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0610" windowHeight="8670" tabRatio="928" activeTab="1"/>
  </bookViews>
  <sheets>
    <sheet name="WS目次" sheetId="4" r:id="rId1"/>
    <sheet name="利用上の注意" sheetId="45" r:id="rId2"/>
    <sheet name="最終需要_まとめ" sheetId="5" r:id="rId3"/>
    <sheet name="地域別最終需要" sheetId="6" r:id="rId4"/>
    <sheet name="1" sheetId="11" r:id="rId5"/>
    <sheet name="2" sheetId="13" r:id="rId6"/>
    <sheet name="3" sheetId="14" r:id="rId7"/>
    <sheet name="4" sheetId="15" r:id="rId8"/>
    <sheet name="5" sheetId="16" r:id="rId9"/>
    <sheet name="6" sheetId="17" r:id="rId10"/>
    <sheet name="7" sheetId="18" r:id="rId11"/>
    <sheet name="8" sheetId="19" r:id="rId12"/>
    <sheet name="9" sheetId="20" r:id="rId13"/>
    <sheet name="10" sheetId="21" r:id="rId14"/>
    <sheet name="11" sheetId="22" r:id="rId15"/>
    <sheet name="12" sheetId="23" r:id="rId16"/>
    <sheet name="13" sheetId="24" r:id="rId17"/>
    <sheet name="14" sheetId="25" r:id="rId18"/>
    <sheet name="15" sheetId="50" r:id="rId19"/>
    <sheet name="16" sheetId="49" r:id="rId20"/>
    <sheet name="17" sheetId="26" r:id="rId21"/>
    <sheet name="18" sheetId="27" r:id="rId22"/>
    <sheet name="19" sheetId="28" r:id="rId23"/>
    <sheet name="20" sheetId="29" r:id="rId24"/>
    <sheet name="21" sheetId="30" r:id="rId25"/>
    <sheet name="22" sheetId="31" r:id="rId26"/>
    <sheet name="23" sheetId="32" r:id="rId27"/>
    <sheet name="24" sheetId="33" r:id="rId28"/>
    <sheet name="25" sheetId="34" r:id="rId29"/>
    <sheet name="26" sheetId="48" r:id="rId30"/>
    <sheet name="27" sheetId="35" r:id="rId31"/>
    <sheet name="28" sheetId="36" r:id="rId32"/>
    <sheet name="29" sheetId="37" r:id="rId33"/>
    <sheet name="30" sheetId="38" r:id="rId34"/>
    <sheet name="31" sheetId="39" r:id="rId35"/>
    <sheet name="32" sheetId="40" r:id="rId36"/>
    <sheet name="33" sheetId="41" r:id="rId37"/>
    <sheet name="34" sheetId="42" r:id="rId38"/>
    <sheet name="35" sheetId="43" r:id="rId39"/>
    <sheet name="36" sheetId="46" r:id="rId40"/>
    <sheet name="37" sheetId="47" r:id="rId41"/>
    <sheet name="38" sheetId="52" r:id="rId42"/>
    <sheet name="39" sheetId="51" r:id="rId43"/>
    <sheet name="取引基本表" sheetId="7" r:id="rId44"/>
    <sheet name="投入係数" sheetId="44" r:id="rId45"/>
    <sheet name="逆行列係数" sheetId="10" r:id="rId46"/>
    <sheet name="分析係数" sheetId="12" r:id="rId47"/>
  </sheets>
  <externalReferences>
    <externalReference r:id="rId48"/>
  </externalReferences>
  <definedNames>
    <definedName name="_Fill" hidden="1">[1]局移出入取扱!#REF!</definedName>
    <definedName name="_Order1" hidden="1">255</definedName>
    <definedName name="_xlnm.Print_Titles" localSheetId="45">逆行列係数!$A:$C,逆行列係数!$2:$4</definedName>
    <definedName name="_xlnm.Print_Titles" localSheetId="43">取引基本表!$A:$D,取引基本表!$2:$5</definedName>
    <definedName name="_xlnm.Print_Titles" localSheetId="44">投入係数!$A:$D,投入係数!$2:$5</definedName>
  </definedNames>
  <calcPr calcId="145621" fullCalcOnLoad="1"/>
</workbook>
</file>

<file path=xl/calcChain.xml><?xml version="1.0" encoding="utf-8"?>
<calcChain xmlns="http://schemas.openxmlformats.org/spreadsheetml/2006/main">
  <c r="E30" i="48" l="1"/>
  <c r="I45" i="48"/>
  <c r="E20" i="49"/>
  <c r="G85" i="51"/>
  <c r="F85" i="51"/>
  <c r="F46" i="51"/>
  <c r="G46" i="51"/>
  <c r="F47" i="51"/>
  <c r="G47" i="51"/>
  <c r="F48" i="51"/>
  <c r="G48" i="51"/>
  <c r="F49" i="51"/>
  <c r="G49" i="51"/>
  <c r="F50" i="51"/>
  <c r="G50" i="51"/>
  <c r="F51" i="51"/>
  <c r="G51" i="51"/>
  <c r="F52" i="51"/>
  <c r="G52" i="51"/>
  <c r="F53" i="51"/>
  <c r="G53" i="51"/>
  <c r="F54" i="51"/>
  <c r="G54" i="51"/>
  <c r="F55" i="51"/>
  <c r="G55" i="51"/>
  <c r="F56" i="51"/>
  <c r="G56" i="51"/>
  <c r="F57" i="51"/>
  <c r="G57" i="51"/>
  <c r="F58" i="51"/>
  <c r="G58" i="51"/>
  <c r="F59" i="51"/>
  <c r="G59" i="51"/>
  <c r="F60" i="51"/>
  <c r="G60" i="51"/>
  <c r="F61" i="51"/>
  <c r="G61" i="51"/>
  <c r="F62" i="51"/>
  <c r="G62" i="51"/>
  <c r="F63" i="51"/>
  <c r="G63" i="51"/>
  <c r="F64" i="51"/>
  <c r="G64" i="51"/>
  <c r="F65" i="51"/>
  <c r="G65" i="51"/>
  <c r="F66" i="51"/>
  <c r="G66" i="51"/>
  <c r="F67" i="51"/>
  <c r="G67" i="51"/>
  <c r="F68" i="51"/>
  <c r="G68" i="51"/>
  <c r="F69" i="51"/>
  <c r="G69" i="51"/>
  <c r="F70" i="51"/>
  <c r="G70" i="51"/>
  <c r="F71" i="51"/>
  <c r="G71" i="51"/>
  <c r="F72" i="51"/>
  <c r="G72" i="51"/>
  <c r="F73" i="51"/>
  <c r="G73" i="51"/>
  <c r="F74" i="51"/>
  <c r="G74" i="51"/>
  <c r="F75" i="51"/>
  <c r="G75" i="51"/>
  <c r="F76" i="51"/>
  <c r="G76" i="51"/>
  <c r="F77" i="51"/>
  <c r="G77" i="51"/>
  <c r="F78" i="51"/>
  <c r="G78" i="51"/>
  <c r="F79" i="51"/>
  <c r="G79" i="51"/>
  <c r="F80" i="51"/>
  <c r="G80" i="51"/>
  <c r="F81" i="51"/>
  <c r="G81" i="51"/>
  <c r="F82" i="51"/>
  <c r="G82" i="51"/>
  <c r="F83" i="51"/>
  <c r="G83" i="51"/>
  <c r="F84" i="51"/>
  <c r="G84" i="51"/>
  <c r="G45" i="51"/>
  <c r="F45" i="51"/>
  <c r="G85" i="52"/>
  <c r="F85" i="52"/>
  <c r="F46" i="52"/>
  <c r="G46" i="52"/>
  <c r="F47" i="52"/>
  <c r="G47" i="52"/>
  <c r="F48" i="52"/>
  <c r="G48" i="52"/>
  <c r="F49" i="52"/>
  <c r="G49" i="52"/>
  <c r="F50" i="52"/>
  <c r="G50" i="52"/>
  <c r="F51" i="52"/>
  <c r="G51" i="52"/>
  <c r="F52" i="52"/>
  <c r="G52" i="52"/>
  <c r="F53" i="52"/>
  <c r="G53" i="52"/>
  <c r="F54" i="52"/>
  <c r="G54" i="52"/>
  <c r="F55" i="52"/>
  <c r="G55" i="52"/>
  <c r="F56" i="52"/>
  <c r="G56" i="52"/>
  <c r="F57" i="52"/>
  <c r="G57" i="52"/>
  <c r="F58" i="52"/>
  <c r="G58" i="52"/>
  <c r="F59" i="52"/>
  <c r="G59" i="52"/>
  <c r="F60" i="52"/>
  <c r="G60" i="52"/>
  <c r="F61" i="52"/>
  <c r="G61" i="52"/>
  <c r="F62" i="52"/>
  <c r="G62" i="52"/>
  <c r="F63" i="52"/>
  <c r="G63" i="52"/>
  <c r="F64" i="52"/>
  <c r="G64" i="52"/>
  <c r="F65" i="52"/>
  <c r="G65" i="52"/>
  <c r="F66" i="52"/>
  <c r="G66" i="52"/>
  <c r="F67" i="52"/>
  <c r="G67" i="52"/>
  <c r="F68" i="52"/>
  <c r="G68" i="52"/>
  <c r="F69" i="52"/>
  <c r="G69" i="52"/>
  <c r="F70" i="52"/>
  <c r="G70" i="52"/>
  <c r="F71" i="52"/>
  <c r="G71" i="52"/>
  <c r="F72" i="52"/>
  <c r="G72" i="52"/>
  <c r="F73" i="52"/>
  <c r="G73" i="52"/>
  <c r="F74" i="52"/>
  <c r="G74" i="52"/>
  <c r="F75" i="52"/>
  <c r="G75" i="52"/>
  <c r="F76" i="52"/>
  <c r="G76" i="52"/>
  <c r="F77" i="52"/>
  <c r="G77" i="52"/>
  <c r="F78" i="52"/>
  <c r="G78" i="52"/>
  <c r="F79" i="52"/>
  <c r="G79" i="52"/>
  <c r="F80" i="52"/>
  <c r="G80" i="52"/>
  <c r="F81" i="52"/>
  <c r="G81" i="52"/>
  <c r="F82" i="52"/>
  <c r="G82" i="52"/>
  <c r="F83" i="52"/>
  <c r="G83" i="52"/>
  <c r="F84" i="52"/>
  <c r="G84" i="52"/>
  <c r="G45" i="52"/>
  <c r="F45" i="52"/>
  <c r="G85" i="48"/>
  <c r="F85" i="48"/>
  <c r="F46" i="48"/>
  <c r="G46" i="48"/>
  <c r="F47" i="48"/>
  <c r="G47" i="48"/>
  <c r="F48" i="48"/>
  <c r="G48" i="48"/>
  <c r="F49" i="48"/>
  <c r="G49" i="48"/>
  <c r="F50" i="48"/>
  <c r="G50" i="48"/>
  <c r="F51" i="48"/>
  <c r="G51" i="48"/>
  <c r="F52" i="48"/>
  <c r="G52" i="48"/>
  <c r="F53" i="48"/>
  <c r="G53" i="48"/>
  <c r="F54" i="48"/>
  <c r="G54" i="48"/>
  <c r="F55" i="48"/>
  <c r="G55" i="48"/>
  <c r="F56" i="48"/>
  <c r="G56" i="48"/>
  <c r="F57" i="48"/>
  <c r="G57" i="48"/>
  <c r="F58" i="48"/>
  <c r="G58" i="48"/>
  <c r="F59" i="48"/>
  <c r="G59" i="48"/>
  <c r="F60" i="48"/>
  <c r="G60" i="48"/>
  <c r="F61" i="48"/>
  <c r="G61" i="48"/>
  <c r="F62" i="48"/>
  <c r="G62" i="48"/>
  <c r="F63" i="48"/>
  <c r="G63" i="48"/>
  <c r="F64" i="48"/>
  <c r="G64" i="48"/>
  <c r="F65" i="48"/>
  <c r="G65" i="48"/>
  <c r="F66" i="48"/>
  <c r="G66" i="48"/>
  <c r="F67" i="48"/>
  <c r="G67" i="48"/>
  <c r="F68" i="48"/>
  <c r="G68" i="48"/>
  <c r="F69" i="48"/>
  <c r="G69" i="48"/>
  <c r="F70" i="48"/>
  <c r="G70" i="48"/>
  <c r="F71" i="48"/>
  <c r="G71" i="48"/>
  <c r="F72" i="48"/>
  <c r="G72" i="48"/>
  <c r="F73" i="48"/>
  <c r="G73" i="48"/>
  <c r="F74" i="48"/>
  <c r="G74" i="48"/>
  <c r="F75" i="48"/>
  <c r="G75" i="48"/>
  <c r="F76" i="48"/>
  <c r="G76" i="48"/>
  <c r="F77" i="48"/>
  <c r="G77" i="48"/>
  <c r="F78" i="48"/>
  <c r="G78" i="48"/>
  <c r="F79" i="48"/>
  <c r="G79" i="48"/>
  <c r="F80" i="48"/>
  <c r="G80" i="48"/>
  <c r="F81" i="48"/>
  <c r="G81" i="48"/>
  <c r="F82" i="48"/>
  <c r="G82" i="48"/>
  <c r="F83" i="48"/>
  <c r="G83" i="48"/>
  <c r="F84" i="48"/>
  <c r="G84" i="48"/>
  <c r="G45" i="48"/>
  <c r="F45" i="48"/>
  <c r="G85" i="49"/>
  <c r="F85" i="49"/>
  <c r="F46" i="49"/>
  <c r="G46" i="49"/>
  <c r="F47" i="49"/>
  <c r="G47" i="49"/>
  <c r="F48" i="49"/>
  <c r="G48" i="49"/>
  <c r="F49" i="49"/>
  <c r="G49" i="49"/>
  <c r="F50" i="49"/>
  <c r="G50" i="49"/>
  <c r="F51" i="49"/>
  <c r="G51" i="49"/>
  <c r="F52" i="49"/>
  <c r="G52" i="49"/>
  <c r="F53" i="49"/>
  <c r="G53" i="49"/>
  <c r="F54" i="49"/>
  <c r="G54" i="49"/>
  <c r="F55" i="49"/>
  <c r="G55" i="49"/>
  <c r="F56" i="49"/>
  <c r="G56" i="49"/>
  <c r="F57" i="49"/>
  <c r="G57" i="49"/>
  <c r="F58" i="49"/>
  <c r="G58" i="49"/>
  <c r="F59" i="49"/>
  <c r="G59" i="49"/>
  <c r="F60" i="49"/>
  <c r="G60" i="49"/>
  <c r="F61" i="49"/>
  <c r="G61" i="49"/>
  <c r="F62" i="49"/>
  <c r="G62" i="49"/>
  <c r="F63" i="49"/>
  <c r="G63" i="49"/>
  <c r="F64" i="49"/>
  <c r="G64" i="49"/>
  <c r="F65" i="49"/>
  <c r="G65" i="49"/>
  <c r="F66" i="49"/>
  <c r="G66" i="49"/>
  <c r="F67" i="49"/>
  <c r="G67" i="49"/>
  <c r="F68" i="49"/>
  <c r="G68" i="49"/>
  <c r="F69" i="49"/>
  <c r="G69" i="49"/>
  <c r="F70" i="49"/>
  <c r="G70" i="49"/>
  <c r="F71" i="49"/>
  <c r="G71" i="49"/>
  <c r="F72" i="49"/>
  <c r="G72" i="49"/>
  <c r="F73" i="49"/>
  <c r="G73" i="49"/>
  <c r="F74" i="49"/>
  <c r="G74" i="49"/>
  <c r="F75" i="49"/>
  <c r="G75" i="49"/>
  <c r="F76" i="49"/>
  <c r="G76" i="49"/>
  <c r="F77" i="49"/>
  <c r="G77" i="49"/>
  <c r="F78" i="49"/>
  <c r="G78" i="49"/>
  <c r="F79" i="49"/>
  <c r="G79" i="49"/>
  <c r="F80" i="49"/>
  <c r="G80" i="49"/>
  <c r="F81" i="49"/>
  <c r="G81" i="49"/>
  <c r="F82" i="49"/>
  <c r="G82" i="49"/>
  <c r="F83" i="49"/>
  <c r="G83" i="49"/>
  <c r="F84" i="49"/>
  <c r="G84" i="49"/>
  <c r="G45" i="49"/>
  <c r="F45" i="49"/>
  <c r="G85" i="50"/>
  <c r="F85" i="50"/>
  <c r="F84" i="50"/>
  <c r="G84" i="50"/>
  <c r="F46" i="50"/>
  <c r="G46" i="50"/>
  <c r="F47" i="50"/>
  <c r="G47" i="50"/>
  <c r="F48" i="50"/>
  <c r="G48" i="50"/>
  <c r="F49" i="50"/>
  <c r="G49" i="50"/>
  <c r="F50" i="50"/>
  <c r="G50" i="50"/>
  <c r="F51" i="50"/>
  <c r="G51" i="50"/>
  <c r="F52" i="50"/>
  <c r="G52" i="50"/>
  <c r="F53" i="50"/>
  <c r="G53" i="50"/>
  <c r="F54" i="50"/>
  <c r="G54" i="50"/>
  <c r="F55" i="50"/>
  <c r="G55" i="50"/>
  <c r="F56" i="50"/>
  <c r="G56" i="50"/>
  <c r="F57" i="50"/>
  <c r="G57" i="50"/>
  <c r="F58" i="50"/>
  <c r="G58" i="50"/>
  <c r="F59" i="50"/>
  <c r="G59" i="50"/>
  <c r="F60" i="50"/>
  <c r="G60" i="50"/>
  <c r="F61" i="50"/>
  <c r="G61" i="50"/>
  <c r="F62" i="50"/>
  <c r="G62" i="50"/>
  <c r="F63" i="50"/>
  <c r="G63" i="50"/>
  <c r="F64" i="50"/>
  <c r="G64" i="50"/>
  <c r="F65" i="50"/>
  <c r="G65" i="50"/>
  <c r="F66" i="50"/>
  <c r="G66" i="50"/>
  <c r="F67" i="50"/>
  <c r="G67" i="50"/>
  <c r="F68" i="50"/>
  <c r="G68" i="50"/>
  <c r="F69" i="50"/>
  <c r="G69" i="50"/>
  <c r="F70" i="50"/>
  <c r="G70" i="50"/>
  <c r="F71" i="50"/>
  <c r="G71" i="50"/>
  <c r="F72" i="50"/>
  <c r="G72" i="50"/>
  <c r="F73" i="50"/>
  <c r="G73" i="50"/>
  <c r="F74" i="50"/>
  <c r="G74" i="50"/>
  <c r="F75" i="50"/>
  <c r="G75" i="50"/>
  <c r="F76" i="50"/>
  <c r="G76" i="50"/>
  <c r="F77" i="50"/>
  <c r="G77" i="50"/>
  <c r="F78" i="50"/>
  <c r="G78" i="50"/>
  <c r="F79" i="50"/>
  <c r="G79" i="50"/>
  <c r="F80" i="50"/>
  <c r="G80" i="50"/>
  <c r="F81" i="50"/>
  <c r="G81" i="50"/>
  <c r="F82" i="50"/>
  <c r="G82" i="50"/>
  <c r="F83" i="50"/>
  <c r="G83" i="50"/>
  <c r="G45" i="50"/>
  <c r="F45" i="50"/>
  <c r="G6" i="51"/>
  <c r="G7" i="51"/>
  <c r="G8" i="51"/>
  <c r="G9" i="51"/>
  <c r="G10" i="51"/>
  <c r="G11" i="51"/>
  <c r="G12" i="51"/>
  <c r="G13" i="51"/>
  <c r="G14" i="51"/>
  <c r="G15" i="51"/>
  <c r="G16" i="51"/>
  <c r="G17" i="51"/>
  <c r="G18" i="51"/>
  <c r="G19" i="51"/>
  <c r="G20" i="51"/>
  <c r="G21" i="51"/>
  <c r="G22" i="51"/>
  <c r="G23" i="51"/>
  <c r="G24" i="51"/>
  <c r="G25" i="51"/>
  <c r="G26" i="51"/>
  <c r="G27" i="51"/>
  <c r="G28" i="51"/>
  <c r="G29" i="51"/>
  <c r="G30" i="51"/>
  <c r="G31" i="51"/>
  <c r="G32" i="51"/>
  <c r="G33" i="51"/>
  <c r="G34" i="51"/>
  <c r="G35" i="51"/>
  <c r="G36" i="51"/>
  <c r="G37" i="51"/>
  <c r="G38" i="51"/>
  <c r="G39" i="51"/>
  <c r="G40" i="51"/>
  <c r="G41" i="51"/>
  <c r="G42" i="51"/>
  <c r="G43" i="51"/>
  <c r="G44" i="51"/>
  <c r="G5" i="51"/>
  <c r="G6" i="52"/>
  <c r="G7" i="52"/>
  <c r="G8" i="52"/>
  <c r="G9" i="52"/>
  <c r="G10" i="52"/>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5" i="52"/>
  <c r="G6" i="48"/>
  <c r="G7" i="48"/>
  <c r="G8" i="48"/>
  <c r="G9" i="48"/>
  <c r="G10" i="48"/>
  <c r="G11" i="48"/>
  <c r="G12" i="48"/>
  <c r="G13" i="48"/>
  <c r="G14" i="48"/>
  <c r="G15" i="48"/>
  <c r="G16" i="48"/>
  <c r="G17" i="48"/>
  <c r="G18" i="48"/>
  <c r="G19" i="48"/>
  <c r="G20" i="48"/>
  <c r="G21" i="48"/>
  <c r="G22" i="48"/>
  <c r="G23" i="48"/>
  <c r="G24" i="48"/>
  <c r="G25" i="48"/>
  <c r="G26" i="48"/>
  <c r="G27" i="48"/>
  <c r="G28" i="48"/>
  <c r="G29" i="48"/>
  <c r="G30" i="48"/>
  <c r="G31" i="48"/>
  <c r="G32" i="48"/>
  <c r="G33" i="48"/>
  <c r="G34" i="48"/>
  <c r="G35" i="48"/>
  <c r="G36" i="48"/>
  <c r="G37" i="48"/>
  <c r="G38" i="48"/>
  <c r="G39" i="48"/>
  <c r="G40" i="48"/>
  <c r="G41" i="48"/>
  <c r="G42" i="48"/>
  <c r="G43" i="48"/>
  <c r="G44" i="48"/>
  <c r="G5" i="48"/>
  <c r="G6" i="49"/>
  <c r="G7" i="49"/>
  <c r="G8" i="49"/>
  <c r="G9" i="49"/>
  <c r="G10" i="49"/>
  <c r="G11" i="49"/>
  <c r="G12" i="49"/>
  <c r="G13" i="49"/>
  <c r="G14" i="49"/>
  <c r="G15" i="49"/>
  <c r="G16" i="49"/>
  <c r="G17" i="49"/>
  <c r="G18" i="49"/>
  <c r="G19" i="49"/>
  <c r="G20" i="49"/>
  <c r="G21" i="49"/>
  <c r="G22" i="49"/>
  <c r="G23" i="49"/>
  <c r="G24" i="49"/>
  <c r="G25" i="49"/>
  <c r="G26" i="49"/>
  <c r="G27" i="49"/>
  <c r="G28" i="49"/>
  <c r="G29" i="49"/>
  <c r="G30" i="49"/>
  <c r="G31" i="49"/>
  <c r="G32" i="49"/>
  <c r="G33" i="49"/>
  <c r="G34" i="49"/>
  <c r="G35" i="49"/>
  <c r="G36" i="49"/>
  <c r="G37" i="49"/>
  <c r="G38" i="49"/>
  <c r="G39" i="49"/>
  <c r="G40" i="49"/>
  <c r="G41" i="49"/>
  <c r="G42" i="49"/>
  <c r="G43" i="49"/>
  <c r="G44" i="49"/>
  <c r="G5" i="49"/>
  <c r="G6" i="50"/>
  <c r="G7" i="50"/>
  <c r="G8" i="50"/>
  <c r="G9" i="50"/>
  <c r="G10" i="50"/>
  <c r="G11" i="50"/>
  <c r="G12" i="50"/>
  <c r="G13" i="50"/>
  <c r="G14" i="50"/>
  <c r="G15" i="50"/>
  <c r="G16" i="50"/>
  <c r="G17" i="50"/>
  <c r="G18" i="50"/>
  <c r="G19" i="50"/>
  <c r="G20" i="50"/>
  <c r="G21" i="50"/>
  <c r="G22" i="50"/>
  <c r="G23" i="50"/>
  <c r="G24" i="50"/>
  <c r="G25" i="50"/>
  <c r="G26" i="50"/>
  <c r="G27" i="50"/>
  <c r="G28" i="50"/>
  <c r="G29" i="50"/>
  <c r="G30" i="50"/>
  <c r="G31" i="50"/>
  <c r="G32" i="50"/>
  <c r="G33" i="50"/>
  <c r="G34" i="50"/>
  <c r="G35" i="50"/>
  <c r="G36" i="50"/>
  <c r="G37" i="50"/>
  <c r="G38" i="50"/>
  <c r="G39" i="50"/>
  <c r="G40" i="50"/>
  <c r="G41" i="50"/>
  <c r="G42" i="50"/>
  <c r="G43" i="50"/>
  <c r="G44" i="50"/>
  <c r="G5" i="50"/>
  <c r="F6" i="51"/>
  <c r="F7" i="51"/>
  <c r="F8" i="51"/>
  <c r="F9" i="51"/>
  <c r="F10" i="51"/>
  <c r="F11" i="51"/>
  <c r="F12" i="51"/>
  <c r="F13" i="51"/>
  <c r="F14" i="51"/>
  <c r="F15" i="51"/>
  <c r="F16" i="51"/>
  <c r="F17" i="51"/>
  <c r="F18" i="51"/>
  <c r="F19" i="51"/>
  <c r="F20" i="51"/>
  <c r="F21" i="51"/>
  <c r="F22" i="51"/>
  <c r="F23" i="51"/>
  <c r="F24" i="51"/>
  <c r="F25" i="51"/>
  <c r="F26" i="51"/>
  <c r="F27" i="51"/>
  <c r="F28" i="51"/>
  <c r="F29" i="51"/>
  <c r="F30" i="51"/>
  <c r="F31" i="51"/>
  <c r="F32" i="51"/>
  <c r="F33" i="51"/>
  <c r="F34" i="51"/>
  <c r="F35" i="51"/>
  <c r="F36" i="51"/>
  <c r="F37" i="51"/>
  <c r="F38" i="51"/>
  <c r="F39" i="51"/>
  <c r="F40" i="51"/>
  <c r="F41" i="51"/>
  <c r="F42" i="51"/>
  <c r="F43" i="51"/>
  <c r="F44" i="51"/>
  <c r="F5" i="51"/>
  <c r="F6" i="52"/>
  <c r="F7" i="52"/>
  <c r="F8" i="52"/>
  <c r="F9" i="52"/>
  <c r="F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5" i="52"/>
  <c r="F6" i="48"/>
  <c r="F7" i="48"/>
  <c r="F8" i="48"/>
  <c r="F9" i="48"/>
  <c r="F10" i="48"/>
  <c r="F11" i="48"/>
  <c r="F12" i="48"/>
  <c r="F13" i="48"/>
  <c r="F14" i="48"/>
  <c r="F15" i="48"/>
  <c r="F16" i="48"/>
  <c r="F17" i="48"/>
  <c r="F18" i="48"/>
  <c r="F19" i="48"/>
  <c r="F20" i="48"/>
  <c r="F21" i="48"/>
  <c r="F22" i="48"/>
  <c r="F23" i="48"/>
  <c r="F24" i="48"/>
  <c r="F25" i="48"/>
  <c r="F26" i="48"/>
  <c r="F27" i="48"/>
  <c r="F28" i="48"/>
  <c r="F29" i="48"/>
  <c r="F30" i="48"/>
  <c r="F31" i="48"/>
  <c r="F32" i="48"/>
  <c r="F33" i="48"/>
  <c r="F34" i="48"/>
  <c r="F35" i="48"/>
  <c r="F36" i="48"/>
  <c r="F37" i="48"/>
  <c r="F38" i="48"/>
  <c r="F39" i="48"/>
  <c r="F40" i="48"/>
  <c r="F41" i="48"/>
  <c r="F42" i="48"/>
  <c r="F43" i="48"/>
  <c r="F44" i="48"/>
  <c r="F5" i="48"/>
  <c r="F6" i="49"/>
  <c r="F7" i="49"/>
  <c r="F8" i="49"/>
  <c r="F9" i="49"/>
  <c r="F10" i="49"/>
  <c r="F11" i="49"/>
  <c r="F12" i="49"/>
  <c r="F13" i="49"/>
  <c r="F14" i="49"/>
  <c r="F15" i="49"/>
  <c r="F16" i="49"/>
  <c r="F17" i="49"/>
  <c r="F18" i="49"/>
  <c r="F19" i="49"/>
  <c r="F20" i="49"/>
  <c r="F21" i="49"/>
  <c r="F22" i="49"/>
  <c r="F23" i="49"/>
  <c r="F24" i="49"/>
  <c r="F25" i="49"/>
  <c r="F26" i="49"/>
  <c r="F27" i="49"/>
  <c r="F28" i="49"/>
  <c r="F29" i="49"/>
  <c r="F30" i="49"/>
  <c r="F31" i="49"/>
  <c r="F32" i="49"/>
  <c r="F33" i="49"/>
  <c r="F34" i="49"/>
  <c r="F35" i="49"/>
  <c r="F36" i="49"/>
  <c r="F37" i="49"/>
  <c r="F38" i="49"/>
  <c r="F39" i="49"/>
  <c r="F40" i="49"/>
  <c r="F41" i="49"/>
  <c r="F42" i="49"/>
  <c r="F43" i="49"/>
  <c r="F44" i="49"/>
  <c r="F5" i="49"/>
  <c r="F44" i="50"/>
  <c r="F6" i="50"/>
  <c r="F7" i="50"/>
  <c r="F8" i="50"/>
  <c r="F9" i="50"/>
  <c r="F10" i="50"/>
  <c r="F11" i="50"/>
  <c r="F12" i="50"/>
  <c r="F13" i="50"/>
  <c r="F14" i="50"/>
  <c r="F15" i="50"/>
  <c r="F16" i="50"/>
  <c r="F17" i="50"/>
  <c r="F18" i="50"/>
  <c r="F19" i="50"/>
  <c r="F20" i="50"/>
  <c r="F21" i="50"/>
  <c r="F22" i="50"/>
  <c r="F23" i="50"/>
  <c r="F24" i="50"/>
  <c r="F25" i="50"/>
  <c r="F26" i="50"/>
  <c r="F27" i="50"/>
  <c r="F28" i="50"/>
  <c r="F29" i="50"/>
  <c r="F30" i="50"/>
  <c r="F31" i="50"/>
  <c r="F32" i="50"/>
  <c r="F33" i="50"/>
  <c r="F34" i="50"/>
  <c r="F35" i="50"/>
  <c r="F36" i="50"/>
  <c r="F37" i="50"/>
  <c r="F38" i="50"/>
  <c r="F39" i="50"/>
  <c r="F40" i="50"/>
  <c r="F41" i="50"/>
  <c r="F42" i="50"/>
  <c r="F43" i="50"/>
  <c r="F5" i="50"/>
  <c r="I46" i="48"/>
  <c r="I47" i="48"/>
  <c r="I48" i="48"/>
  <c r="I49" i="48"/>
  <c r="I50" i="48"/>
  <c r="I51" i="48"/>
  <c r="I52" i="48"/>
  <c r="I53" i="48"/>
  <c r="I54" i="48"/>
  <c r="I55" i="48"/>
  <c r="I56" i="48"/>
  <c r="I57" i="48"/>
  <c r="I58" i="48"/>
  <c r="I59" i="48"/>
  <c r="I60" i="48"/>
  <c r="I61" i="48"/>
  <c r="I62" i="48"/>
  <c r="I63" i="48"/>
  <c r="I64" i="48"/>
  <c r="I65" i="48"/>
  <c r="I66" i="48"/>
  <c r="I67" i="48"/>
  <c r="I68" i="48"/>
  <c r="I69" i="48"/>
  <c r="I70" i="48"/>
  <c r="I71" i="48"/>
  <c r="I72" i="48"/>
  <c r="I73" i="48"/>
  <c r="I74" i="48"/>
  <c r="I75" i="48"/>
  <c r="I76" i="48"/>
  <c r="I77" i="48"/>
  <c r="I78" i="48"/>
  <c r="I79" i="48"/>
  <c r="I80" i="48"/>
  <c r="I81" i="48"/>
  <c r="I82" i="48"/>
  <c r="I83" i="48"/>
  <c r="I6" i="48"/>
  <c r="I7" i="48"/>
  <c r="I8" i="48"/>
  <c r="I9" i="48"/>
  <c r="I10" i="48"/>
  <c r="I11" i="48"/>
  <c r="I12" i="48"/>
  <c r="I13" i="48"/>
  <c r="I14" i="48"/>
  <c r="I15" i="48"/>
  <c r="I16" i="48"/>
  <c r="I17" i="48"/>
  <c r="I18" i="48"/>
  <c r="I19" i="48"/>
  <c r="I20" i="48"/>
  <c r="I21" i="48"/>
  <c r="I22" i="48"/>
  <c r="I23" i="48"/>
  <c r="I24" i="48"/>
  <c r="I25" i="48"/>
  <c r="I26" i="48"/>
  <c r="I27" i="48"/>
  <c r="I28" i="48"/>
  <c r="I29" i="48"/>
  <c r="I30" i="48"/>
  <c r="I31" i="48"/>
  <c r="I32" i="48"/>
  <c r="I33" i="48"/>
  <c r="I34" i="48"/>
  <c r="I35" i="48"/>
  <c r="I36" i="48"/>
  <c r="I37" i="48"/>
  <c r="I38" i="48"/>
  <c r="I39" i="48"/>
  <c r="I40" i="48"/>
  <c r="I41" i="48"/>
  <c r="I42" i="48"/>
  <c r="I43" i="48"/>
  <c r="I46" i="49"/>
  <c r="I47" i="49"/>
  <c r="I48" i="49"/>
  <c r="I49" i="49"/>
  <c r="I50" i="49"/>
  <c r="I51" i="49"/>
  <c r="I52" i="49"/>
  <c r="I53" i="49"/>
  <c r="I54" i="49"/>
  <c r="I55" i="49"/>
  <c r="I56" i="49"/>
  <c r="I57" i="49"/>
  <c r="I58" i="49"/>
  <c r="I59" i="49"/>
  <c r="I60" i="49"/>
  <c r="I61" i="49"/>
  <c r="I62" i="49"/>
  <c r="I63" i="49"/>
  <c r="I64" i="49"/>
  <c r="I65" i="49"/>
  <c r="I66" i="49"/>
  <c r="I67" i="49"/>
  <c r="I68" i="49"/>
  <c r="I69" i="49"/>
  <c r="I70" i="49"/>
  <c r="I71" i="49"/>
  <c r="I72" i="49"/>
  <c r="I73" i="49"/>
  <c r="I74" i="49"/>
  <c r="I75" i="49"/>
  <c r="I76" i="49"/>
  <c r="I77" i="49"/>
  <c r="I78" i="49"/>
  <c r="I79" i="49"/>
  <c r="I80" i="49"/>
  <c r="I81" i="49"/>
  <c r="I82" i="49"/>
  <c r="I83" i="49"/>
  <c r="I45" i="49"/>
  <c r="I6" i="49"/>
  <c r="I7" i="49"/>
  <c r="I8" i="49"/>
  <c r="I9" i="49"/>
  <c r="I10" i="49"/>
  <c r="I11" i="49"/>
  <c r="I12" i="49"/>
  <c r="I13" i="49"/>
  <c r="I14" i="49"/>
  <c r="I15" i="49"/>
  <c r="I16" i="49"/>
  <c r="I17" i="49"/>
  <c r="I18" i="49"/>
  <c r="I19" i="49"/>
  <c r="I20" i="49"/>
  <c r="I21" i="49"/>
  <c r="I22" i="49"/>
  <c r="I23" i="49"/>
  <c r="I24" i="49"/>
  <c r="I25" i="49"/>
  <c r="I26" i="49"/>
  <c r="I27" i="49"/>
  <c r="I28" i="49"/>
  <c r="I29" i="49"/>
  <c r="I30" i="49"/>
  <c r="I31" i="49"/>
  <c r="I32" i="49"/>
  <c r="I33" i="49"/>
  <c r="I34" i="49"/>
  <c r="I35" i="49"/>
  <c r="I36" i="49"/>
  <c r="I37" i="49"/>
  <c r="I38" i="49"/>
  <c r="I39" i="49"/>
  <c r="I40" i="49"/>
  <c r="I41" i="49"/>
  <c r="I42" i="49"/>
  <c r="I43" i="49"/>
  <c r="I5" i="49"/>
  <c r="D84" i="52"/>
  <c r="E84" i="52"/>
  <c r="D84" i="51"/>
  <c r="E84" i="51"/>
  <c r="C45" i="5"/>
  <c r="C32" i="6"/>
  <c r="AF44" i="12" a="1"/>
  <c r="AG44" i="12"/>
  <c r="AI44" i="12"/>
  <c r="AG46" i="12"/>
  <c r="AJ47" i="12"/>
  <c r="AH49" i="12"/>
  <c r="AF51" i="12"/>
  <c r="AI52" i="12"/>
  <c r="AG54" i="12"/>
  <c r="AJ55" i="12"/>
  <c r="AH57" i="12"/>
  <c r="AF59" i="12"/>
  <c r="AI60" i="12"/>
  <c r="AG62" i="12"/>
  <c r="AJ63" i="12"/>
  <c r="AH65" i="12"/>
  <c r="AF67" i="12"/>
  <c r="AI68" i="12"/>
  <c r="AG70" i="12"/>
  <c r="AJ71" i="12"/>
  <c r="AH73" i="12"/>
  <c r="AF75" i="12"/>
  <c r="AI76" i="12"/>
  <c r="AF78" i="12"/>
  <c r="AJ78" i="12"/>
  <c r="AI79" i="12"/>
  <c r="AH80" i="12"/>
  <c r="AG81" i="12"/>
  <c r="AF82" i="12"/>
  <c r="AJ82" i="12"/>
  <c r="AF5" i="12" a="1"/>
  <c r="AG5" i="12"/>
  <c r="AI5" i="12"/>
  <c r="AH6" i="12"/>
  <c r="AG7" i="12"/>
  <c r="AF8" i="12"/>
  <c r="AJ8" i="12"/>
  <c r="AI9" i="12"/>
  <c r="AH10" i="12"/>
  <c r="AG11" i="12"/>
  <c r="AF12" i="12"/>
  <c r="AJ12" i="12"/>
  <c r="AI13" i="12"/>
  <c r="AH14" i="12"/>
  <c r="AG15" i="12"/>
  <c r="AF16" i="12"/>
  <c r="AJ16" i="12"/>
  <c r="AI17" i="12"/>
  <c r="AH18" i="12"/>
  <c r="AG19" i="12"/>
  <c r="AF20" i="12"/>
  <c r="AJ20" i="12"/>
  <c r="AI21" i="12"/>
  <c r="AH22" i="12"/>
  <c r="AG23" i="12"/>
  <c r="AF24" i="12"/>
  <c r="AJ24" i="12"/>
  <c r="AI25" i="12"/>
  <c r="AH26" i="12"/>
  <c r="AG27" i="12"/>
  <c r="AF28" i="12"/>
  <c r="AJ28" i="12"/>
  <c r="AI29" i="12"/>
  <c r="AH30" i="12"/>
  <c r="AG31" i="12"/>
  <c r="AF32" i="12"/>
  <c r="AJ32" i="12"/>
  <c r="AI33" i="12"/>
  <c r="AH34" i="12"/>
  <c r="AG35" i="12"/>
  <c r="AF36" i="12"/>
  <c r="AJ36" i="12"/>
  <c r="AI37" i="12"/>
  <c r="AH38" i="12"/>
  <c r="AF39" i="12"/>
  <c r="AH39" i="12"/>
  <c r="AJ39" i="12"/>
  <c r="AG40" i="12"/>
  <c r="AI40" i="12"/>
  <c r="AF41" i="12"/>
  <c r="AH41" i="12"/>
  <c r="AJ41" i="12"/>
  <c r="AG42" i="12"/>
  <c r="AI42" i="12"/>
  <c r="AF43" i="12"/>
  <c r="AH43" i="12"/>
  <c r="AJ43" i="12"/>
  <c r="X83" i="12"/>
  <c r="W83" i="12"/>
  <c r="AK45" i="12"/>
  <c r="AK46" i="12"/>
  <c r="AK47" i="12"/>
  <c r="AK48" i="12"/>
  <c r="AK49" i="12"/>
  <c r="AK50" i="12"/>
  <c r="AK51" i="12"/>
  <c r="AM51" i="12"/>
  <c r="AK52" i="12"/>
  <c r="AK53" i="12"/>
  <c r="AK54" i="12"/>
  <c r="AK55" i="12"/>
  <c r="AK56" i="12"/>
  <c r="AK57" i="12"/>
  <c r="AK58" i="12"/>
  <c r="AK59" i="12"/>
  <c r="AM59" i="12"/>
  <c r="AK60" i="12"/>
  <c r="AK61" i="12"/>
  <c r="AK62" i="12"/>
  <c r="AK63" i="12"/>
  <c r="AK64" i="12"/>
  <c r="AK65" i="12"/>
  <c r="AK66" i="12"/>
  <c r="AK67" i="12"/>
  <c r="AM67" i="12"/>
  <c r="AK68" i="12"/>
  <c r="AK69" i="12"/>
  <c r="AK70" i="12"/>
  <c r="AK71" i="12"/>
  <c r="AK72" i="12"/>
  <c r="AK73" i="12"/>
  <c r="AK74" i="12"/>
  <c r="AK75" i="12"/>
  <c r="AM75" i="12"/>
  <c r="AK76" i="12"/>
  <c r="AK77" i="12"/>
  <c r="AK78" i="12"/>
  <c r="AM78" i="12"/>
  <c r="H78" i="12"/>
  <c r="AK79" i="12"/>
  <c r="AK80" i="12"/>
  <c r="AK81" i="12"/>
  <c r="AK82" i="12"/>
  <c r="AM82" i="12"/>
  <c r="H82" i="12"/>
  <c r="AK44" i="12"/>
  <c r="AK6" i="12"/>
  <c r="AK7" i="12"/>
  <c r="AK8" i="12"/>
  <c r="AK9" i="12"/>
  <c r="AK10" i="12"/>
  <c r="AK11" i="12"/>
  <c r="AK12" i="12"/>
  <c r="AK13" i="12"/>
  <c r="AK14" i="12"/>
  <c r="AK15" i="12"/>
  <c r="AK16" i="12"/>
  <c r="AK17" i="12"/>
  <c r="AK18" i="12"/>
  <c r="AK19" i="12"/>
  <c r="AK20" i="12"/>
  <c r="AK21" i="12"/>
  <c r="AK22" i="12"/>
  <c r="AK23" i="12"/>
  <c r="AK24" i="12"/>
  <c r="AK25" i="12"/>
  <c r="AK26" i="12"/>
  <c r="AK27" i="12"/>
  <c r="AK28" i="12"/>
  <c r="AK29" i="12"/>
  <c r="AK30" i="12"/>
  <c r="AK31" i="12"/>
  <c r="AK32" i="12"/>
  <c r="AK33" i="12"/>
  <c r="AK34" i="12"/>
  <c r="AK35" i="12"/>
  <c r="AK36" i="12"/>
  <c r="AK37" i="12"/>
  <c r="AK38" i="12"/>
  <c r="AK39" i="12"/>
  <c r="AK40" i="12"/>
  <c r="AK41" i="12"/>
  <c r="AK42" i="12"/>
  <c r="AK43" i="12"/>
  <c r="AK5" i="12"/>
  <c r="AK83"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44"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5" i="12"/>
  <c r="O83"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44" i="12"/>
  <c r="Q44" i="12"/>
  <c r="R44" i="12"/>
  <c r="D44"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5" i="12"/>
  <c r="P83" i="12"/>
  <c r="Q6" i="12"/>
  <c r="R6" i="12"/>
  <c r="D6" i="12"/>
  <c r="Q7" i="12"/>
  <c r="R7" i="12"/>
  <c r="Q8" i="12"/>
  <c r="R8" i="12"/>
  <c r="D8" i="12"/>
  <c r="Q9" i="12"/>
  <c r="R9" i="12"/>
  <c r="Q10" i="12"/>
  <c r="R10" i="12"/>
  <c r="D10" i="12"/>
  <c r="Q11" i="12"/>
  <c r="R11" i="12"/>
  <c r="Q12" i="12"/>
  <c r="R12" i="12"/>
  <c r="D12" i="12"/>
  <c r="Q13" i="12"/>
  <c r="R13" i="12"/>
  <c r="Q14" i="12"/>
  <c r="R14" i="12"/>
  <c r="D14" i="12"/>
  <c r="Q15" i="12"/>
  <c r="R15" i="12"/>
  <c r="Q16" i="12"/>
  <c r="R16" i="12"/>
  <c r="D16" i="12"/>
  <c r="Q17" i="12"/>
  <c r="R17" i="12"/>
  <c r="Q18" i="12"/>
  <c r="R18" i="12"/>
  <c r="D18" i="12"/>
  <c r="Q19" i="12"/>
  <c r="R19" i="12"/>
  <c r="Q20" i="12"/>
  <c r="R20" i="12"/>
  <c r="Q21" i="12"/>
  <c r="R21" i="12"/>
  <c r="Q22" i="12"/>
  <c r="R22" i="12"/>
  <c r="Q23" i="12"/>
  <c r="R23" i="12"/>
  <c r="Q24" i="12"/>
  <c r="R24" i="12"/>
  <c r="Q25" i="12"/>
  <c r="R25" i="12"/>
  <c r="Q26" i="12"/>
  <c r="R26" i="12"/>
  <c r="Q27" i="12"/>
  <c r="R27" i="12"/>
  <c r="Q28" i="12"/>
  <c r="R28" i="12"/>
  <c r="Q29" i="12"/>
  <c r="R29" i="12"/>
  <c r="Q30" i="12"/>
  <c r="R30" i="12"/>
  <c r="Q31" i="12"/>
  <c r="R31" i="12"/>
  <c r="Q32" i="12"/>
  <c r="R32" i="12"/>
  <c r="Q33" i="12"/>
  <c r="R33" i="12"/>
  <c r="Q34" i="12"/>
  <c r="R34" i="12"/>
  <c r="Q35" i="12"/>
  <c r="R35" i="12"/>
  <c r="Q36" i="12"/>
  <c r="R36" i="12"/>
  <c r="Q37" i="12"/>
  <c r="R37" i="12"/>
  <c r="Q38" i="12"/>
  <c r="R38" i="12"/>
  <c r="Q39" i="12"/>
  <c r="R39" i="12"/>
  <c r="Q40" i="12"/>
  <c r="R40" i="12"/>
  <c r="Q41" i="12"/>
  <c r="R41" i="12"/>
  <c r="Q42" i="12"/>
  <c r="R42" i="12"/>
  <c r="Q43" i="12"/>
  <c r="R43" i="12"/>
  <c r="Q45" i="12"/>
  <c r="R45" i="12"/>
  <c r="Q46" i="12"/>
  <c r="R46" i="12"/>
  <c r="Q47" i="12"/>
  <c r="R47" i="12"/>
  <c r="Q48" i="12"/>
  <c r="R48" i="12"/>
  <c r="Q49" i="12"/>
  <c r="R49" i="12"/>
  <c r="Q50" i="12"/>
  <c r="R50" i="12"/>
  <c r="Q51" i="12"/>
  <c r="R51" i="12"/>
  <c r="Q52" i="12"/>
  <c r="R52" i="12"/>
  <c r="Q53" i="12"/>
  <c r="R53" i="12"/>
  <c r="Q54" i="12"/>
  <c r="R54" i="12"/>
  <c r="Q55" i="12"/>
  <c r="R55" i="12"/>
  <c r="Q56" i="12"/>
  <c r="R56" i="12"/>
  <c r="Q57" i="12"/>
  <c r="R57" i="12"/>
  <c r="Q58" i="12"/>
  <c r="R58" i="12"/>
  <c r="Q59" i="12"/>
  <c r="R59" i="12"/>
  <c r="Q60" i="12"/>
  <c r="R60" i="12"/>
  <c r="Q61" i="12"/>
  <c r="R61" i="12"/>
  <c r="Q62" i="12"/>
  <c r="R62" i="12"/>
  <c r="Q63" i="12"/>
  <c r="R63" i="12"/>
  <c r="Q64" i="12"/>
  <c r="R64" i="12"/>
  <c r="Q65" i="12"/>
  <c r="R65" i="12"/>
  <c r="Q66" i="12"/>
  <c r="R66" i="12"/>
  <c r="Q67" i="12"/>
  <c r="R67" i="12"/>
  <c r="Q68" i="12"/>
  <c r="R68" i="12"/>
  <c r="Q69" i="12"/>
  <c r="R69" i="12"/>
  <c r="Q70" i="12"/>
  <c r="R70" i="12"/>
  <c r="Q71" i="12"/>
  <c r="R71" i="12"/>
  <c r="Q72" i="12"/>
  <c r="R72" i="12"/>
  <c r="Q73" i="12"/>
  <c r="R73" i="12"/>
  <c r="Q74" i="12"/>
  <c r="R74" i="12"/>
  <c r="Q75" i="12"/>
  <c r="R75" i="12"/>
  <c r="Q76" i="12"/>
  <c r="R76" i="12"/>
  <c r="Q77" i="12"/>
  <c r="R77" i="12"/>
  <c r="Q78" i="12"/>
  <c r="R78" i="12"/>
  <c r="Q79" i="12"/>
  <c r="R79" i="12"/>
  <c r="Q80" i="12"/>
  <c r="R80" i="12"/>
  <c r="Q81" i="12"/>
  <c r="R81" i="12"/>
  <c r="Q82" i="12"/>
  <c r="R82" i="12"/>
  <c r="Q83" i="12"/>
  <c r="R83" i="12"/>
  <c r="Q5" i="12"/>
  <c r="R5" i="12"/>
  <c r="D5" i="12"/>
  <c r="J7" i="6"/>
  <c r="H51" i="12"/>
  <c r="H59" i="12"/>
  <c r="H67" i="12"/>
  <c r="H75" i="12"/>
  <c r="I83" i="12"/>
  <c r="Y45" i="12"/>
  <c r="Y46" i="12"/>
  <c r="Z46" i="12"/>
  <c r="Y47" i="12"/>
  <c r="Y48" i="12"/>
  <c r="AA48" i="12"/>
  <c r="Y49" i="12"/>
  <c r="AA49" i="12"/>
  <c r="Y50" i="12"/>
  <c r="AA50" i="12"/>
  <c r="Y51" i="12"/>
  <c r="AA51" i="12"/>
  <c r="Y52" i="12"/>
  <c r="AA52" i="12"/>
  <c r="Y53" i="12"/>
  <c r="AA53" i="12"/>
  <c r="Y54" i="12"/>
  <c r="AA54" i="12"/>
  <c r="Y55" i="12"/>
  <c r="AA55" i="12"/>
  <c r="Y56" i="12"/>
  <c r="AA56" i="12"/>
  <c r="Y57" i="12"/>
  <c r="AA57" i="12"/>
  <c r="Y58" i="12"/>
  <c r="AA58" i="12"/>
  <c r="Y59" i="12"/>
  <c r="AA59" i="12"/>
  <c r="Y60" i="12"/>
  <c r="AA60" i="12"/>
  <c r="Y61" i="12"/>
  <c r="AA61" i="12"/>
  <c r="Y62" i="12"/>
  <c r="AA62" i="12"/>
  <c r="Y63" i="12"/>
  <c r="AA63" i="12"/>
  <c r="Y64" i="12"/>
  <c r="AA64" i="12"/>
  <c r="Y65" i="12"/>
  <c r="AA65" i="12"/>
  <c r="Y66" i="12"/>
  <c r="AA66" i="12"/>
  <c r="Y67" i="12"/>
  <c r="AA67" i="12"/>
  <c r="Y68" i="12"/>
  <c r="AA68" i="12"/>
  <c r="Y69" i="12"/>
  <c r="AA69" i="12"/>
  <c r="Y70" i="12"/>
  <c r="AA70" i="12"/>
  <c r="Y71" i="12"/>
  <c r="AA71" i="12"/>
  <c r="Y72" i="12"/>
  <c r="AA72" i="12"/>
  <c r="Y73" i="12"/>
  <c r="AA73" i="12"/>
  <c r="Y74" i="12"/>
  <c r="AA74" i="12"/>
  <c r="Y75" i="12"/>
  <c r="AA75" i="12"/>
  <c r="Y76" i="12"/>
  <c r="AA76" i="12"/>
  <c r="Y77" i="12"/>
  <c r="AA77" i="12"/>
  <c r="Y78" i="12"/>
  <c r="AA78" i="12"/>
  <c r="Y79" i="12"/>
  <c r="AA79" i="12"/>
  <c r="Y80" i="12"/>
  <c r="AA80" i="12"/>
  <c r="Y81" i="12"/>
  <c r="AA81" i="12"/>
  <c r="Y82" i="12"/>
  <c r="AA82" i="12"/>
  <c r="Y44" i="12"/>
  <c r="Y6" i="12"/>
  <c r="Y7" i="12"/>
  <c r="Y8" i="12"/>
  <c r="Y9" i="12"/>
  <c r="Y10" i="12"/>
  <c r="Y11" i="12"/>
  <c r="Y12" i="12"/>
  <c r="Y13" i="12"/>
  <c r="Y14" i="12"/>
  <c r="Y15" i="12"/>
  <c r="Y16" i="12"/>
  <c r="Y17" i="12"/>
  <c r="Y18" i="12"/>
  <c r="Y19" i="12"/>
  <c r="Y20" i="12"/>
  <c r="Y21" i="12"/>
  <c r="Y22" i="12"/>
  <c r="Y23" i="12"/>
  <c r="Y24" i="12"/>
  <c r="Y25" i="12"/>
  <c r="Y26" i="12"/>
  <c r="Y27" i="12"/>
  <c r="Y28" i="12"/>
  <c r="Y29" i="12"/>
  <c r="Y30" i="12"/>
  <c r="Y31" i="12"/>
  <c r="Y32" i="12"/>
  <c r="Y33" i="12"/>
  <c r="Y34" i="12"/>
  <c r="Y35" i="12"/>
  <c r="Y36" i="12"/>
  <c r="Y37" i="12"/>
  <c r="Y38" i="12"/>
  <c r="Y39" i="12"/>
  <c r="Y40" i="12"/>
  <c r="Y41" i="12"/>
  <c r="Y42" i="12"/>
  <c r="Y43" i="12"/>
  <c r="Y5" i="12"/>
  <c r="AR45" i="12"/>
  <c r="AR46" i="12"/>
  <c r="AS81" i="12"/>
  <c r="I81" i="12"/>
  <c r="AR47" i="12"/>
  <c r="AR48" i="12"/>
  <c r="AS48" i="12"/>
  <c r="I48" i="12"/>
  <c r="AR49" i="12"/>
  <c r="AR50" i="12"/>
  <c r="AS50" i="12"/>
  <c r="I50" i="12"/>
  <c r="AR51" i="12"/>
  <c r="AR52" i="12"/>
  <c r="AS52" i="12"/>
  <c r="I52" i="12"/>
  <c r="AR53" i="12"/>
  <c r="AR54" i="12"/>
  <c r="AS54" i="12"/>
  <c r="I54" i="12"/>
  <c r="AR55" i="12"/>
  <c r="AR56" i="12"/>
  <c r="AS56" i="12"/>
  <c r="I56" i="12"/>
  <c r="AR57" i="12"/>
  <c r="AR58" i="12"/>
  <c r="AS58" i="12"/>
  <c r="I58" i="12"/>
  <c r="AR59" i="12"/>
  <c r="AR60" i="12"/>
  <c r="AS60" i="12"/>
  <c r="I60" i="12"/>
  <c r="AR61" i="12"/>
  <c r="AR62" i="12"/>
  <c r="AS62" i="12"/>
  <c r="I62" i="12"/>
  <c r="AR63" i="12"/>
  <c r="AR64" i="12"/>
  <c r="AS64" i="12"/>
  <c r="I64" i="12"/>
  <c r="AR65" i="12"/>
  <c r="AR66" i="12"/>
  <c r="AS66" i="12"/>
  <c r="I66" i="12"/>
  <c r="AR67" i="12"/>
  <c r="AR68" i="12"/>
  <c r="AS68" i="12"/>
  <c r="I68" i="12"/>
  <c r="AR69" i="12"/>
  <c r="AR70" i="12"/>
  <c r="AS70" i="12"/>
  <c r="I70" i="12"/>
  <c r="AR71" i="12"/>
  <c r="AR72" i="12"/>
  <c r="AS72" i="12"/>
  <c r="I72" i="12"/>
  <c r="AR73" i="12"/>
  <c r="AR74" i="12"/>
  <c r="AS74" i="12"/>
  <c r="I74" i="12"/>
  <c r="AR75" i="12"/>
  <c r="AR76" i="12"/>
  <c r="AS76" i="12"/>
  <c r="I76" i="12"/>
  <c r="AR77" i="12"/>
  <c r="AR78" i="12"/>
  <c r="AS78" i="12"/>
  <c r="I78" i="12"/>
  <c r="AR79" i="12"/>
  <c r="AR80" i="12"/>
  <c r="AS80" i="12"/>
  <c r="I80" i="12"/>
  <c r="AR81" i="12"/>
  <c r="AR82" i="12"/>
  <c r="AS82" i="12"/>
  <c r="I82" i="12"/>
  <c r="AR44" i="12"/>
  <c r="AS44" i="12"/>
  <c r="I44" i="12"/>
  <c r="AR6" i="12"/>
  <c r="AS6" i="12"/>
  <c r="I6" i="12"/>
  <c r="AR7" i="12"/>
  <c r="AR8" i="12"/>
  <c r="AS8" i="12"/>
  <c r="I8" i="12"/>
  <c r="AR9" i="12"/>
  <c r="AR10" i="12"/>
  <c r="AS10" i="12"/>
  <c r="I10" i="12"/>
  <c r="AR11" i="12"/>
  <c r="AR12" i="12"/>
  <c r="AS12" i="12"/>
  <c r="I12" i="12"/>
  <c r="AR13" i="12"/>
  <c r="AR14" i="12"/>
  <c r="AS14" i="12"/>
  <c r="I14" i="12"/>
  <c r="AR15" i="12"/>
  <c r="AR16" i="12"/>
  <c r="AS16" i="12"/>
  <c r="I16" i="12"/>
  <c r="AR17" i="12"/>
  <c r="AR18" i="12"/>
  <c r="AS18" i="12"/>
  <c r="I18" i="12"/>
  <c r="AR19" i="12"/>
  <c r="AR20" i="12"/>
  <c r="AS20" i="12"/>
  <c r="I20" i="12"/>
  <c r="AR21" i="12"/>
  <c r="AR22" i="12"/>
  <c r="AS22" i="12"/>
  <c r="I22" i="12"/>
  <c r="AR23" i="12"/>
  <c r="AR24" i="12"/>
  <c r="AS24" i="12"/>
  <c r="I24" i="12"/>
  <c r="AR25" i="12"/>
  <c r="AR26" i="12"/>
  <c r="AS26" i="12"/>
  <c r="I26" i="12"/>
  <c r="AR27" i="12"/>
  <c r="AR28" i="12"/>
  <c r="AS28" i="12"/>
  <c r="I28" i="12"/>
  <c r="AR29" i="12"/>
  <c r="AR30" i="12"/>
  <c r="AS30" i="12"/>
  <c r="I30" i="12"/>
  <c r="AR31" i="12"/>
  <c r="AR32" i="12"/>
  <c r="AS32" i="12"/>
  <c r="I32" i="12"/>
  <c r="AR33" i="12"/>
  <c r="AR34" i="12"/>
  <c r="AS34" i="12"/>
  <c r="I34" i="12"/>
  <c r="AR35" i="12"/>
  <c r="AR36" i="12"/>
  <c r="AS36" i="12"/>
  <c r="I36" i="12"/>
  <c r="AR37" i="12"/>
  <c r="AR38" i="12"/>
  <c r="AS38" i="12"/>
  <c r="I38" i="12"/>
  <c r="AR39" i="12"/>
  <c r="AR40" i="12"/>
  <c r="AS40" i="12"/>
  <c r="I40" i="12"/>
  <c r="AR41" i="12"/>
  <c r="AR42" i="12"/>
  <c r="AS42" i="12"/>
  <c r="I42" i="12"/>
  <c r="AR43" i="12"/>
  <c r="AR5" i="12"/>
  <c r="AR83" i="12"/>
  <c r="D7" i="12"/>
  <c r="D9" i="12"/>
  <c r="D11" i="12"/>
  <c r="D13" i="12"/>
  <c r="D15" i="12"/>
  <c r="D17"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J45" i="6"/>
  <c r="D45" i="12"/>
  <c r="D46" i="12"/>
  <c r="E46" i="12"/>
  <c r="D47" i="12"/>
  <c r="D48" i="12"/>
  <c r="F48" i="12"/>
  <c r="D49" i="12"/>
  <c r="F49" i="12"/>
  <c r="D50" i="12"/>
  <c r="F50" i="12"/>
  <c r="D51" i="12"/>
  <c r="F51" i="12"/>
  <c r="D52" i="12"/>
  <c r="F52" i="12"/>
  <c r="D53" i="12"/>
  <c r="F53" i="12"/>
  <c r="D54" i="12"/>
  <c r="F54" i="12"/>
  <c r="D55" i="12"/>
  <c r="F55" i="12"/>
  <c r="D56" i="12"/>
  <c r="F56" i="12"/>
  <c r="D57" i="12"/>
  <c r="F57" i="12"/>
  <c r="D58" i="12"/>
  <c r="F58" i="12"/>
  <c r="D59" i="12"/>
  <c r="F59" i="12"/>
  <c r="D60" i="12"/>
  <c r="F60" i="12"/>
  <c r="D61" i="12"/>
  <c r="F61" i="12"/>
  <c r="D62" i="12"/>
  <c r="F62" i="12"/>
  <c r="D63" i="12"/>
  <c r="F63" i="12"/>
  <c r="D64" i="12"/>
  <c r="F64" i="12"/>
  <c r="D65" i="12"/>
  <c r="F65" i="12"/>
  <c r="D66" i="12"/>
  <c r="F66" i="12"/>
  <c r="D67" i="12"/>
  <c r="F67" i="12"/>
  <c r="D68" i="12"/>
  <c r="F68" i="12"/>
  <c r="D69" i="12"/>
  <c r="F69" i="12"/>
  <c r="D70" i="12"/>
  <c r="F70" i="12"/>
  <c r="D71" i="12"/>
  <c r="F71" i="12"/>
  <c r="D72" i="12"/>
  <c r="F72" i="12"/>
  <c r="D73" i="12"/>
  <c r="F73" i="12"/>
  <c r="D74" i="12"/>
  <c r="F74" i="12"/>
  <c r="D75" i="12"/>
  <c r="F75" i="12"/>
  <c r="D76" i="12"/>
  <c r="F76" i="12"/>
  <c r="D77" i="12"/>
  <c r="F77" i="12"/>
  <c r="D78" i="12"/>
  <c r="F78" i="12"/>
  <c r="D79" i="12"/>
  <c r="F79" i="12"/>
  <c r="D80" i="12"/>
  <c r="F80" i="12"/>
  <c r="D81" i="12"/>
  <c r="F81" i="12"/>
  <c r="D82" i="12"/>
  <c r="F82" i="12"/>
  <c r="D83" i="12"/>
  <c r="AQ71" i="10"/>
  <c r="AR71" i="10"/>
  <c r="AQ60" i="10"/>
  <c r="AR60" i="10"/>
  <c r="AQ61" i="10"/>
  <c r="AC44" i="10"/>
  <c r="AC45" i="10"/>
  <c r="AC85" i="10"/>
  <c r="AC86" i="10"/>
  <c r="R85" i="10"/>
  <c r="S86" i="10"/>
  <c r="S85" i="10"/>
  <c r="R86" i="10"/>
  <c r="R87" i="10"/>
  <c r="S87" i="10"/>
  <c r="BG85" i="10"/>
  <c r="BG86" i="10"/>
  <c r="BH85" i="10"/>
  <c r="BI85" i="10"/>
  <c r="BI86" i="10"/>
  <c r="BH86" i="10"/>
  <c r="BG87" i="10"/>
  <c r="BG88" i="10"/>
  <c r="BH87" i="10"/>
  <c r="BI87" i="10"/>
  <c r="BI88" i="10"/>
  <c r="BH88" i="10"/>
  <c r="BR85" i="10"/>
  <c r="BR86" i="10"/>
  <c r="BR87" i="10"/>
  <c r="CF30" i="10"/>
  <c r="CG30" i="10"/>
  <c r="CH30" i="10"/>
  <c r="CI30" i="10"/>
  <c r="CH71" i="10"/>
  <c r="CF71" i="10"/>
  <c r="CG71" i="10"/>
  <c r="CH60" i="10"/>
  <c r="CF60" i="10"/>
  <c r="CG60" i="10"/>
  <c r="CF61" i="10"/>
  <c r="BR44" i="10"/>
  <c r="BR45" i="10"/>
  <c r="BG44" i="10"/>
  <c r="BH44" i="10"/>
  <c r="BG45" i="10"/>
  <c r="R44" i="10"/>
  <c r="S45" i="10"/>
  <c r="S44" i="10"/>
  <c r="R45" i="10"/>
  <c r="AQ30" i="10"/>
  <c r="AR30" i="10"/>
  <c r="AQ19" i="10"/>
  <c r="AR19" i="10"/>
  <c r="AQ20" i="10"/>
  <c r="CF19" i="10"/>
  <c r="CG19" i="10"/>
  <c r="CF20" i="10"/>
  <c r="CF7" i="10"/>
  <c r="CG7" i="10"/>
  <c r="CF8" i="10"/>
  <c r="CF9" i="10"/>
  <c r="CG9" i="10"/>
  <c r="CF10" i="10"/>
  <c r="CF11" i="10"/>
  <c r="CG11" i="10"/>
  <c r="CF12" i="10"/>
  <c r="CG12" i="10"/>
  <c r="CF13" i="10"/>
  <c r="CG13" i="10"/>
  <c r="CF14" i="10"/>
  <c r="CG14" i="10"/>
  <c r="CF15" i="10"/>
  <c r="CG15" i="10"/>
  <c r="CF16" i="10"/>
  <c r="CG16" i="10"/>
  <c r="CF17" i="10"/>
  <c r="CG17" i="10"/>
  <c r="CF18" i="10"/>
  <c r="CG18" i="10"/>
  <c r="C44" i="6"/>
  <c r="D44" i="6"/>
  <c r="E44" i="6"/>
  <c r="G44" i="6"/>
  <c r="I44" i="6"/>
  <c r="E42" i="52"/>
  <c r="J44" i="6"/>
  <c r="C45" i="6"/>
  <c r="D45" i="6"/>
  <c r="E45" i="6"/>
  <c r="F45" i="6"/>
  <c r="H45" i="6"/>
  <c r="D32" i="6"/>
  <c r="G32" i="6"/>
  <c r="I32" i="6"/>
  <c r="E32" i="6"/>
  <c r="F32" i="6"/>
  <c r="H32" i="6"/>
  <c r="J32" i="6"/>
  <c r="K32" i="6"/>
  <c r="C21" i="6"/>
  <c r="D21" i="6"/>
  <c r="F21" i="6"/>
  <c r="E21" i="6"/>
  <c r="G21" i="6"/>
  <c r="I21" i="6"/>
  <c r="E19" i="50"/>
  <c r="J21" i="6"/>
  <c r="C22" i="6"/>
  <c r="D22" i="6"/>
  <c r="E22" i="6"/>
  <c r="F22" i="6"/>
  <c r="H22" i="6"/>
  <c r="J22" i="6"/>
  <c r="E84" i="48"/>
  <c r="D84" i="48"/>
  <c r="E84" i="49"/>
  <c r="D84" i="49"/>
  <c r="E84" i="50"/>
  <c r="D84" i="50"/>
  <c r="F70" i="47"/>
  <c r="G70" i="47"/>
  <c r="F59" i="47"/>
  <c r="G59" i="47"/>
  <c r="F60" i="47"/>
  <c r="G60" i="47"/>
  <c r="F30" i="47"/>
  <c r="G30" i="47"/>
  <c r="F31" i="47"/>
  <c r="G31" i="47"/>
  <c r="F19" i="47"/>
  <c r="G19" i="47"/>
  <c r="F20" i="47"/>
  <c r="G20" i="47"/>
  <c r="F70" i="46"/>
  <c r="G70" i="46"/>
  <c r="F59" i="46"/>
  <c r="G59" i="46"/>
  <c r="F60" i="46"/>
  <c r="G60" i="46"/>
  <c r="F30" i="46"/>
  <c r="G30" i="46"/>
  <c r="F31" i="46"/>
  <c r="G31" i="46"/>
  <c r="F19" i="46"/>
  <c r="G19" i="46"/>
  <c r="F20" i="46"/>
  <c r="G20" i="46"/>
  <c r="F70" i="43"/>
  <c r="G70" i="43"/>
  <c r="F59" i="43"/>
  <c r="G59" i="43"/>
  <c r="F60" i="43"/>
  <c r="G60" i="43"/>
  <c r="F30" i="43"/>
  <c r="G30" i="43"/>
  <c r="F19" i="43"/>
  <c r="G19" i="43"/>
  <c r="F20" i="43"/>
  <c r="G20" i="43"/>
  <c r="F70" i="42"/>
  <c r="G70" i="42"/>
  <c r="F59" i="42"/>
  <c r="G59" i="42"/>
  <c r="F60" i="42"/>
  <c r="G60" i="42"/>
  <c r="F30" i="42"/>
  <c r="G30" i="42"/>
  <c r="F19" i="42"/>
  <c r="G19" i="42"/>
  <c r="F20" i="42"/>
  <c r="G20" i="42"/>
  <c r="F70" i="41"/>
  <c r="G70" i="41"/>
  <c r="F59" i="41"/>
  <c r="G59" i="41"/>
  <c r="F60" i="41"/>
  <c r="G60" i="41"/>
  <c r="F30" i="41"/>
  <c r="G30" i="41"/>
  <c r="F20" i="41"/>
  <c r="G20" i="41"/>
  <c r="F19" i="41"/>
  <c r="G19" i="41"/>
  <c r="F70" i="40"/>
  <c r="G70" i="40"/>
  <c r="F71" i="40"/>
  <c r="G71" i="40"/>
  <c r="F59" i="40"/>
  <c r="G59" i="40"/>
  <c r="F60" i="40"/>
  <c r="G60" i="40"/>
  <c r="F30" i="40"/>
  <c r="G30" i="40"/>
  <c r="F31" i="40"/>
  <c r="G31" i="40"/>
  <c r="F19" i="40"/>
  <c r="G19" i="40"/>
  <c r="F20" i="40"/>
  <c r="G20" i="40"/>
  <c r="F70" i="39"/>
  <c r="G70" i="39"/>
  <c r="F59" i="39"/>
  <c r="G59" i="39"/>
  <c r="F60" i="39"/>
  <c r="G60" i="39"/>
  <c r="F30" i="39"/>
  <c r="G30" i="39"/>
  <c r="F19" i="39"/>
  <c r="G19" i="39"/>
  <c r="F20" i="39"/>
  <c r="G20" i="39"/>
  <c r="F70" i="38"/>
  <c r="G70" i="38"/>
  <c r="F71" i="38"/>
  <c r="G71" i="38"/>
  <c r="F59" i="38"/>
  <c r="G59" i="38"/>
  <c r="F60" i="38"/>
  <c r="G60" i="38"/>
  <c r="F61" i="38"/>
  <c r="G61" i="38"/>
  <c r="F30" i="38"/>
  <c r="G30" i="38"/>
  <c r="F19" i="38"/>
  <c r="G19" i="38"/>
  <c r="F20" i="38"/>
  <c r="G20" i="38"/>
  <c r="F70" i="37"/>
  <c r="G70" i="37"/>
  <c r="F59" i="37"/>
  <c r="G59" i="37"/>
  <c r="F60" i="37"/>
  <c r="G60" i="37"/>
  <c r="F30" i="37"/>
  <c r="G30" i="37"/>
  <c r="F19" i="37"/>
  <c r="G19" i="37"/>
  <c r="F20" i="37"/>
  <c r="G20" i="37"/>
  <c r="F70" i="36"/>
  <c r="G70" i="36"/>
  <c r="F59" i="36"/>
  <c r="G59" i="36"/>
  <c r="F60" i="36"/>
  <c r="G60" i="36"/>
  <c r="F30" i="36"/>
  <c r="G30" i="36"/>
  <c r="F31" i="36"/>
  <c r="G31" i="36"/>
  <c r="F19" i="36"/>
  <c r="G19" i="36"/>
  <c r="F20" i="36"/>
  <c r="G20" i="36"/>
  <c r="F70" i="35"/>
  <c r="G70" i="35"/>
  <c r="F59" i="35"/>
  <c r="G59" i="35"/>
  <c r="F60" i="35"/>
  <c r="G60" i="35"/>
  <c r="F30" i="35"/>
  <c r="G30" i="35"/>
  <c r="F19" i="35"/>
  <c r="G19" i="35"/>
  <c r="F20" i="35"/>
  <c r="G20" i="35"/>
  <c r="F70" i="34"/>
  <c r="G70" i="34"/>
  <c r="F71" i="34"/>
  <c r="G71" i="34"/>
  <c r="F59" i="34"/>
  <c r="G59" i="34"/>
  <c r="F60" i="34"/>
  <c r="G60" i="34"/>
  <c r="F30" i="34"/>
  <c r="G30" i="34"/>
  <c r="F19" i="34"/>
  <c r="G19" i="34"/>
  <c r="F20" i="34"/>
  <c r="G20" i="34"/>
  <c r="F21" i="34"/>
  <c r="G21" i="34"/>
  <c r="F70" i="33"/>
  <c r="G70" i="33"/>
  <c r="F59" i="33"/>
  <c r="G59" i="33"/>
  <c r="F60" i="33"/>
  <c r="G60" i="33"/>
  <c r="F30" i="33"/>
  <c r="G30" i="33"/>
  <c r="F31" i="33"/>
  <c r="G31" i="33"/>
  <c r="F19" i="33"/>
  <c r="G19" i="33"/>
  <c r="F20" i="33"/>
  <c r="G20" i="33"/>
  <c r="F70" i="32"/>
  <c r="G70" i="32"/>
  <c r="F59" i="32"/>
  <c r="G59" i="32"/>
  <c r="F60" i="32"/>
  <c r="G60" i="32"/>
  <c r="F30" i="32"/>
  <c r="G30" i="32"/>
  <c r="F31" i="32"/>
  <c r="G31" i="32"/>
  <c r="F19" i="32"/>
  <c r="G19" i="32"/>
  <c r="F20" i="32"/>
  <c r="G20" i="32"/>
  <c r="F70" i="31"/>
  <c r="G70" i="31"/>
  <c r="F71" i="31"/>
  <c r="G71" i="31"/>
  <c r="F59" i="31"/>
  <c r="G59" i="31"/>
  <c r="F60" i="31"/>
  <c r="G60" i="31"/>
  <c r="F30" i="31"/>
  <c r="G30" i="31"/>
  <c r="F31" i="31"/>
  <c r="G31" i="31"/>
  <c r="F19" i="31"/>
  <c r="G19" i="31"/>
  <c r="F20" i="31"/>
  <c r="G20" i="31"/>
  <c r="F70" i="30"/>
  <c r="G70" i="30"/>
  <c r="F59" i="30"/>
  <c r="G59" i="30"/>
  <c r="F60" i="30"/>
  <c r="G60" i="30"/>
  <c r="F30" i="30"/>
  <c r="G30" i="30"/>
  <c r="F19" i="30"/>
  <c r="G19" i="30"/>
  <c r="F20" i="30"/>
  <c r="G20" i="30"/>
  <c r="F70" i="29"/>
  <c r="G70" i="29"/>
  <c r="F71" i="29"/>
  <c r="G71" i="29"/>
  <c r="F59" i="29"/>
  <c r="G59" i="29"/>
  <c r="F60" i="29"/>
  <c r="G60" i="29"/>
  <c r="F30" i="29"/>
  <c r="G30" i="29"/>
  <c r="F19" i="29"/>
  <c r="G19" i="29"/>
  <c r="F20" i="29"/>
  <c r="G20" i="29"/>
  <c r="F70" i="28"/>
  <c r="G70" i="28"/>
  <c r="F71" i="28"/>
  <c r="G71" i="28"/>
  <c r="F59" i="28"/>
  <c r="G59" i="28"/>
  <c r="F60" i="28"/>
  <c r="G60" i="28"/>
  <c r="F30" i="28"/>
  <c r="G30" i="28"/>
  <c r="F19" i="28"/>
  <c r="G19" i="28"/>
  <c r="F20" i="28"/>
  <c r="G20" i="28"/>
  <c r="F70" i="27"/>
  <c r="G70" i="27"/>
  <c r="F59" i="27"/>
  <c r="G59" i="27"/>
  <c r="F60" i="27"/>
  <c r="G60" i="27"/>
  <c r="F30" i="27"/>
  <c r="G30" i="27"/>
  <c r="F19" i="27"/>
  <c r="G19" i="27"/>
  <c r="F20" i="27"/>
  <c r="G20" i="27"/>
  <c r="F70" i="26"/>
  <c r="G70" i="26"/>
  <c r="F59" i="26"/>
  <c r="G59" i="26"/>
  <c r="F60" i="26"/>
  <c r="G60" i="26"/>
  <c r="F30" i="26"/>
  <c r="G30" i="26"/>
  <c r="F31" i="26"/>
  <c r="G31" i="26"/>
  <c r="F19" i="26"/>
  <c r="G19" i="26"/>
  <c r="F20" i="26"/>
  <c r="G20" i="26"/>
  <c r="F70" i="25"/>
  <c r="G70" i="25"/>
  <c r="F59" i="25"/>
  <c r="G59" i="25"/>
  <c r="F60" i="25"/>
  <c r="G60" i="25"/>
  <c r="F30" i="25"/>
  <c r="G30" i="25"/>
  <c r="F31" i="25"/>
  <c r="G31" i="25"/>
  <c r="F19" i="25"/>
  <c r="G19" i="25"/>
  <c r="F20" i="25"/>
  <c r="G20" i="25"/>
  <c r="F70" i="24"/>
  <c r="G70" i="24"/>
  <c r="F59" i="24"/>
  <c r="G59" i="24"/>
  <c r="F60" i="24"/>
  <c r="G60" i="24"/>
  <c r="F30" i="24"/>
  <c r="G30" i="24"/>
  <c r="F19" i="24"/>
  <c r="G19" i="24"/>
  <c r="F20" i="24"/>
  <c r="G20" i="24"/>
  <c r="F70" i="23"/>
  <c r="G70" i="23"/>
  <c r="F59" i="23"/>
  <c r="G59" i="23"/>
  <c r="F60" i="23"/>
  <c r="G60" i="23"/>
  <c r="F30" i="23"/>
  <c r="G30" i="23"/>
  <c r="F19" i="23"/>
  <c r="G19" i="23"/>
  <c r="F20" i="23"/>
  <c r="G20" i="23"/>
  <c r="F70" i="22"/>
  <c r="G70" i="22"/>
  <c r="F71" i="22"/>
  <c r="G71" i="22"/>
  <c r="F59" i="22"/>
  <c r="G59" i="22"/>
  <c r="F60" i="22"/>
  <c r="G60" i="22"/>
  <c r="F30" i="22"/>
  <c r="G30" i="22"/>
  <c r="F31" i="22"/>
  <c r="G31" i="22"/>
  <c r="F19" i="22"/>
  <c r="G19" i="22"/>
  <c r="F20" i="22"/>
  <c r="G20" i="22"/>
  <c r="F70" i="21"/>
  <c r="G70" i="21"/>
  <c r="F59" i="21"/>
  <c r="G59" i="21"/>
  <c r="F60" i="21"/>
  <c r="G60" i="21"/>
  <c r="F61" i="21"/>
  <c r="G61" i="21"/>
  <c r="F30" i="21"/>
  <c r="G30" i="21"/>
  <c r="F19" i="21"/>
  <c r="G19" i="21"/>
  <c r="F20" i="21"/>
  <c r="G20" i="21"/>
  <c r="F70" i="20"/>
  <c r="G70" i="20"/>
  <c r="F59" i="20"/>
  <c r="G59" i="20"/>
  <c r="F60" i="20"/>
  <c r="G60" i="20"/>
  <c r="F61" i="20"/>
  <c r="G61" i="20"/>
  <c r="F30" i="20"/>
  <c r="G30" i="20"/>
  <c r="F19" i="20"/>
  <c r="G19" i="20"/>
  <c r="F20" i="20"/>
  <c r="G20" i="20"/>
  <c r="F70" i="19"/>
  <c r="G70" i="19"/>
  <c r="F59" i="19"/>
  <c r="G59" i="19"/>
  <c r="F60" i="19"/>
  <c r="G60" i="19"/>
  <c r="F30" i="19"/>
  <c r="G30" i="19"/>
  <c r="F31" i="19"/>
  <c r="G31" i="19"/>
  <c r="F19" i="19"/>
  <c r="G19" i="19"/>
  <c r="F20" i="19"/>
  <c r="G20" i="19"/>
  <c r="F21" i="19"/>
  <c r="G21" i="19"/>
  <c r="F70" i="18"/>
  <c r="G70" i="18"/>
  <c r="F71" i="18"/>
  <c r="G71" i="18"/>
  <c r="F59" i="18"/>
  <c r="G59" i="18"/>
  <c r="F60" i="18"/>
  <c r="G60" i="18"/>
  <c r="F30" i="18"/>
  <c r="G30" i="18"/>
  <c r="F19" i="18"/>
  <c r="G19" i="18"/>
  <c r="F20" i="18"/>
  <c r="G20" i="18"/>
  <c r="F21" i="18"/>
  <c r="G21" i="18"/>
  <c r="F70" i="17"/>
  <c r="G70" i="17"/>
  <c r="F71" i="17"/>
  <c r="G71" i="17"/>
  <c r="F59" i="17"/>
  <c r="G59" i="17"/>
  <c r="F60" i="17"/>
  <c r="G60" i="17"/>
  <c r="F61" i="17"/>
  <c r="G61" i="17"/>
  <c r="F30" i="17"/>
  <c r="G30" i="17"/>
  <c r="F19" i="17"/>
  <c r="G19" i="17"/>
  <c r="F20" i="17"/>
  <c r="G20" i="17"/>
  <c r="F21" i="17"/>
  <c r="G21" i="17"/>
  <c r="F22" i="17"/>
  <c r="G22" i="17"/>
  <c r="F70" i="16"/>
  <c r="G70" i="16"/>
  <c r="F71" i="16"/>
  <c r="G71" i="16"/>
  <c r="F72" i="16"/>
  <c r="G72" i="16"/>
  <c r="F59" i="16"/>
  <c r="G59" i="16"/>
  <c r="F60" i="16"/>
  <c r="G60" i="16"/>
  <c r="F61" i="16"/>
  <c r="G61" i="16"/>
  <c r="F30" i="16"/>
  <c r="G30" i="16"/>
  <c r="F19" i="16"/>
  <c r="G19" i="16"/>
  <c r="F20" i="16"/>
  <c r="G20" i="16"/>
  <c r="F70" i="15"/>
  <c r="G70" i="15"/>
  <c r="F59" i="15"/>
  <c r="G59" i="15"/>
  <c r="F60" i="15"/>
  <c r="G60" i="15"/>
  <c r="F61" i="15"/>
  <c r="G61" i="15"/>
  <c r="F30" i="15"/>
  <c r="G30" i="15"/>
  <c r="F31" i="15"/>
  <c r="G31" i="15"/>
  <c r="F19" i="15"/>
  <c r="G19" i="15"/>
  <c r="F20" i="15"/>
  <c r="G20" i="15"/>
  <c r="F70" i="14"/>
  <c r="G70" i="14"/>
  <c r="F71" i="14"/>
  <c r="G71" i="14"/>
  <c r="F59" i="14"/>
  <c r="G59" i="14"/>
  <c r="F60" i="14"/>
  <c r="G60" i="14"/>
  <c r="F61" i="14"/>
  <c r="G61" i="14"/>
  <c r="F62" i="14"/>
  <c r="G62" i="14"/>
  <c r="F30" i="14"/>
  <c r="G30" i="14"/>
  <c r="F31" i="14"/>
  <c r="G31" i="14"/>
  <c r="F19" i="14"/>
  <c r="G19" i="14"/>
  <c r="F20" i="14"/>
  <c r="G20" i="14"/>
  <c r="F21" i="14"/>
  <c r="G21" i="14"/>
  <c r="F70" i="13"/>
  <c r="G70" i="13"/>
  <c r="F71" i="13"/>
  <c r="G71" i="13"/>
  <c r="F59" i="13"/>
  <c r="G59" i="13"/>
  <c r="F60" i="13"/>
  <c r="G60" i="13"/>
  <c r="F61" i="13"/>
  <c r="G61" i="13"/>
  <c r="F30" i="13"/>
  <c r="G30" i="13"/>
  <c r="F31" i="13"/>
  <c r="G31" i="13"/>
  <c r="F19" i="13"/>
  <c r="G19" i="13"/>
  <c r="F20" i="13"/>
  <c r="G20" i="13"/>
  <c r="F21" i="13"/>
  <c r="G21" i="13"/>
  <c r="F70" i="11"/>
  <c r="G70" i="11"/>
  <c r="F71" i="11"/>
  <c r="G71" i="11"/>
  <c r="F59" i="11"/>
  <c r="G59" i="11"/>
  <c r="F60" i="11"/>
  <c r="G60" i="11"/>
  <c r="F61" i="11"/>
  <c r="G61" i="11"/>
  <c r="F28" i="11"/>
  <c r="G28" i="11"/>
  <c r="F29" i="11"/>
  <c r="G29" i="11"/>
  <c r="F30" i="11"/>
  <c r="G30" i="11"/>
  <c r="F31" i="11"/>
  <c r="G31" i="11"/>
  <c r="F16" i="11"/>
  <c r="G16" i="11"/>
  <c r="F17" i="11"/>
  <c r="G17" i="11"/>
  <c r="F18" i="11"/>
  <c r="G18" i="11"/>
  <c r="F19" i="11"/>
  <c r="G19" i="11"/>
  <c r="F20" i="11"/>
  <c r="G20" i="11"/>
  <c r="F21" i="11"/>
  <c r="G21" i="11"/>
  <c r="F22" i="11"/>
  <c r="G22" i="11"/>
  <c r="F23" i="11"/>
  <c r="G23" i="11"/>
  <c r="F24" i="11"/>
  <c r="G24" i="11"/>
  <c r="F25" i="11"/>
  <c r="G25" i="11"/>
  <c r="F26" i="11"/>
  <c r="G26" i="11"/>
  <c r="C24" i="6"/>
  <c r="E24" i="6"/>
  <c r="D24" i="6"/>
  <c r="G52" i="27"/>
  <c r="G45" i="27"/>
  <c r="G46" i="27"/>
  <c r="G47" i="27"/>
  <c r="G48" i="27"/>
  <c r="G49" i="27"/>
  <c r="G50" i="27"/>
  <c r="G51" i="27"/>
  <c r="G53" i="27"/>
  <c r="G54" i="27"/>
  <c r="G55" i="27"/>
  <c r="G56" i="27"/>
  <c r="G57" i="27"/>
  <c r="G58" i="27"/>
  <c r="G61" i="27"/>
  <c r="G62" i="27"/>
  <c r="G63" i="27"/>
  <c r="G64" i="27"/>
  <c r="G65" i="27"/>
  <c r="G66" i="27"/>
  <c r="G67" i="27"/>
  <c r="G68" i="27"/>
  <c r="G69" i="27"/>
  <c r="G71" i="27"/>
  <c r="G72" i="27"/>
  <c r="G73" i="27"/>
  <c r="G74" i="27"/>
  <c r="G75" i="27"/>
  <c r="G76" i="27"/>
  <c r="G77" i="27"/>
  <c r="G78" i="27"/>
  <c r="G79" i="27"/>
  <c r="G80" i="27"/>
  <c r="G81" i="27"/>
  <c r="G82" i="27"/>
  <c r="G83" i="27"/>
  <c r="G5" i="27"/>
  <c r="G6" i="27"/>
  <c r="G7" i="27"/>
  <c r="G8" i="27"/>
  <c r="G9" i="27"/>
  <c r="G10" i="27"/>
  <c r="G11" i="27"/>
  <c r="G12" i="27"/>
  <c r="G13" i="27"/>
  <c r="G14" i="27"/>
  <c r="G15" i="27"/>
  <c r="G16" i="27"/>
  <c r="G17" i="27"/>
  <c r="G18" i="27"/>
  <c r="G21" i="27"/>
  <c r="G22" i="27"/>
  <c r="G23" i="27"/>
  <c r="G24" i="27"/>
  <c r="G25" i="27"/>
  <c r="G26" i="27"/>
  <c r="G27" i="27"/>
  <c r="G28" i="27"/>
  <c r="G29" i="27"/>
  <c r="G31" i="27"/>
  <c r="G32" i="27"/>
  <c r="G33" i="27"/>
  <c r="G34" i="27"/>
  <c r="G35" i="27"/>
  <c r="G36" i="27"/>
  <c r="G37" i="27"/>
  <c r="G38" i="27"/>
  <c r="G39" i="27"/>
  <c r="G40" i="27"/>
  <c r="G41" i="27"/>
  <c r="G42" i="27"/>
  <c r="G43" i="27"/>
  <c r="F50" i="27"/>
  <c r="F47" i="27"/>
  <c r="E43" i="6"/>
  <c r="D43" i="6"/>
  <c r="E42" i="6"/>
  <c r="D42" i="6"/>
  <c r="G42" i="6"/>
  <c r="E41" i="6"/>
  <c r="D41" i="6"/>
  <c r="E40" i="6"/>
  <c r="D40" i="6"/>
  <c r="G35" i="42"/>
  <c r="F34" i="42"/>
  <c r="F22" i="42"/>
  <c r="F5" i="43"/>
  <c r="G5" i="43"/>
  <c r="F6" i="43"/>
  <c r="G6" i="43"/>
  <c r="F7" i="43"/>
  <c r="G7" i="43"/>
  <c r="F8" i="43"/>
  <c r="G8" i="43"/>
  <c r="F9" i="43"/>
  <c r="G9" i="43"/>
  <c r="F10" i="43"/>
  <c r="G10" i="43"/>
  <c r="F11" i="43"/>
  <c r="G11" i="43"/>
  <c r="F12" i="43"/>
  <c r="G12" i="43"/>
  <c r="F13" i="43"/>
  <c r="G13" i="43"/>
  <c r="F14" i="43"/>
  <c r="G14" i="43"/>
  <c r="F15" i="43"/>
  <c r="G15" i="43"/>
  <c r="F16" i="43"/>
  <c r="G16" i="43"/>
  <c r="F17" i="43"/>
  <c r="G17" i="43"/>
  <c r="F18" i="43"/>
  <c r="G18" i="43"/>
  <c r="F21" i="43"/>
  <c r="G21" i="43"/>
  <c r="F22" i="43"/>
  <c r="G22" i="43"/>
  <c r="F23" i="43"/>
  <c r="G23" i="43"/>
  <c r="F24" i="43"/>
  <c r="G24" i="43"/>
  <c r="F25" i="43"/>
  <c r="G25" i="43"/>
  <c r="F26" i="43"/>
  <c r="G26" i="43"/>
  <c r="F27" i="43"/>
  <c r="G27" i="43"/>
  <c r="F28" i="43"/>
  <c r="G28" i="43"/>
  <c r="F29" i="43"/>
  <c r="G29" i="43"/>
  <c r="F31" i="43"/>
  <c r="G31" i="43"/>
  <c r="F32" i="43"/>
  <c r="G32" i="43"/>
  <c r="F33" i="43"/>
  <c r="G33" i="43"/>
  <c r="F34" i="43"/>
  <c r="G34" i="43"/>
  <c r="F35" i="43"/>
  <c r="G35" i="43"/>
  <c r="F36" i="43"/>
  <c r="G36" i="43"/>
  <c r="F37" i="43"/>
  <c r="G37" i="43"/>
  <c r="F38" i="43"/>
  <c r="G38" i="43"/>
  <c r="F39" i="43"/>
  <c r="G39" i="43"/>
  <c r="F40" i="43"/>
  <c r="G40" i="43"/>
  <c r="F41" i="43"/>
  <c r="G41" i="43"/>
  <c r="F42" i="43"/>
  <c r="G42" i="43"/>
  <c r="F43" i="43"/>
  <c r="G43" i="43"/>
  <c r="F5" i="46"/>
  <c r="G5" i="46"/>
  <c r="F6" i="46"/>
  <c r="G6" i="46"/>
  <c r="F7" i="46"/>
  <c r="G7" i="46"/>
  <c r="F8" i="46"/>
  <c r="G8" i="46"/>
  <c r="F9" i="46"/>
  <c r="G9" i="46"/>
  <c r="F10" i="46"/>
  <c r="G10" i="46"/>
  <c r="F11" i="46"/>
  <c r="G11" i="46"/>
  <c r="F12" i="46"/>
  <c r="G12" i="46"/>
  <c r="F13" i="46"/>
  <c r="G13" i="46"/>
  <c r="F14" i="46"/>
  <c r="G14" i="46"/>
  <c r="F15" i="46"/>
  <c r="G15" i="46"/>
  <c r="F16" i="46"/>
  <c r="G16" i="46"/>
  <c r="F17" i="46"/>
  <c r="G17" i="46"/>
  <c r="F18" i="46"/>
  <c r="G18" i="46"/>
  <c r="F21" i="46"/>
  <c r="G21" i="46"/>
  <c r="F22" i="46"/>
  <c r="G22" i="46"/>
  <c r="F23" i="46"/>
  <c r="G23" i="46"/>
  <c r="F24" i="46"/>
  <c r="G24" i="46"/>
  <c r="F25" i="46"/>
  <c r="G25" i="46"/>
  <c r="F26" i="46"/>
  <c r="G26" i="46"/>
  <c r="F27" i="46"/>
  <c r="G27" i="46"/>
  <c r="F28" i="46"/>
  <c r="G28" i="46"/>
  <c r="F29" i="46"/>
  <c r="G29" i="46"/>
  <c r="F32" i="46"/>
  <c r="G32" i="46"/>
  <c r="F33" i="46"/>
  <c r="G33" i="46"/>
  <c r="F34" i="46"/>
  <c r="G34" i="46"/>
  <c r="F35" i="46"/>
  <c r="G35" i="46"/>
  <c r="F36" i="46"/>
  <c r="G36" i="46"/>
  <c r="F37" i="46"/>
  <c r="G37" i="46"/>
  <c r="F38" i="46"/>
  <c r="G38" i="46"/>
  <c r="F39" i="46"/>
  <c r="G39" i="46"/>
  <c r="F40" i="46"/>
  <c r="G40" i="46"/>
  <c r="F41" i="46"/>
  <c r="G41" i="46"/>
  <c r="F42" i="46"/>
  <c r="G42" i="46"/>
  <c r="F43" i="46"/>
  <c r="G43" i="46"/>
  <c r="F5" i="47"/>
  <c r="G5" i="47"/>
  <c r="F6" i="47"/>
  <c r="G6" i="47"/>
  <c r="F7" i="47"/>
  <c r="G7" i="47"/>
  <c r="F8" i="47"/>
  <c r="G8" i="47"/>
  <c r="F9" i="47"/>
  <c r="G9" i="47"/>
  <c r="F10" i="47"/>
  <c r="G10" i="47"/>
  <c r="F11" i="47"/>
  <c r="G11" i="47"/>
  <c r="F12" i="47"/>
  <c r="G12" i="47"/>
  <c r="F13" i="47"/>
  <c r="G13" i="47"/>
  <c r="F14" i="47"/>
  <c r="G14" i="47"/>
  <c r="F15" i="47"/>
  <c r="G15" i="47"/>
  <c r="F16" i="47"/>
  <c r="G16" i="47"/>
  <c r="F17" i="47"/>
  <c r="G17" i="47"/>
  <c r="F18" i="47"/>
  <c r="G18" i="47"/>
  <c r="F21" i="47"/>
  <c r="G21" i="47"/>
  <c r="F22" i="47"/>
  <c r="G22" i="47"/>
  <c r="F23" i="47"/>
  <c r="G23" i="47"/>
  <c r="F24" i="47"/>
  <c r="G24" i="47"/>
  <c r="F25" i="47"/>
  <c r="G25" i="47"/>
  <c r="F26" i="47"/>
  <c r="G26" i="47"/>
  <c r="F27" i="47"/>
  <c r="G27" i="47"/>
  <c r="F28" i="47"/>
  <c r="G28" i="47"/>
  <c r="F29" i="47"/>
  <c r="G29" i="47"/>
  <c r="F32" i="47"/>
  <c r="G32" i="47"/>
  <c r="F33" i="47"/>
  <c r="G33" i="47"/>
  <c r="F34" i="47"/>
  <c r="G34" i="47"/>
  <c r="F35" i="47"/>
  <c r="G35" i="47"/>
  <c r="F36" i="47"/>
  <c r="G36" i="47"/>
  <c r="F37" i="47"/>
  <c r="G37" i="47"/>
  <c r="F38" i="47"/>
  <c r="G38" i="47"/>
  <c r="F39" i="47"/>
  <c r="G39" i="47"/>
  <c r="F40" i="47"/>
  <c r="G40" i="47"/>
  <c r="F41" i="47"/>
  <c r="G41" i="47"/>
  <c r="F42" i="47"/>
  <c r="G42" i="47"/>
  <c r="F43" i="47"/>
  <c r="G43" i="47"/>
  <c r="F5" i="27"/>
  <c r="F6" i="27"/>
  <c r="F7" i="27"/>
  <c r="F8" i="27"/>
  <c r="F9" i="27"/>
  <c r="F10" i="27"/>
  <c r="F11" i="27"/>
  <c r="F12" i="27"/>
  <c r="F13" i="27"/>
  <c r="F14" i="27"/>
  <c r="F15" i="27"/>
  <c r="F16" i="27"/>
  <c r="F17" i="27"/>
  <c r="F18" i="27"/>
  <c r="F21" i="27"/>
  <c r="F22" i="27"/>
  <c r="F23" i="27"/>
  <c r="F24" i="27"/>
  <c r="F25" i="27"/>
  <c r="F26" i="27"/>
  <c r="F27" i="27"/>
  <c r="F28" i="27"/>
  <c r="F29" i="27"/>
  <c r="F31" i="27"/>
  <c r="F32" i="27"/>
  <c r="F33" i="27"/>
  <c r="F34" i="27"/>
  <c r="F35" i="27"/>
  <c r="F36" i="27"/>
  <c r="F37" i="27"/>
  <c r="F38" i="27"/>
  <c r="F39" i="27"/>
  <c r="F40" i="27"/>
  <c r="F41" i="27"/>
  <c r="F42" i="27"/>
  <c r="F43" i="27"/>
  <c r="D7" i="6"/>
  <c r="E7" i="6"/>
  <c r="F5" i="11"/>
  <c r="G5" i="11"/>
  <c r="F6" i="11"/>
  <c r="G6" i="11"/>
  <c r="F7" i="11"/>
  <c r="G7" i="11"/>
  <c r="F8" i="11"/>
  <c r="G8" i="11"/>
  <c r="F9" i="11"/>
  <c r="G9" i="11"/>
  <c r="F10" i="11"/>
  <c r="G10" i="11"/>
  <c r="F11" i="11"/>
  <c r="G11" i="11"/>
  <c r="F12" i="11"/>
  <c r="G12" i="11"/>
  <c r="F13" i="11"/>
  <c r="G13" i="11"/>
  <c r="F14" i="11"/>
  <c r="G14" i="11"/>
  <c r="F15" i="11"/>
  <c r="G15" i="11"/>
  <c r="F27" i="11"/>
  <c r="G27" i="11"/>
  <c r="F32" i="11"/>
  <c r="G32" i="11"/>
  <c r="F33" i="11"/>
  <c r="G33" i="11"/>
  <c r="F34" i="11"/>
  <c r="G34" i="11"/>
  <c r="F35" i="11"/>
  <c r="G35" i="11"/>
  <c r="F36" i="11"/>
  <c r="G36" i="11"/>
  <c r="F37" i="11"/>
  <c r="G37" i="11"/>
  <c r="F38" i="11"/>
  <c r="G38" i="11"/>
  <c r="F39" i="11"/>
  <c r="G39" i="11"/>
  <c r="F40" i="11"/>
  <c r="G40" i="11"/>
  <c r="F41" i="11"/>
  <c r="G41" i="11"/>
  <c r="F42" i="11"/>
  <c r="G42" i="11"/>
  <c r="F43" i="11"/>
  <c r="G43" i="11"/>
  <c r="D8" i="6"/>
  <c r="E8" i="6"/>
  <c r="F5" i="13"/>
  <c r="G5" i="13"/>
  <c r="F6" i="13"/>
  <c r="G6" i="13"/>
  <c r="F7" i="13"/>
  <c r="G7" i="13"/>
  <c r="F8" i="13"/>
  <c r="G8" i="13"/>
  <c r="F9" i="13"/>
  <c r="G9" i="13"/>
  <c r="F10" i="13"/>
  <c r="G10" i="13"/>
  <c r="F11" i="13"/>
  <c r="G11" i="13"/>
  <c r="F12" i="13"/>
  <c r="G12" i="13"/>
  <c r="F13" i="13"/>
  <c r="G13" i="13"/>
  <c r="F14" i="13"/>
  <c r="G14" i="13"/>
  <c r="F15" i="13"/>
  <c r="G15" i="13"/>
  <c r="F16" i="13"/>
  <c r="G16" i="13"/>
  <c r="F17" i="13"/>
  <c r="G17" i="13"/>
  <c r="F18" i="13"/>
  <c r="G18" i="13"/>
  <c r="F22" i="13"/>
  <c r="G22" i="13"/>
  <c r="F23" i="13"/>
  <c r="G23" i="13"/>
  <c r="F24" i="13"/>
  <c r="G24" i="13"/>
  <c r="F25" i="13"/>
  <c r="G25" i="13"/>
  <c r="F26" i="13"/>
  <c r="G26" i="13"/>
  <c r="F27" i="13"/>
  <c r="G27" i="13"/>
  <c r="F28" i="13"/>
  <c r="G28" i="13"/>
  <c r="F29" i="13"/>
  <c r="G29" i="13"/>
  <c r="F32" i="13"/>
  <c r="G32" i="13"/>
  <c r="F33" i="13"/>
  <c r="G33" i="13"/>
  <c r="F34" i="13"/>
  <c r="G34" i="13"/>
  <c r="F35" i="13"/>
  <c r="G35" i="13"/>
  <c r="F36" i="13"/>
  <c r="G36" i="13"/>
  <c r="F37" i="13"/>
  <c r="G37" i="13"/>
  <c r="F38" i="13"/>
  <c r="G38" i="13"/>
  <c r="F39" i="13"/>
  <c r="G39" i="13"/>
  <c r="F40" i="13"/>
  <c r="G40" i="13"/>
  <c r="F41" i="13"/>
  <c r="G41" i="13"/>
  <c r="F42" i="13"/>
  <c r="G42" i="13"/>
  <c r="F43" i="13"/>
  <c r="G43" i="13"/>
  <c r="D9" i="6"/>
  <c r="E9" i="6"/>
  <c r="G9" i="6"/>
  <c r="F5" i="14"/>
  <c r="G5" i="14"/>
  <c r="F6" i="14"/>
  <c r="G6" i="14"/>
  <c r="F7" i="14"/>
  <c r="G7" i="14"/>
  <c r="F8" i="14"/>
  <c r="G8" i="14"/>
  <c r="F9" i="14"/>
  <c r="G9" i="14"/>
  <c r="F10" i="14"/>
  <c r="G10" i="14"/>
  <c r="F11" i="14"/>
  <c r="G11" i="14"/>
  <c r="F12" i="14"/>
  <c r="G12" i="14"/>
  <c r="F13" i="14"/>
  <c r="G13" i="14"/>
  <c r="F14" i="14"/>
  <c r="G14" i="14"/>
  <c r="F15" i="14"/>
  <c r="G15" i="14"/>
  <c r="F16" i="14"/>
  <c r="G16" i="14"/>
  <c r="F17" i="14"/>
  <c r="G17" i="14"/>
  <c r="F18" i="14"/>
  <c r="G18" i="14"/>
  <c r="F22" i="14"/>
  <c r="G22" i="14"/>
  <c r="F23" i="14"/>
  <c r="G23" i="14"/>
  <c r="F24" i="14"/>
  <c r="G24" i="14"/>
  <c r="F25" i="14"/>
  <c r="G25" i="14"/>
  <c r="F26" i="14"/>
  <c r="G26" i="14"/>
  <c r="F27" i="14"/>
  <c r="G27" i="14"/>
  <c r="F28" i="14"/>
  <c r="G28" i="14"/>
  <c r="F29" i="14"/>
  <c r="G29" i="14"/>
  <c r="F32" i="14"/>
  <c r="G32" i="14"/>
  <c r="F33" i="14"/>
  <c r="G33" i="14"/>
  <c r="F34" i="14"/>
  <c r="G34" i="14"/>
  <c r="F35" i="14"/>
  <c r="G35" i="14"/>
  <c r="F36" i="14"/>
  <c r="G36" i="14"/>
  <c r="F37" i="14"/>
  <c r="G37" i="14"/>
  <c r="F38" i="14"/>
  <c r="G38" i="14"/>
  <c r="F39" i="14"/>
  <c r="G39" i="14"/>
  <c r="F40" i="14"/>
  <c r="G40" i="14"/>
  <c r="F41" i="14"/>
  <c r="G41" i="14"/>
  <c r="F42" i="14"/>
  <c r="G42" i="14"/>
  <c r="F43" i="14"/>
  <c r="G43" i="14"/>
  <c r="D10" i="6"/>
  <c r="E10" i="6"/>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21" i="15"/>
  <c r="G21" i="15"/>
  <c r="F22" i="15"/>
  <c r="G22" i="15"/>
  <c r="F23" i="15"/>
  <c r="G23" i="15"/>
  <c r="F24" i="15"/>
  <c r="G24" i="15"/>
  <c r="F25" i="15"/>
  <c r="G25" i="15"/>
  <c r="F26" i="15"/>
  <c r="G26" i="15"/>
  <c r="F27" i="15"/>
  <c r="G27" i="15"/>
  <c r="F28" i="15"/>
  <c r="G28" i="15"/>
  <c r="F29" i="15"/>
  <c r="G29" i="15"/>
  <c r="F32" i="15"/>
  <c r="G32" i="15"/>
  <c r="F33" i="15"/>
  <c r="G33" i="15"/>
  <c r="F34" i="15"/>
  <c r="G34" i="15"/>
  <c r="F35" i="15"/>
  <c r="G35" i="15"/>
  <c r="F36" i="15"/>
  <c r="G36" i="15"/>
  <c r="F37" i="15"/>
  <c r="G37" i="15"/>
  <c r="F38" i="15"/>
  <c r="G38" i="15"/>
  <c r="F39" i="15"/>
  <c r="G39" i="15"/>
  <c r="F40" i="15"/>
  <c r="G40" i="15"/>
  <c r="F41" i="15"/>
  <c r="G41" i="15"/>
  <c r="F42" i="15"/>
  <c r="G42" i="15"/>
  <c r="F43" i="15"/>
  <c r="G43" i="15"/>
  <c r="D11" i="6"/>
  <c r="E11" i="6"/>
  <c r="F5" i="16"/>
  <c r="G5" i="16"/>
  <c r="F6" i="16"/>
  <c r="G6" i="16"/>
  <c r="F7" i="16"/>
  <c r="G7" i="16"/>
  <c r="F8" i="16"/>
  <c r="G8" i="16"/>
  <c r="F9" i="16"/>
  <c r="G9" i="16"/>
  <c r="F10" i="16"/>
  <c r="G10" i="16"/>
  <c r="F11" i="16"/>
  <c r="G11" i="16"/>
  <c r="F12" i="16"/>
  <c r="G12" i="16"/>
  <c r="F13" i="16"/>
  <c r="G13" i="16"/>
  <c r="F14" i="16"/>
  <c r="G14" i="16"/>
  <c r="F15" i="16"/>
  <c r="G15" i="16"/>
  <c r="F16" i="16"/>
  <c r="G16" i="16"/>
  <c r="F17" i="16"/>
  <c r="G17" i="16"/>
  <c r="F18" i="16"/>
  <c r="G18" i="16"/>
  <c r="F21" i="16"/>
  <c r="G21" i="16"/>
  <c r="F22" i="16"/>
  <c r="G22" i="16"/>
  <c r="F23" i="16"/>
  <c r="G23" i="16"/>
  <c r="F24" i="16"/>
  <c r="G24" i="16"/>
  <c r="F25" i="16"/>
  <c r="G25" i="16"/>
  <c r="F26" i="16"/>
  <c r="G26" i="16"/>
  <c r="F27" i="16"/>
  <c r="G27" i="16"/>
  <c r="F28" i="16"/>
  <c r="G28" i="16"/>
  <c r="F29" i="16"/>
  <c r="G29" i="16"/>
  <c r="F31" i="16"/>
  <c r="G31" i="16"/>
  <c r="F32" i="16"/>
  <c r="G32" i="16"/>
  <c r="F33" i="16"/>
  <c r="G33" i="16"/>
  <c r="F34" i="16"/>
  <c r="G34" i="16"/>
  <c r="F35" i="16"/>
  <c r="G35" i="16"/>
  <c r="F36" i="16"/>
  <c r="G36" i="16"/>
  <c r="F37" i="16"/>
  <c r="G37" i="16"/>
  <c r="F38" i="16"/>
  <c r="G38" i="16"/>
  <c r="F39" i="16"/>
  <c r="G39" i="16"/>
  <c r="F40" i="16"/>
  <c r="G40" i="16"/>
  <c r="F41" i="16"/>
  <c r="G41" i="16"/>
  <c r="F42" i="16"/>
  <c r="G42" i="16"/>
  <c r="F43" i="16"/>
  <c r="G43" i="16"/>
  <c r="D12" i="6"/>
  <c r="E12" i="6"/>
  <c r="F5" i="17"/>
  <c r="G5" i="17"/>
  <c r="F6" i="17"/>
  <c r="G6" i="17"/>
  <c r="F7" i="17"/>
  <c r="G7" i="17"/>
  <c r="F8" i="17"/>
  <c r="G8" i="17"/>
  <c r="F9" i="17"/>
  <c r="G9" i="17"/>
  <c r="F10" i="17"/>
  <c r="G10" i="17"/>
  <c r="F11" i="17"/>
  <c r="G11" i="17"/>
  <c r="F12" i="17"/>
  <c r="G12" i="17"/>
  <c r="F13" i="17"/>
  <c r="G13" i="17"/>
  <c r="F14" i="17"/>
  <c r="G14" i="17"/>
  <c r="F15" i="17"/>
  <c r="G15" i="17"/>
  <c r="F16" i="17"/>
  <c r="G16" i="17"/>
  <c r="F17" i="17"/>
  <c r="G17" i="17"/>
  <c r="F18" i="17"/>
  <c r="G18" i="17"/>
  <c r="F23" i="17"/>
  <c r="G23" i="17"/>
  <c r="F24" i="17"/>
  <c r="G24" i="17"/>
  <c r="F25" i="17"/>
  <c r="G25" i="17"/>
  <c r="F26" i="17"/>
  <c r="G26" i="17"/>
  <c r="F27" i="17"/>
  <c r="G27" i="17"/>
  <c r="F28" i="17"/>
  <c r="G28" i="17"/>
  <c r="F29" i="17"/>
  <c r="G29" i="17"/>
  <c r="F31" i="17"/>
  <c r="G31" i="17"/>
  <c r="F32" i="17"/>
  <c r="G32" i="17"/>
  <c r="F33" i="17"/>
  <c r="G33" i="17"/>
  <c r="F34" i="17"/>
  <c r="G34" i="17"/>
  <c r="F35" i="17"/>
  <c r="G35" i="17"/>
  <c r="F36" i="17"/>
  <c r="G36" i="17"/>
  <c r="F37" i="17"/>
  <c r="G37" i="17"/>
  <c r="F38" i="17"/>
  <c r="G38" i="17"/>
  <c r="F39" i="17"/>
  <c r="G39" i="17"/>
  <c r="F40" i="17"/>
  <c r="G40" i="17"/>
  <c r="F41" i="17"/>
  <c r="G41" i="17"/>
  <c r="F42" i="17"/>
  <c r="G42" i="17"/>
  <c r="F43" i="17"/>
  <c r="G43" i="17"/>
  <c r="D13" i="6"/>
  <c r="E13" i="6"/>
  <c r="G13" i="6"/>
  <c r="F5" i="18"/>
  <c r="G5" i="18"/>
  <c r="F6" i="18"/>
  <c r="G6" i="18"/>
  <c r="F7" i="18"/>
  <c r="G7" i="18"/>
  <c r="F8" i="18"/>
  <c r="G8" i="18"/>
  <c r="F9" i="18"/>
  <c r="G9" i="18"/>
  <c r="F10" i="18"/>
  <c r="G10" i="18"/>
  <c r="F11" i="18"/>
  <c r="G11" i="18"/>
  <c r="F12" i="18"/>
  <c r="G12" i="18"/>
  <c r="F13" i="18"/>
  <c r="G13" i="18"/>
  <c r="F14" i="18"/>
  <c r="G14" i="18"/>
  <c r="F15" i="18"/>
  <c r="G15" i="18"/>
  <c r="F16" i="18"/>
  <c r="G16" i="18"/>
  <c r="F17" i="18"/>
  <c r="G17" i="18"/>
  <c r="F18" i="18"/>
  <c r="G18" i="18"/>
  <c r="F22" i="18"/>
  <c r="G22" i="18"/>
  <c r="F23" i="18"/>
  <c r="G23" i="18"/>
  <c r="F24" i="18"/>
  <c r="G24" i="18"/>
  <c r="F25" i="18"/>
  <c r="G25" i="18"/>
  <c r="F26" i="18"/>
  <c r="G26" i="18"/>
  <c r="F27" i="18"/>
  <c r="G27" i="18"/>
  <c r="F28" i="18"/>
  <c r="G28" i="18"/>
  <c r="F29" i="18"/>
  <c r="G29" i="18"/>
  <c r="F31" i="18"/>
  <c r="G31" i="18"/>
  <c r="F32" i="18"/>
  <c r="G32" i="18"/>
  <c r="F33" i="18"/>
  <c r="G33" i="18"/>
  <c r="F34" i="18"/>
  <c r="G34" i="18"/>
  <c r="F35" i="18"/>
  <c r="G35" i="18"/>
  <c r="F36" i="18"/>
  <c r="G36" i="18"/>
  <c r="F37" i="18"/>
  <c r="G37" i="18"/>
  <c r="F38" i="18"/>
  <c r="G38" i="18"/>
  <c r="F39" i="18"/>
  <c r="G39" i="18"/>
  <c r="F40" i="18"/>
  <c r="G40" i="18"/>
  <c r="F41" i="18"/>
  <c r="G41" i="18"/>
  <c r="F42" i="18"/>
  <c r="G42" i="18"/>
  <c r="F43" i="18"/>
  <c r="G43" i="18"/>
  <c r="D14" i="6"/>
  <c r="E14" i="6"/>
  <c r="F5" i="19"/>
  <c r="G5" i="19"/>
  <c r="F6" i="19"/>
  <c r="G6" i="19"/>
  <c r="F7" i="19"/>
  <c r="G7" i="19"/>
  <c r="F8" i="19"/>
  <c r="G8" i="19"/>
  <c r="F9" i="19"/>
  <c r="G9" i="19"/>
  <c r="F10" i="19"/>
  <c r="G10" i="19"/>
  <c r="F11" i="19"/>
  <c r="G11" i="19"/>
  <c r="F12" i="19"/>
  <c r="G12" i="19"/>
  <c r="F13" i="19"/>
  <c r="G13" i="19"/>
  <c r="F14" i="19"/>
  <c r="G14" i="19"/>
  <c r="F15" i="19"/>
  <c r="G15" i="19"/>
  <c r="F16" i="19"/>
  <c r="G16" i="19"/>
  <c r="F17" i="19"/>
  <c r="G17" i="19"/>
  <c r="F18" i="19"/>
  <c r="G18" i="19"/>
  <c r="F22" i="19"/>
  <c r="G22" i="19"/>
  <c r="F23" i="19"/>
  <c r="G23" i="19"/>
  <c r="F24" i="19"/>
  <c r="G24" i="19"/>
  <c r="F25" i="19"/>
  <c r="G25" i="19"/>
  <c r="F26" i="19"/>
  <c r="G26" i="19"/>
  <c r="F27" i="19"/>
  <c r="G27" i="19"/>
  <c r="F28" i="19"/>
  <c r="G28" i="19"/>
  <c r="F29" i="19"/>
  <c r="G29" i="19"/>
  <c r="F32" i="19"/>
  <c r="G32" i="19"/>
  <c r="F33" i="19"/>
  <c r="G33" i="19"/>
  <c r="F34" i="19"/>
  <c r="G34" i="19"/>
  <c r="F35" i="19"/>
  <c r="G35" i="19"/>
  <c r="F36" i="19"/>
  <c r="G36" i="19"/>
  <c r="F37" i="19"/>
  <c r="G37" i="19"/>
  <c r="F38" i="19"/>
  <c r="G38" i="19"/>
  <c r="F39" i="19"/>
  <c r="G39" i="19"/>
  <c r="F40" i="19"/>
  <c r="G40" i="19"/>
  <c r="F41" i="19"/>
  <c r="G41" i="19"/>
  <c r="F42" i="19"/>
  <c r="G42" i="19"/>
  <c r="F43" i="19"/>
  <c r="G43" i="19"/>
  <c r="D15" i="6"/>
  <c r="E15" i="6"/>
  <c r="F5" i="20"/>
  <c r="G5" i="20"/>
  <c r="F6" i="20"/>
  <c r="G6" i="20"/>
  <c r="F7" i="20"/>
  <c r="G7" i="20"/>
  <c r="F8" i="20"/>
  <c r="G8" i="20"/>
  <c r="F9" i="20"/>
  <c r="G9" i="20"/>
  <c r="F10" i="20"/>
  <c r="G10" i="20"/>
  <c r="F11" i="20"/>
  <c r="G11" i="20"/>
  <c r="F12" i="20"/>
  <c r="G12" i="20"/>
  <c r="F13" i="20"/>
  <c r="G13" i="20"/>
  <c r="F14" i="20"/>
  <c r="G14" i="20"/>
  <c r="F15" i="20"/>
  <c r="G15" i="20"/>
  <c r="F16" i="20"/>
  <c r="G16" i="20"/>
  <c r="F17" i="20"/>
  <c r="G17" i="20"/>
  <c r="F18" i="20"/>
  <c r="G18" i="20"/>
  <c r="F21" i="20"/>
  <c r="G21" i="20"/>
  <c r="F22" i="20"/>
  <c r="G22" i="20"/>
  <c r="F23" i="20"/>
  <c r="G23" i="20"/>
  <c r="F24" i="20"/>
  <c r="G24" i="20"/>
  <c r="F25" i="20"/>
  <c r="G25" i="20"/>
  <c r="F26" i="20"/>
  <c r="G26" i="20"/>
  <c r="F27" i="20"/>
  <c r="G27" i="20"/>
  <c r="F28" i="20"/>
  <c r="G28" i="20"/>
  <c r="F29" i="20"/>
  <c r="G29" i="20"/>
  <c r="F31" i="20"/>
  <c r="G31" i="20"/>
  <c r="F32" i="20"/>
  <c r="G32" i="20"/>
  <c r="F33" i="20"/>
  <c r="G33" i="20"/>
  <c r="F34" i="20"/>
  <c r="G34" i="20"/>
  <c r="F35" i="20"/>
  <c r="G35" i="20"/>
  <c r="F36" i="20"/>
  <c r="G36" i="20"/>
  <c r="F37" i="20"/>
  <c r="G37" i="20"/>
  <c r="F38" i="20"/>
  <c r="G38" i="20"/>
  <c r="F39" i="20"/>
  <c r="G39" i="20"/>
  <c r="F40" i="20"/>
  <c r="G40" i="20"/>
  <c r="F41" i="20"/>
  <c r="G41" i="20"/>
  <c r="F42" i="20"/>
  <c r="G42" i="20"/>
  <c r="F43" i="20"/>
  <c r="G43" i="20"/>
  <c r="D16" i="6"/>
  <c r="E16" i="6"/>
  <c r="G16" i="6"/>
  <c r="F5" i="21"/>
  <c r="G5" i="21"/>
  <c r="F6" i="21"/>
  <c r="G6" i="21"/>
  <c r="F7" i="21"/>
  <c r="G7" i="21"/>
  <c r="F8" i="21"/>
  <c r="G8" i="21"/>
  <c r="F9" i="21"/>
  <c r="G9" i="21"/>
  <c r="F10" i="21"/>
  <c r="G10" i="21"/>
  <c r="F11" i="21"/>
  <c r="G11" i="21"/>
  <c r="F12" i="21"/>
  <c r="G12" i="21"/>
  <c r="F13" i="21"/>
  <c r="G13" i="21"/>
  <c r="F14" i="21"/>
  <c r="G14" i="21"/>
  <c r="F15" i="21"/>
  <c r="G15" i="21"/>
  <c r="F16" i="21"/>
  <c r="G16" i="21"/>
  <c r="F17" i="21"/>
  <c r="G17" i="21"/>
  <c r="F18" i="21"/>
  <c r="G18" i="21"/>
  <c r="F21" i="21"/>
  <c r="G21" i="21"/>
  <c r="F22" i="21"/>
  <c r="G22" i="21"/>
  <c r="F23" i="21"/>
  <c r="G23" i="21"/>
  <c r="F24" i="21"/>
  <c r="G24" i="21"/>
  <c r="F25" i="21"/>
  <c r="G25" i="21"/>
  <c r="F26" i="21"/>
  <c r="G26" i="21"/>
  <c r="F27" i="21"/>
  <c r="G27" i="21"/>
  <c r="F28" i="21"/>
  <c r="G28" i="21"/>
  <c r="F29" i="21"/>
  <c r="G29" i="21"/>
  <c r="F31" i="21"/>
  <c r="G31" i="21"/>
  <c r="F32" i="21"/>
  <c r="G32" i="21"/>
  <c r="F33" i="21"/>
  <c r="G33" i="21"/>
  <c r="F34" i="21"/>
  <c r="G34" i="21"/>
  <c r="F35" i="21"/>
  <c r="G35" i="21"/>
  <c r="F36" i="21"/>
  <c r="G36" i="21"/>
  <c r="F37" i="21"/>
  <c r="G37" i="21"/>
  <c r="F38" i="21"/>
  <c r="G38" i="21"/>
  <c r="F39" i="21"/>
  <c r="G39" i="21"/>
  <c r="F40" i="21"/>
  <c r="G40" i="21"/>
  <c r="F41" i="21"/>
  <c r="G41" i="21"/>
  <c r="F42" i="21"/>
  <c r="G42" i="21"/>
  <c r="F43" i="21"/>
  <c r="G43" i="21"/>
  <c r="D17" i="6"/>
  <c r="F17" i="6"/>
  <c r="E17" i="6"/>
  <c r="F5" i="22"/>
  <c r="G5" i="22"/>
  <c r="F6" i="22"/>
  <c r="G6" i="22"/>
  <c r="F7" i="22"/>
  <c r="G7" i="22"/>
  <c r="F8" i="22"/>
  <c r="G8" i="22"/>
  <c r="F9" i="22"/>
  <c r="G9" i="22"/>
  <c r="F10" i="22"/>
  <c r="G10" i="22"/>
  <c r="F11" i="22"/>
  <c r="G11" i="22"/>
  <c r="F12" i="22"/>
  <c r="G12" i="22"/>
  <c r="F13" i="22"/>
  <c r="G13" i="22"/>
  <c r="F14" i="22"/>
  <c r="G14" i="22"/>
  <c r="F15" i="22"/>
  <c r="G15" i="22"/>
  <c r="F16" i="22"/>
  <c r="G16" i="22"/>
  <c r="F17" i="22"/>
  <c r="G17" i="22"/>
  <c r="F18" i="22"/>
  <c r="G18" i="22"/>
  <c r="F21" i="22"/>
  <c r="G21" i="22"/>
  <c r="F22" i="22"/>
  <c r="G22" i="22"/>
  <c r="F23" i="22"/>
  <c r="G23" i="22"/>
  <c r="F24" i="22"/>
  <c r="G24" i="22"/>
  <c r="F25" i="22"/>
  <c r="G25" i="22"/>
  <c r="F26" i="22"/>
  <c r="G26" i="22"/>
  <c r="F27" i="22"/>
  <c r="G27" i="22"/>
  <c r="F28" i="22"/>
  <c r="G28" i="22"/>
  <c r="F29" i="22"/>
  <c r="G29" i="22"/>
  <c r="F32" i="22"/>
  <c r="G32" i="22"/>
  <c r="F33" i="22"/>
  <c r="G33" i="22"/>
  <c r="F34" i="22"/>
  <c r="G34" i="22"/>
  <c r="F35" i="22"/>
  <c r="G35" i="22"/>
  <c r="F36" i="22"/>
  <c r="G36" i="22"/>
  <c r="F37" i="22"/>
  <c r="G37" i="22"/>
  <c r="F38" i="22"/>
  <c r="G38" i="22"/>
  <c r="F39" i="22"/>
  <c r="G39" i="22"/>
  <c r="F40" i="22"/>
  <c r="G40" i="22"/>
  <c r="F41" i="22"/>
  <c r="G41" i="22"/>
  <c r="F42" i="22"/>
  <c r="G42" i="22"/>
  <c r="F43" i="22"/>
  <c r="G43" i="22"/>
  <c r="D18" i="6"/>
  <c r="E18" i="6"/>
  <c r="F5" i="23"/>
  <c r="G5" i="23"/>
  <c r="F6" i="23"/>
  <c r="G6" i="23"/>
  <c r="F7" i="23"/>
  <c r="G7" i="23"/>
  <c r="F8" i="23"/>
  <c r="G8" i="23"/>
  <c r="F9" i="23"/>
  <c r="G9" i="23"/>
  <c r="F10" i="23"/>
  <c r="G10" i="23"/>
  <c r="F11" i="23"/>
  <c r="G11" i="23"/>
  <c r="F12" i="23"/>
  <c r="G12" i="23"/>
  <c r="F13" i="23"/>
  <c r="G13" i="23"/>
  <c r="F14" i="23"/>
  <c r="G14" i="23"/>
  <c r="F15" i="23"/>
  <c r="G15" i="23"/>
  <c r="F16" i="23"/>
  <c r="G16" i="23"/>
  <c r="F17" i="23"/>
  <c r="G17" i="23"/>
  <c r="F18" i="23"/>
  <c r="G18" i="23"/>
  <c r="F21" i="23"/>
  <c r="G21" i="23"/>
  <c r="F22" i="23"/>
  <c r="G22" i="23"/>
  <c r="F23" i="23"/>
  <c r="G23" i="23"/>
  <c r="F24" i="23"/>
  <c r="G24" i="23"/>
  <c r="F25" i="23"/>
  <c r="G25" i="23"/>
  <c r="F26" i="23"/>
  <c r="G26" i="23"/>
  <c r="F27" i="23"/>
  <c r="G27" i="23"/>
  <c r="F28" i="23"/>
  <c r="G28" i="23"/>
  <c r="F29" i="23"/>
  <c r="G29" i="23"/>
  <c r="F31" i="23"/>
  <c r="G31" i="23"/>
  <c r="F32" i="23"/>
  <c r="G32" i="23"/>
  <c r="F33" i="23"/>
  <c r="G33" i="23"/>
  <c r="F34" i="23"/>
  <c r="G34" i="23"/>
  <c r="F35" i="23"/>
  <c r="G35" i="23"/>
  <c r="F36" i="23"/>
  <c r="G36" i="23"/>
  <c r="F37" i="23"/>
  <c r="G37" i="23"/>
  <c r="F38" i="23"/>
  <c r="G38" i="23"/>
  <c r="F39" i="23"/>
  <c r="G39" i="23"/>
  <c r="F40" i="23"/>
  <c r="G40" i="23"/>
  <c r="F41" i="23"/>
  <c r="G41" i="23"/>
  <c r="F42" i="23"/>
  <c r="G42" i="23"/>
  <c r="F43" i="23"/>
  <c r="G43" i="23"/>
  <c r="D19" i="6"/>
  <c r="E19" i="6"/>
  <c r="F5" i="24"/>
  <c r="G5" i="24"/>
  <c r="F6" i="24"/>
  <c r="G6" i="24"/>
  <c r="F7" i="24"/>
  <c r="G7" i="24"/>
  <c r="F8" i="24"/>
  <c r="G8" i="24"/>
  <c r="F9" i="24"/>
  <c r="G9" i="24"/>
  <c r="F10" i="24"/>
  <c r="G10" i="24"/>
  <c r="F11" i="24"/>
  <c r="G11" i="24"/>
  <c r="F12" i="24"/>
  <c r="G12" i="24"/>
  <c r="F13" i="24"/>
  <c r="G13" i="24"/>
  <c r="F14" i="24"/>
  <c r="G14" i="24"/>
  <c r="F15" i="24"/>
  <c r="G15" i="24"/>
  <c r="F16" i="24"/>
  <c r="G16" i="24"/>
  <c r="F17" i="24"/>
  <c r="G17" i="24"/>
  <c r="F18" i="24"/>
  <c r="G18" i="24"/>
  <c r="F21" i="24"/>
  <c r="G21" i="24"/>
  <c r="F22" i="24"/>
  <c r="G22" i="24"/>
  <c r="F23" i="24"/>
  <c r="G23" i="24"/>
  <c r="F24" i="24"/>
  <c r="G24" i="24"/>
  <c r="F25" i="24"/>
  <c r="G25" i="24"/>
  <c r="F26" i="24"/>
  <c r="G26" i="24"/>
  <c r="F27" i="24"/>
  <c r="G27" i="24"/>
  <c r="F28" i="24"/>
  <c r="G28" i="24"/>
  <c r="F29" i="24"/>
  <c r="G29" i="24"/>
  <c r="F31" i="24"/>
  <c r="G31" i="24"/>
  <c r="F32" i="24"/>
  <c r="G32" i="24"/>
  <c r="F33" i="24"/>
  <c r="G33" i="24"/>
  <c r="F34" i="24"/>
  <c r="G34" i="24"/>
  <c r="F35" i="24"/>
  <c r="G35" i="24"/>
  <c r="F36" i="24"/>
  <c r="G36" i="24"/>
  <c r="F37" i="24"/>
  <c r="G37" i="24"/>
  <c r="F38" i="24"/>
  <c r="G38" i="24"/>
  <c r="F39" i="24"/>
  <c r="G39" i="24"/>
  <c r="F40" i="24"/>
  <c r="G40" i="24"/>
  <c r="F41" i="24"/>
  <c r="G41" i="24"/>
  <c r="F42" i="24"/>
  <c r="G42" i="24"/>
  <c r="F43" i="24"/>
  <c r="G43" i="24"/>
  <c r="D20" i="6"/>
  <c r="E20" i="6"/>
  <c r="F5" i="25"/>
  <c r="G5" i="25"/>
  <c r="F6" i="25"/>
  <c r="G6" i="25"/>
  <c r="F7" i="25"/>
  <c r="G7" i="25"/>
  <c r="F8" i="25"/>
  <c r="G8" i="25"/>
  <c r="F9" i="25"/>
  <c r="G9" i="25"/>
  <c r="F10" i="25"/>
  <c r="G10" i="25"/>
  <c r="F11" i="25"/>
  <c r="G11" i="25"/>
  <c r="F12" i="25"/>
  <c r="G12" i="25"/>
  <c r="F13" i="25"/>
  <c r="G13" i="25"/>
  <c r="F14" i="25"/>
  <c r="G14" i="25"/>
  <c r="F15" i="25"/>
  <c r="G15" i="25"/>
  <c r="F16" i="25"/>
  <c r="G16" i="25"/>
  <c r="F17" i="25"/>
  <c r="G17" i="25"/>
  <c r="F18" i="25"/>
  <c r="G18" i="25"/>
  <c r="F21" i="25"/>
  <c r="G21" i="25"/>
  <c r="F22" i="25"/>
  <c r="G22" i="25"/>
  <c r="F23" i="25"/>
  <c r="G23" i="25"/>
  <c r="F24" i="25"/>
  <c r="G24" i="25"/>
  <c r="F25" i="25"/>
  <c r="G25" i="25"/>
  <c r="F26" i="25"/>
  <c r="G26" i="25"/>
  <c r="F27" i="25"/>
  <c r="G27" i="25"/>
  <c r="F28" i="25"/>
  <c r="G28" i="25"/>
  <c r="F29" i="25"/>
  <c r="G29" i="25"/>
  <c r="F32" i="25"/>
  <c r="G32" i="25"/>
  <c r="F33" i="25"/>
  <c r="G33" i="25"/>
  <c r="F34" i="25"/>
  <c r="G34" i="25"/>
  <c r="F35" i="25"/>
  <c r="G35" i="25"/>
  <c r="F36" i="25"/>
  <c r="G36" i="25"/>
  <c r="F37" i="25"/>
  <c r="G37" i="25"/>
  <c r="F38" i="25"/>
  <c r="G38" i="25"/>
  <c r="F39" i="25"/>
  <c r="G39" i="25"/>
  <c r="F40" i="25"/>
  <c r="G40" i="25"/>
  <c r="F41" i="25"/>
  <c r="G41" i="25"/>
  <c r="F42" i="25"/>
  <c r="G42" i="25"/>
  <c r="F43" i="25"/>
  <c r="G43" i="25"/>
  <c r="D23" i="6"/>
  <c r="E23" i="6"/>
  <c r="F5" i="26"/>
  <c r="G5" i="26"/>
  <c r="F6" i="26"/>
  <c r="G6" i="26"/>
  <c r="F7" i="26"/>
  <c r="G7" i="26"/>
  <c r="F8" i="26"/>
  <c r="G8" i="26"/>
  <c r="F9" i="26"/>
  <c r="G9" i="26"/>
  <c r="F10" i="26"/>
  <c r="G10" i="26"/>
  <c r="F11" i="26"/>
  <c r="G11" i="26"/>
  <c r="F12" i="26"/>
  <c r="G12" i="26"/>
  <c r="F13" i="26"/>
  <c r="G13" i="26"/>
  <c r="F14" i="26"/>
  <c r="G14" i="26"/>
  <c r="F15" i="26"/>
  <c r="G15" i="26"/>
  <c r="F16" i="26"/>
  <c r="G16" i="26"/>
  <c r="F17" i="26"/>
  <c r="G17" i="26"/>
  <c r="F18" i="26"/>
  <c r="G18" i="26"/>
  <c r="F21" i="26"/>
  <c r="G21" i="26"/>
  <c r="F22" i="26"/>
  <c r="G22" i="26"/>
  <c r="F23" i="26"/>
  <c r="G23" i="26"/>
  <c r="F24" i="26"/>
  <c r="G24" i="26"/>
  <c r="F25" i="26"/>
  <c r="G25" i="26"/>
  <c r="F26" i="26"/>
  <c r="G26" i="26"/>
  <c r="F27" i="26"/>
  <c r="G27" i="26"/>
  <c r="F28" i="26"/>
  <c r="G28" i="26"/>
  <c r="F29" i="26"/>
  <c r="G29" i="26"/>
  <c r="F32" i="26"/>
  <c r="G32" i="26"/>
  <c r="F33" i="26"/>
  <c r="G33" i="26"/>
  <c r="F34" i="26"/>
  <c r="G34" i="26"/>
  <c r="F35" i="26"/>
  <c r="G35" i="26"/>
  <c r="F36" i="26"/>
  <c r="G36" i="26"/>
  <c r="F37" i="26"/>
  <c r="G37" i="26"/>
  <c r="F38" i="26"/>
  <c r="G38" i="26"/>
  <c r="F39" i="26"/>
  <c r="G39" i="26"/>
  <c r="F40" i="26"/>
  <c r="G40" i="26"/>
  <c r="F41" i="26"/>
  <c r="G41" i="26"/>
  <c r="F42" i="26"/>
  <c r="G42" i="26"/>
  <c r="F43" i="26"/>
  <c r="G43" i="26"/>
  <c r="D25" i="6"/>
  <c r="E25" i="6"/>
  <c r="G25" i="6"/>
  <c r="F5" i="28"/>
  <c r="G5" i="28"/>
  <c r="F6" i="28"/>
  <c r="G6" i="28"/>
  <c r="F7" i="28"/>
  <c r="G7" i="28"/>
  <c r="F8" i="28"/>
  <c r="G8" i="28"/>
  <c r="F9" i="28"/>
  <c r="G9" i="28"/>
  <c r="F10" i="28"/>
  <c r="G10" i="28"/>
  <c r="F11" i="28"/>
  <c r="G11" i="28"/>
  <c r="F12" i="28"/>
  <c r="G12" i="28"/>
  <c r="F13" i="28"/>
  <c r="G13" i="28"/>
  <c r="F14" i="28"/>
  <c r="G14" i="28"/>
  <c r="F15" i="28"/>
  <c r="G15" i="28"/>
  <c r="F16" i="28"/>
  <c r="G16" i="28"/>
  <c r="F17" i="28"/>
  <c r="G17" i="28"/>
  <c r="F18" i="28"/>
  <c r="G18" i="28"/>
  <c r="F21" i="28"/>
  <c r="G21" i="28"/>
  <c r="F22" i="28"/>
  <c r="G22" i="28"/>
  <c r="F23" i="28"/>
  <c r="G23" i="28"/>
  <c r="F24" i="28"/>
  <c r="G24" i="28"/>
  <c r="F25" i="28"/>
  <c r="G25" i="28"/>
  <c r="F26" i="28"/>
  <c r="G26" i="28"/>
  <c r="F27" i="28"/>
  <c r="G27" i="28"/>
  <c r="F28" i="28"/>
  <c r="G28" i="28"/>
  <c r="F29" i="28"/>
  <c r="G29" i="28"/>
  <c r="F31" i="28"/>
  <c r="G31" i="28"/>
  <c r="F32" i="28"/>
  <c r="G32" i="28"/>
  <c r="F33" i="28"/>
  <c r="G33" i="28"/>
  <c r="F34" i="28"/>
  <c r="G34" i="28"/>
  <c r="F35" i="28"/>
  <c r="G35" i="28"/>
  <c r="F36" i="28"/>
  <c r="G36" i="28"/>
  <c r="F37" i="28"/>
  <c r="G37" i="28"/>
  <c r="F38" i="28"/>
  <c r="G38" i="28"/>
  <c r="F39" i="28"/>
  <c r="G39" i="28"/>
  <c r="F40" i="28"/>
  <c r="G40" i="28"/>
  <c r="F41" i="28"/>
  <c r="G41" i="28"/>
  <c r="F42" i="28"/>
  <c r="G42" i="28"/>
  <c r="F43" i="28"/>
  <c r="G43" i="28"/>
  <c r="D26" i="6"/>
  <c r="E26" i="6"/>
  <c r="G26" i="6"/>
  <c r="F5" i="29"/>
  <c r="G5" i="29"/>
  <c r="F6" i="29"/>
  <c r="G6" i="29"/>
  <c r="F7" i="29"/>
  <c r="G7" i="29"/>
  <c r="F8" i="29"/>
  <c r="G8" i="29"/>
  <c r="F9" i="29"/>
  <c r="G9" i="29"/>
  <c r="F10" i="29"/>
  <c r="G10" i="29"/>
  <c r="F11" i="29"/>
  <c r="G11" i="29"/>
  <c r="F12" i="29"/>
  <c r="G12" i="29"/>
  <c r="F13" i="29"/>
  <c r="G13" i="29"/>
  <c r="F14" i="29"/>
  <c r="G14" i="29"/>
  <c r="F15" i="29"/>
  <c r="G15" i="29"/>
  <c r="F16" i="29"/>
  <c r="G16" i="29"/>
  <c r="F17" i="29"/>
  <c r="G17" i="29"/>
  <c r="F18" i="29"/>
  <c r="G18" i="29"/>
  <c r="F21" i="29"/>
  <c r="G21" i="29"/>
  <c r="F22" i="29"/>
  <c r="G22" i="29"/>
  <c r="F23" i="29"/>
  <c r="G23" i="29"/>
  <c r="F24" i="29"/>
  <c r="G24" i="29"/>
  <c r="F25" i="29"/>
  <c r="G25" i="29"/>
  <c r="F26" i="29"/>
  <c r="G26" i="29"/>
  <c r="F27" i="29"/>
  <c r="G27" i="29"/>
  <c r="F28" i="29"/>
  <c r="G28" i="29"/>
  <c r="F29" i="29"/>
  <c r="G29" i="29"/>
  <c r="F31" i="29"/>
  <c r="G31" i="29"/>
  <c r="F32" i="29"/>
  <c r="G32" i="29"/>
  <c r="F33" i="29"/>
  <c r="G33" i="29"/>
  <c r="F34" i="29"/>
  <c r="G34" i="29"/>
  <c r="F35" i="29"/>
  <c r="G35" i="29"/>
  <c r="F36" i="29"/>
  <c r="G36" i="29"/>
  <c r="F37" i="29"/>
  <c r="G37" i="29"/>
  <c r="F38" i="29"/>
  <c r="G38" i="29"/>
  <c r="F39" i="29"/>
  <c r="G39" i="29"/>
  <c r="F40" i="29"/>
  <c r="G40" i="29"/>
  <c r="F41" i="29"/>
  <c r="G41" i="29"/>
  <c r="F42" i="29"/>
  <c r="G42" i="29"/>
  <c r="F43" i="29"/>
  <c r="G43" i="29"/>
  <c r="D27" i="6"/>
  <c r="E27" i="6"/>
  <c r="F5" i="30"/>
  <c r="G5" i="30"/>
  <c r="F6" i="30"/>
  <c r="G6" i="30"/>
  <c r="F7" i="30"/>
  <c r="G7" i="30"/>
  <c r="F8" i="30"/>
  <c r="G8" i="30"/>
  <c r="F9" i="30"/>
  <c r="G9" i="30"/>
  <c r="F10" i="30"/>
  <c r="G10" i="30"/>
  <c r="F11" i="30"/>
  <c r="G11" i="30"/>
  <c r="F12" i="30"/>
  <c r="G12" i="30"/>
  <c r="F13" i="30"/>
  <c r="G13" i="30"/>
  <c r="F14" i="30"/>
  <c r="G14" i="30"/>
  <c r="F15" i="30"/>
  <c r="G15" i="30"/>
  <c r="F16" i="30"/>
  <c r="G16" i="30"/>
  <c r="F17" i="30"/>
  <c r="G17" i="30"/>
  <c r="F18" i="30"/>
  <c r="G18" i="30"/>
  <c r="F21" i="30"/>
  <c r="G21" i="30"/>
  <c r="F22" i="30"/>
  <c r="G22" i="30"/>
  <c r="F23" i="30"/>
  <c r="G23" i="30"/>
  <c r="F24" i="30"/>
  <c r="G24" i="30"/>
  <c r="F25" i="30"/>
  <c r="G25" i="30"/>
  <c r="F26" i="30"/>
  <c r="G26" i="30"/>
  <c r="F27" i="30"/>
  <c r="G27" i="30"/>
  <c r="F28" i="30"/>
  <c r="G28" i="30"/>
  <c r="F29" i="30"/>
  <c r="G29" i="30"/>
  <c r="F31" i="30"/>
  <c r="G31" i="30"/>
  <c r="F32" i="30"/>
  <c r="G32" i="30"/>
  <c r="F33" i="30"/>
  <c r="G33" i="30"/>
  <c r="F34" i="30"/>
  <c r="G34" i="30"/>
  <c r="F35" i="30"/>
  <c r="G35" i="30"/>
  <c r="F36" i="30"/>
  <c r="G36" i="30"/>
  <c r="F37" i="30"/>
  <c r="G37" i="30"/>
  <c r="F38" i="30"/>
  <c r="G38" i="30"/>
  <c r="F39" i="30"/>
  <c r="G39" i="30"/>
  <c r="F40" i="30"/>
  <c r="G40" i="30"/>
  <c r="F41" i="30"/>
  <c r="G41" i="30"/>
  <c r="F42" i="30"/>
  <c r="G42" i="30"/>
  <c r="F43" i="30"/>
  <c r="G43" i="30"/>
  <c r="D28" i="6"/>
  <c r="E28" i="6"/>
  <c r="F5" i="31"/>
  <c r="G5" i="31"/>
  <c r="F6" i="31"/>
  <c r="G6" i="31"/>
  <c r="F7" i="31"/>
  <c r="G7" i="31"/>
  <c r="F8" i="31"/>
  <c r="G8" i="31"/>
  <c r="F9" i="31"/>
  <c r="G9" i="31"/>
  <c r="F10" i="31"/>
  <c r="G10" i="31"/>
  <c r="F11" i="31"/>
  <c r="G11" i="31"/>
  <c r="F12" i="31"/>
  <c r="G12" i="31"/>
  <c r="F13" i="31"/>
  <c r="G13" i="31"/>
  <c r="F14" i="31"/>
  <c r="G14" i="31"/>
  <c r="F15" i="31"/>
  <c r="G15" i="31"/>
  <c r="F16" i="31"/>
  <c r="G16" i="31"/>
  <c r="F17" i="31"/>
  <c r="G17" i="31"/>
  <c r="F18" i="31"/>
  <c r="G18" i="31"/>
  <c r="F21" i="31"/>
  <c r="G21" i="31"/>
  <c r="F22" i="31"/>
  <c r="G22" i="31"/>
  <c r="F23" i="31"/>
  <c r="G23" i="31"/>
  <c r="F24" i="31"/>
  <c r="G24" i="31"/>
  <c r="F25" i="31"/>
  <c r="G25" i="31"/>
  <c r="F26" i="31"/>
  <c r="G26" i="31"/>
  <c r="F27" i="31"/>
  <c r="G27" i="31"/>
  <c r="F28" i="31"/>
  <c r="G28" i="31"/>
  <c r="F29" i="31"/>
  <c r="G29" i="31"/>
  <c r="F32" i="31"/>
  <c r="G32" i="31"/>
  <c r="F33" i="31"/>
  <c r="G33" i="31"/>
  <c r="F34" i="31"/>
  <c r="G34" i="31"/>
  <c r="F35" i="31"/>
  <c r="G35" i="31"/>
  <c r="F36" i="31"/>
  <c r="G36" i="31"/>
  <c r="F37" i="31"/>
  <c r="G37" i="31"/>
  <c r="F38" i="31"/>
  <c r="G38" i="31"/>
  <c r="F39" i="31"/>
  <c r="G39" i="31"/>
  <c r="F40" i="31"/>
  <c r="G40" i="31"/>
  <c r="F41" i="31"/>
  <c r="G41" i="31"/>
  <c r="F42" i="31"/>
  <c r="G42" i="31"/>
  <c r="F43" i="31"/>
  <c r="G43" i="31"/>
  <c r="D29" i="6"/>
  <c r="E29" i="6"/>
  <c r="F5" i="32"/>
  <c r="G5" i="32"/>
  <c r="F6" i="32"/>
  <c r="G6" i="32"/>
  <c r="F7" i="32"/>
  <c r="G7" i="32"/>
  <c r="F8" i="32"/>
  <c r="G8" i="32"/>
  <c r="F9" i="32"/>
  <c r="G9" i="32"/>
  <c r="F10" i="32"/>
  <c r="G10" i="32"/>
  <c r="F11" i="32"/>
  <c r="G11" i="32"/>
  <c r="F12" i="32"/>
  <c r="G12" i="32"/>
  <c r="F13" i="32"/>
  <c r="G13" i="32"/>
  <c r="F14" i="32"/>
  <c r="G14" i="32"/>
  <c r="F15" i="32"/>
  <c r="G15" i="32"/>
  <c r="F16" i="32"/>
  <c r="G16" i="32"/>
  <c r="F17" i="32"/>
  <c r="G17" i="32"/>
  <c r="F18" i="32"/>
  <c r="G18" i="32"/>
  <c r="F21" i="32"/>
  <c r="G21" i="32"/>
  <c r="F22" i="32"/>
  <c r="G22" i="32"/>
  <c r="F23" i="32"/>
  <c r="G23" i="32"/>
  <c r="F24" i="32"/>
  <c r="G24" i="32"/>
  <c r="F25" i="32"/>
  <c r="G25" i="32"/>
  <c r="F26" i="32"/>
  <c r="G26" i="32"/>
  <c r="F27" i="32"/>
  <c r="G27" i="32"/>
  <c r="F28" i="32"/>
  <c r="G28" i="32"/>
  <c r="F29" i="32"/>
  <c r="G29" i="32"/>
  <c r="F32" i="32"/>
  <c r="G32" i="32"/>
  <c r="F33" i="32"/>
  <c r="G33" i="32"/>
  <c r="F34" i="32"/>
  <c r="G34" i="32"/>
  <c r="F35" i="32"/>
  <c r="G35" i="32"/>
  <c r="F36" i="32"/>
  <c r="G36" i="32"/>
  <c r="F37" i="32"/>
  <c r="G37" i="32"/>
  <c r="F38" i="32"/>
  <c r="G38" i="32"/>
  <c r="F39" i="32"/>
  <c r="G39" i="32"/>
  <c r="F40" i="32"/>
  <c r="G40" i="32"/>
  <c r="F41" i="32"/>
  <c r="G41" i="32"/>
  <c r="F42" i="32"/>
  <c r="G42" i="32"/>
  <c r="F43" i="32"/>
  <c r="G43" i="32"/>
  <c r="D30" i="6"/>
  <c r="E30" i="6"/>
  <c r="F5" i="33"/>
  <c r="G5" i="33"/>
  <c r="F6" i="33"/>
  <c r="G6" i="33"/>
  <c r="F7" i="33"/>
  <c r="G7" i="33"/>
  <c r="F8" i="33"/>
  <c r="G8" i="33"/>
  <c r="F9" i="33"/>
  <c r="G9" i="33"/>
  <c r="F10" i="33"/>
  <c r="G10" i="33"/>
  <c r="F11" i="33"/>
  <c r="G11" i="33"/>
  <c r="F12" i="33"/>
  <c r="G12" i="33"/>
  <c r="F13" i="33"/>
  <c r="G13" i="33"/>
  <c r="F14" i="33"/>
  <c r="G14" i="33"/>
  <c r="F15" i="33"/>
  <c r="G15" i="33"/>
  <c r="F16" i="33"/>
  <c r="G16" i="33"/>
  <c r="F17" i="33"/>
  <c r="G17" i="33"/>
  <c r="F18" i="33"/>
  <c r="G18" i="33"/>
  <c r="F21" i="33"/>
  <c r="G21" i="33"/>
  <c r="F22" i="33"/>
  <c r="G22" i="33"/>
  <c r="F23" i="33"/>
  <c r="G23" i="33"/>
  <c r="F24" i="33"/>
  <c r="G24" i="33"/>
  <c r="F25" i="33"/>
  <c r="G25" i="33"/>
  <c r="F26" i="33"/>
  <c r="G26" i="33"/>
  <c r="F27" i="33"/>
  <c r="G27" i="33"/>
  <c r="F28" i="33"/>
  <c r="G28" i="33"/>
  <c r="F29" i="33"/>
  <c r="G29" i="33"/>
  <c r="F32" i="33"/>
  <c r="G32" i="33"/>
  <c r="F33" i="33"/>
  <c r="G33" i="33"/>
  <c r="F34" i="33"/>
  <c r="G34" i="33"/>
  <c r="F35" i="33"/>
  <c r="G35" i="33"/>
  <c r="F36" i="33"/>
  <c r="G36" i="33"/>
  <c r="F37" i="33"/>
  <c r="G37" i="33"/>
  <c r="F38" i="33"/>
  <c r="G38" i="33"/>
  <c r="F39" i="33"/>
  <c r="G39" i="33"/>
  <c r="F40" i="33"/>
  <c r="G40" i="33"/>
  <c r="F41" i="33"/>
  <c r="G41" i="33"/>
  <c r="F42" i="33"/>
  <c r="G42" i="33"/>
  <c r="F43" i="33"/>
  <c r="G43" i="33"/>
  <c r="D31" i="6"/>
  <c r="E31" i="6"/>
  <c r="F5" i="34"/>
  <c r="G5" i="34"/>
  <c r="F6" i="34"/>
  <c r="G6" i="34"/>
  <c r="F7" i="34"/>
  <c r="G7" i="34"/>
  <c r="F8" i="34"/>
  <c r="G8" i="34"/>
  <c r="F9" i="34"/>
  <c r="G9" i="34"/>
  <c r="F10" i="34"/>
  <c r="G10" i="34"/>
  <c r="F11" i="34"/>
  <c r="G11" i="34"/>
  <c r="F12" i="34"/>
  <c r="G12" i="34"/>
  <c r="F13" i="34"/>
  <c r="G13" i="34"/>
  <c r="F14" i="34"/>
  <c r="G14" i="34"/>
  <c r="F15" i="34"/>
  <c r="G15" i="34"/>
  <c r="F16" i="34"/>
  <c r="G16" i="34"/>
  <c r="F17" i="34"/>
  <c r="G17" i="34"/>
  <c r="F18" i="34"/>
  <c r="G18" i="34"/>
  <c r="F22" i="34"/>
  <c r="G22" i="34"/>
  <c r="F23" i="34"/>
  <c r="G23" i="34"/>
  <c r="F24" i="34"/>
  <c r="G24" i="34"/>
  <c r="F25" i="34"/>
  <c r="G25" i="34"/>
  <c r="F26" i="34"/>
  <c r="G26" i="34"/>
  <c r="F27" i="34"/>
  <c r="G27" i="34"/>
  <c r="F28" i="34"/>
  <c r="G28" i="34"/>
  <c r="F29" i="34"/>
  <c r="G29" i="34"/>
  <c r="F31" i="34"/>
  <c r="G31" i="34"/>
  <c r="F32" i="34"/>
  <c r="G32" i="34"/>
  <c r="F33" i="34"/>
  <c r="G33" i="34"/>
  <c r="F34" i="34"/>
  <c r="G34" i="34"/>
  <c r="F35" i="34"/>
  <c r="G35" i="34"/>
  <c r="F36" i="34"/>
  <c r="G36" i="34"/>
  <c r="F37" i="34"/>
  <c r="G37" i="34"/>
  <c r="F38" i="34"/>
  <c r="G38" i="34"/>
  <c r="F39" i="34"/>
  <c r="G39" i="34"/>
  <c r="F40" i="34"/>
  <c r="G40" i="34"/>
  <c r="F41" i="34"/>
  <c r="G41" i="34"/>
  <c r="F42" i="34"/>
  <c r="G42" i="34"/>
  <c r="F43" i="34"/>
  <c r="G43" i="34"/>
  <c r="D33" i="6"/>
  <c r="E33" i="6"/>
  <c r="F33" i="6"/>
  <c r="F5" i="35"/>
  <c r="G5" i="35"/>
  <c r="F6" i="35"/>
  <c r="G6" i="35"/>
  <c r="F7" i="35"/>
  <c r="G7" i="35"/>
  <c r="F8" i="35"/>
  <c r="G8" i="35"/>
  <c r="F9" i="35"/>
  <c r="G9" i="35"/>
  <c r="F10" i="35"/>
  <c r="G10" i="35"/>
  <c r="F11" i="35"/>
  <c r="G11" i="35"/>
  <c r="F12" i="35"/>
  <c r="G12" i="35"/>
  <c r="F13" i="35"/>
  <c r="G13" i="35"/>
  <c r="F14" i="35"/>
  <c r="G14" i="35"/>
  <c r="F15" i="35"/>
  <c r="G15" i="35"/>
  <c r="F16" i="35"/>
  <c r="G16" i="35"/>
  <c r="F17" i="35"/>
  <c r="G17" i="35"/>
  <c r="F18" i="35"/>
  <c r="G18" i="35"/>
  <c r="F21" i="35"/>
  <c r="G21" i="35"/>
  <c r="F22" i="35"/>
  <c r="G22" i="35"/>
  <c r="F23" i="35"/>
  <c r="G23" i="35"/>
  <c r="F24" i="35"/>
  <c r="G24" i="35"/>
  <c r="F25" i="35"/>
  <c r="G25" i="35"/>
  <c r="F26" i="35"/>
  <c r="G26" i="35"/>
  <c r="F27" i="35"/>
  <c r="G27" i="35"/>
  <c r="F28" i="35"/>
  <c r="G28" i="35"/>
  <c r="F29" i="35"/>
  <c r="G29" i="35"/>
  <c r="F31" i="35"/>
  <c r="G31" i="35"/>
  <c r="F32" i="35"/>
  <c r="G32" i="35"/>
  <c r="F33" i="35"/>
  <c r="G33" i="35"/>
  <c r="F34" i="35"/>
  <c r="G34" i="35"/>
  <c r="F35" i="35"/>
  <c r="G35" i="35"/>
  <c r="F36" i="35"/>
  <c r="G36" i="35"/>
  <c r="F37" i="35"/>
  <c r="G37" i="35"/>
  <c r="F38" i="35"/>
  <c r="G38" i="35"/>
  <c r="F39" i="35"/>
  <c r="G39" i="35"/>
  <c r="F40" i="35"/>
  <c r="G40" i="35"/>
  <c r="F41" i="35"/>
  <c r="G41" i="35"/>
  <c r="F42" i="35"/>
  <c r="G42" i="35"/>
  <c r="F43" i="35"/>
  <c r="G43" i="35"/>
  <c r="D34" i="6"/>
  <c r="E34" i="6"/>
  <c r="F5" i="36"/>
  <c r="G5" i="36"/>
  <c r="F6" i="36"/>
  <c r="G6" i="36"/>
  <c r="F7" i="36"/>
  <c r="G7" i="36"/>
  <c r="F8" i="36"/>
  <c r="G8" i="36"/>
  <c r="F9" i="36"/>
  <c r="G9" i="36"/>
  <c r="F10" i="36"/>
  <c r="G10" i="36"/>
  <c r="F11" i="36"/>
  <c r="G11" i="36"/>
  <c r="F12" i="36"/>
  <c r="G12" i="36"/>
  <c r="F13" i="36"/>
  <c r="G13" i="36"/>
  <c r="F14" i="36"/>
  <c r="G14" i="36"/>
  <c r="F15" i="36"/>
  <c r="G15" i="36"/>
  <c r="F16" i="36"/>
  <c r="G16" i="36"/>
  <c r="F17" i="36"/>
  <c r="G17" i="36"/>
  <c r="F18" i="36"/>
  <c r="G18" i="36"/>
  <c r="F21" i="36"/>
  <c r="G21" i="36"/>
  <c r="F22" i="36"/>
  <c r="G22" i="36"/>
  <c r="F23" i="36"/>
  <c r="G23" i="36"/>
  <c r="F24" i="36"/>
  <c r="G24" i="36"/>
  <c r="F25" i="36"/>
  <c r="G25" i="36"/>
  <c r="F26" i="36"/>
  <c r="G26" i="36"/>
  <c r="F27" i="36"/>
  <c r="G27" i="36"/>
  <c r="F28" i="36"/>
  <c r="G28" i="36"/>
  <c r="F29" i="36"/>
  <c r="G29" i="36"/>
  <c r="F32" i="36"/>
  <c r="G32" i="36"/>
  <c r="F33" i="36"/>
  <c r="G33" i="36"/>
  <c r="F34" i="36"/>
  <c r="G34" i="36"/>
  <c r="F35" i="36"/>
  <c r="G35" i="36"/>
  <c r="F36" i="36"/>
  <c r="G36" i="36"/>
  <c r="F37" i="36"/>
  <c r="G37" i="36"/>
  <c r="F38" i="36"/>
  <c r="G38" i="36"/>
  <c r="F39" i="36"/>
  <c r="G39" i="36"/>
  <c r="F40" i="36"/>
  <c r="G40" i="36"/>
  <c r="F41" i="36"/>
  <c r="G41" i="36"/>
  <c r="F42" i="36"/>
  <c r="G42" i="36"/>
  <c r="F43" i="36"/>
  <c r="G43" i="36"/>
  <c r="D35" i="6"/>
  <c r="E35" i="6"/>
  <c r="F5" i="37"/>
  <c r="G5" i="37"/>
  <c r="F6" i="37"/>
  <c r="G6" i="37"/>
  <c r="F7" i="37"/>
  <c r="G7" i="37"/>
  <c r="F8" i="37"/>
  <c r="G8" i="37"/>
  <c r="F9" i="37"/>
  <c r="G9" i="37"/>
  <c r="F10" i="37"/>
  <c r="G10" i="37"/>
  <c r="F11" i="37"/>
  <c r="G11" i="37"/>
  <c r="F12" i="37"/>
  <c r="G12" i="37"/>
  <c r="F13" i="37"/>
  <c r="G13" i="37"/>
  <c r="F14" i="37"/>
  <c r="G14" i="37"/>
  <c r="F15" i="37"/>
  <c r="G15" i="37"/>
  <c r="F16" i="37"/>
  <c r="G16" i="37"/>
  <c r="F17" i="37"/>
  <c r="G17" i="37"/>
  <c r="F18" i="37"/>
  <c r="G18" i="37"/>
  <c r="F21" i="37"/>
  <c r="G21" i="37"/>
  <c r="F22" i="37"/>
  <c r="G22" i="37"/>
  <c r="F23" i="37"/>
  <c r="G23" i="37"/>
  <c r="F24" i="37"/>
  <c r="G24" i="37"/>
  <c r="F25" i="37"/>
  <c r="G25" i="37"/>
  <c r="F26" i="37"/>
  <c r="G26" i="37"/>
  <c r="F27" i="37"/>
  <c r="G27" i="37"/>
  <c r="F28" i="37"/>
  <c r="G28" i="37"/>
  <c r="F29" i="37"/>
  <c r="G29" i="37"/>
  <c r="F31" i="37"/>
  <c r="G31" i="37"/>
  <c r="F32" i="37"/>
  <c r="G32" i="37"/>
  <c r="F33" i="37"/>
  <c r="G33" i="37"/>
  <c r="F34" i="37"/>
  <c r="G34" i="37"/>
  <c r="F35" i="37"/>
  <c r="G35" i="37"/>
  <c r="F36" i="37"/>
  <c r="G36" i="37"/>
  <c r="F37" i="37"/>
  <c r="G37" i="37"/>
  <c r="F38" i="37"/>
  <c r="G38" i="37"/>
  <c r="F39" i="37"/>
  <c r="G39" i="37"/>
  <c r="F40" i="37"/>
  <c r="G40" i="37"/>
  <c r="F41" i="37"/>
  <c r="G41" i="37"/>
  <c r="F42" i="37"/>
  <c r="G42" i="37"/>
  <c r="F43" i="37"/>
  <c r="G43" i="37"/>
  <c r="D36" i="6"/>
  <c r="E36" i="6"/>
  <c r="F5" i="38"/>
  <c r="G5" i="38"/>
  <c r="F6" i="38"/>
  <c r="G6" i="38"/>
  <c r="F7" i="38"/>
  <c r="G7" i="38"/>
  <c r="F8" i="38"/>
  <c r="G8" i="38"/>
  <c r="F9" i="38"/>
  <c r="G9" i="38"/>
  <c r="F10" i="38"/>
  <c r="G10" i="38"/>
  <c r="F11" i="38"/>
  <c r="G11" i="38"/>
  <c r="F12" i="38"/>
  <c r="G12" i="38"/>
  <c r="F13" i="38"/>
  <c r="G13" i="38"/>
  <c r="F14" i="38"/>
  <c r="G14" i="38"/>
  <c r="F15" i="38"/>
  <c r="G15" i="38"/>
  <c r="F16" i="38"/>
  <c r="G16" i="38"/>
  <c r="F17" i="38"/>
  <c r="G17" i="38"/>
  <c r="F18" i="38"/>
  <c r="G18" i="38"/>
  <c r="F21" i="38"/>
  <c r="G21" i="38"/>
  <c r="F22" i="38"/>
  <c r="G22" i="38"/>
  <c r="F23" i="38"/>
  <c r="G23" i="38"/>
  <c r="F24" i="38"/>
  <c r="G24" i="38"/>
  <c r="F25" i="38"/>
  <c r="G25" i="38"/>
  <c r="F26" i="38"/>
  <c r="G26" i="38"/>
  <c r="F27" i="38"/>
  <c r="G27" i="38"/>
  <c r="F28" i="38"/>
  <c r="G28" i="38"/>
  <c r="F29" i="38"/>
  <c r="G29" i="38"/>
  <c r="F31" i="38"/>
  <c r="G31" i="38"/>
  <c r="F32" i="38"/>
  <c r="G32" i="38"/>
  <c r="F33" i="38"/>
  <c r="G33" i="38"/>
  <c r="F34" i="38"/>
  <c r="G34" i="38"/>
  <c r="F35" i="38"/>
  <c r="G35" i="38"/>
  <c r="F36" i="38"/>
  <c r="G36" i="38"/>
  <c r="F37" i="38"/>
  <c r="G37" i="38"/>
  <c r="F38" i="38"/>
  <c r="G38" i="38"/>
  <c r="F39" i="38"/>
  <c r="G39" i="38"/>
  <c r="F40" i="38"/>
  <c r="G40" i="38"/>
  <c r="F41" i="38"/>
  <c r="G41" i="38"/>
  <c r="F42" i="38"/>
  <c r="G42" i="38"/>
  <c r="F43" i="38"/>
  <c r="G43" i="38"/>
  <c r="D37" i="6"/>
  <c r="E37" i="6"/>
  <c r="F5" i="39"/>
  <c r="G5" i="39"/>
  <c r="F6" i="39"/>
  <c r="G6" i="39"/>
  <c r="F7" i="39"/>
  <c r="G7" i="39"/>
  <c r="F8" i="39"/>
  <c r="G8" i="39"/>
  <c r="F9" i="39"/>
  <c r="G9" i="39"/>
  <c r="F10" i="39"/>
  <c r="G10" i="39"/>
  <c r="F11" i="39"/>
  <c r="G11" i="39"/>
  <c r="F12" i="39"/>
  <c r="G12" i="39"/>
  <c r="F13" i="39"/>
  <c r="G13" i="39"/>
  <c r="F14" i="39"/>
  <c r="G14" i="39"/>
  <c r="F15" i="39"/>
  <c r="G15" i="39"/>
  <c r="F16" i="39"/>
  <c r="G16" i="39"/>
  <c r="F17" i="39"/>
  <c r="G17" i="39"/>
  <c r="F18" i="39"/>
  <c r="G18" i="39"/>
  <c r="F21" i="39"/>
  <c r="G21" i="39"/>
  <c r="F22" i="39"/>
  <c r="G22" i="39"/>
  <c r="F23" i="39"/>
  <c r="G23" i="39"/>
  <c r="F24" i="39"/>
  <c r="G24" i="39"/>
  <c r="F25" i="39"/>
  <c r="G25" i="39"/>
  <c r="F26" i="39"/>
  <c r="G26" i="39"/>
  <c r="F27" i="39"/>
  <c r="G27" i="39"/>
  <c r="F28" i="39"/>
  <c r="G28" i="39"/>
  <c r="F29" i="39"/>
  <c r="G29" i="39"/>
  <c r="F31" i="39"/>
  <c r="G31" i="39"/>
  <c r="F32" i="39"/>
  <c r="G32" i="39"/>
  <c r="F33" i="39"/>
  <c r="G33" i="39"/>
  <c r="F34" i="39"/>
  <c r="G34" i="39"/>
  <c r="F35" i="39"/>
  <c r="G35" i="39"/>
  <c r="F36" i="39"/>
  <c r="G36" i="39"/>
  <c r="F37" i="39"/>
  <c r="G37" i="39"/>
  <c r="F38" i="39"/>
  <c r="G38" i="39"/>
  <c r="F39" i="39"/>
  <c r="G39" i="39"/>
  <c r="F40" i="39"/>
  <c r="G40" i="39"/>
  <c r="F41" i="39"/>
  <c r="G41" i="39"/>
  <c r="F42" i="39"/>
  <c r="G42" i="39"/>
  <c r="F43" i="39"/>
  <c r="G43" i="39"/>
  <c r="D38" i="6"/>
  <c r="E38" i="6"/>
  <c r="F5" i="40"/>
  <c r="G5" i="40"/>
  <c r="F6" i="40"/>
  <c r="G6" i="40"/>
  <c r="F7" i="40"/>
  <c r="G7" i="40"/>
  <c r="F8" i="40"/>
  <c r="G8" i="40"/>
  <c r="F9" i="40"/>
  <c r="G9" i="40"/>
  <c r="F10" i="40"/>
  <c r="G10" i="40"/>
  <c r="F11" i="40"/>
  <c r="G11" i="40"/>
  <c r="F12" i="40"/>
  <c r="G12" i="40"/>
  <c r="F13" i="40"/>
  <c r="G13" i="40"/>
  <c r="F14" i="40"/>
  <c r="G14" i="40"/>
  <c r="F15" i="40"/>
  <c r="G15" i="40"/>
  <c r="F16" i="40"/>
  <c r="G16" i="40"/>
  <c r="F17" i="40"/>
  <c r="G17" i="40"/>
  <c r="F18" i="40"/>
  <c r="G18" i="40"/>
  <c r="F21" i="40"/>
  <c r="G21" i="40"/>
  <c r="F22" i="40"/>
  <c r="G22" i="40"/>
  <c r="F23" i="40"/>
  <c r="G23" i="40"/>
  <c r="F24" i="40"/>
  <c r="G24" i="40"/>
  <c r="F25" i="40"/>
  <c r="G25" i="40"/>
  <c r="F26" i="40"/>
  <c r="G26" i="40"/>
  <c r="F27" i="40"/>
  <c r="G27" i="40"/>
  <c r="F28" i="40"/>
  <c r="G28" i="40"/>
  <c r="F29" i="40"/>
  <c r="G29" i="40"/>
  <c r="F32" i="40"/>
  <c r="G32" i="40"/>
  <c r="F33" i="40"/>
  <c r="G33" i="40"/>
  <c r="F34" i="40"/>
  <c r="G34" i="40"/>
  <c r="F35" i="40"/>
  <c r="G35" i="40"/>
  <c r="F36" i="40"/>
  <c r="G36" i="40"/>
  <c r="F37" i="40"/>
  <c r="G37" i="40"/>
  <c r="F38" i="40"/>
  <c r="G38" i="40"/>
  <c r="F39" i="40"/>
  <c r="G39" i="40"/>
  <c r="F40" i="40"/>
  <c r="G40" i="40"/>
  <c r="F41" i="40"/>
  <c r="G41" i="40"/>
  <c r="F42" i="40"/>
  <c r="G42" i="40"/>
  <c r="F43" i="40"/>
  <c r="G43" i="40"/>
  <c r="D39" i="6"/>
  <c r="E39" i="6"/>
  <c r="F5" i="41"/>
  <c r="G5" i="41"/>
  <c r="F6" i="41"/>
  <c r="G6" i="41"/>
  <c r="F7" i="41"/>
  <c r="G7" i="41"/>
  <c r="F8" i="41"/>
  <c r="G8" i="41"/>
  <c r="F9" i="41"/>
  <c r="G9" i="41"/>
  <c r="F10" i="41"/>
  <c r="G10" i="41"/>
  <c r="F11" i="41"/>
  <c r="G11" i="41"/>
  <c r="F12" i="41"/>
  <c r="G12" i="41"/>
  <c r="F13" i="41"/>
  <c r="G13" i="41"/>
  <c r="F14" i="41"/>
  <c r="G14" i="41"/>
  <c r="F15" i="41"/>
  <c r="G15" i="41"/>
  <c r="F16" i="41"/>
  <c r="G16" i="41"/>
  <c r="F17" i="41"/>
  <c r="G17" i="41"/>
  <c r="F18" i="41"/>
  <c r="G18" i="41"/>
  <c r="F21" i="41"/>
  <c r="G21" i="41"/>
  <c r="F22" i="41"/>
  <c r="G22" i="41"/>
  <c r="F23" i="41"/>
  <c r="G23" i="41"/>
  <c r="F24" i="41"/>
  <c r="G24" i="41"/>
  <c r="F25" i="41"/>
  <c r="G25" i="41"/>
  <c r="F26" i="41"/>
  <c r="G26" i="41"/>
  <c r="F27" i="41"/>
  <c r="G27" i="41"/>
  <c r="F28" i="41"/>
  <c r="G28" i="41"/>
  <c r="F29" i="41"/>
  <c r="G29" i="41"/>
  <c r="F31" i="41"/>
  <c r="G31" i="41"/>
  <c r="F32" i="41"/>
  <c r="G32" i="41"/>
  <c r="F33" i="41"/>
  <c r="G33" i="41"/>
  <c r="F34" i="41"/>
  <c r="G34" i="41"/>
  <c r="F35" i="41"/>
  <c r="G35" i="41"/>
  <c r="F36" i="41"/>
  <c r="G36" i="41"/>
  <c r="F37" i="41"/>
  <c r="G37" i="41"/>
  <c r="F38" i="41"/>
  <c r="G38" i="41"/>
  <c r="F39" i="41"/>
  <c r="G39" i="41"/>
  <c r="F40" i="41"/>
  <c r="G40" i="41"/>
  <c r="F41" i="41"/>
  <c r="G41" i="41"/>
  <c r="F42" i="41"/>
  <c r="G42" i="41"/>
  <c r="F43" i="41"/>
  <c r="G43" i="41"/>
  <c r="F5" i="42"/>
  <c r="G5" i="42"/>
  <c r="F6" i="42"/>
  <c r="G6" i="42"/>
  <c r="F7" i="42"/>
  <c r="G7" i="42"/>
  <c r="F8" i="42"/>
  <c r="G8" i="42"/>
  <c r="F9" i="42"/>
  <c r="G9" i="42"/>
  <c r="F10" i="42"/>
  <c r="G10" i="42"/>
  <c r="F11" i="42"/>
  <c r="G11" i="42"/>
  <c r="F12" i="42"/>
  <c r="G12" i="42"/>
  <c r="F13" i="42"/>
  <c r="G13" i="42"/>
  <c r="F14" i="42"/>
  <c r="G14" i="42"/>
  <c r="F15" i="42"/>
  <c r="G15" i="42"/>
  <c r="F16" i="42"/>
  <c r="G16" i="42"/>
  <c r="F17" i="42"/>
  <c r="G17" i="42"/>
  <c r="F18" i="42"/>
  <c r="G18" i="42"/>
  <c r="F21" i="42"/>
  <c r="G21" i="42"/>
  <c r="G22" i="42"/>
  <c r="F23" i="42"/>
  <c r="G23" i="42"/>
  <c r="F24" i="42"/>
  <c r="G24" i="42"/>
  <c r="F25" i="42"/>
  <c r="G25" i="42"/>
  <c r="F26" i="42"/>
  <c r="G26" i="42"/>
  <c r="F27" i="42"/>
  <c r="G27" i="42"/>
  <c r="F28" i="42"/>
  <c r="G28" i="42"/>
  <c r="F29" i="42"/>
  <c r="G29" i="42"/>
  <c r="F31" i="42"/>
  <c r="G31" i="42"/>
  <c r="F32" i="42"/>
  <c r="G32" i="42"/>
  <c r="F33" i="42"/>
  <c r="G33" i="42"/>
  <c r="G34" i="42"/>
  <c r="F35" i="42"/>
  <c r="F36" i="42"/>
  <c r="G36" i="42"/>
  <c r="F37" i="42"/>
  <c r="G37" i="42"/>
  <c r="F38" i="42"/>
  <c r="G38" i="42"/>
  <c r="F39" i="42"/>
  <c r="G39" i="42"/>
  <c r="F40" i="42"/>
  <c r="G40" i="42"/>
  <c r="F41" i="42"/>
  <c r="G41" i="42"/>
  <c r="F42" i="42"/>
  <c r="G42" i="42"/>
  <c r="F43" i="42"/>
  <c r="G43" i="42"/>
  <c r="CC44" i="10"/>
  <c r="CC85" i="10"/>
  <c r="G83" i="47"/>
  <c r="G82" i="47"/>
  <c r="G81" i="47"/>
  <c r="G80" i="47"/>
  <c r="G79" i="47"/>
  <c r="G78" i="47"/>
  <c r="G77" i="47"/>
  <c r="G76" i="47"/>
  <c r="G75" i="47"/>
  <c r="G74" i="47"/>
  <c r="G73" i="47"/>
  <c r="G72" i="47"/>
  <c r="G71" i="47"/>
  <c r="G69" i="47"/>
  <c r="G68" i="47"/>
  <c r="G67" i="47"/>
  <c r="G66" i="47"/>
  <c r="G65" i="47"/>
  <c r="G64" i="47"/>
  <c r="G63" i="47"/>
  <c r="G62" i="47"/>
  <c r="G61" i="47"/>
  <c r="G58" i="47"/>
  <c r="G57" i="47"/>
  <c r="G56" i="47"/>
  <c r="G55" i="47"/>
  <c r="G54" i="47"/>
  <c r="G53" i="47"/>
  <c r="G52" i="47"/>
  <c r="G51" i="47"/>
  <c r="G50" i="47"/>
  <c r="G49" i="47"/>
  <c r="G48" i="47"/>
  <c r="G47" i="47"/>
  <c r="G46" i="47"/>
  <c r="G45" i="47"/>
  <c r="CB44" i="10"/>
  <c r="CB85" i="10"/>
  <c r="G83" i="46"/>
  <c r="G82" i="46"/>
  <c r="G81" i="46"/>
  <c r="G80" i="46"/>
  <c r="G79" i="46"/>
  <c r="G78" i="46"/>
  <c r="G77" i="46"/>
  <c r="G76" i="46"/>
  <c r="G75" i="46"/>
  <c r="G74" i="46"/>
  <c r="G73" i="46"/>
  <c r="G72" i="46"/>
  <c r="G71" i="46"/>
  <c r="G69" i="46"/>
  <c r="G68" i="46"/>
  <c r="G67" i="46"/>
  <c r="G66" i="46"/>
  <c r="G65" i="46"/>
  <c r="G64" i="46"/>
  <c r="G63" i="46"/>
  <c r="G62" i="46"/>
  <c r="G61" i="46"/>
  <c r="G58" i="46"/>
  <c r="G57" i="46"/>
  <c r="G56" i="46"/>
  <c r="G55" i="46"/>
  <c r="G54" i="46"/>
  <c r="G53" i="46"/>
  <c r="G52" i="46"/>
  <c r="G51" i="46"/>
  <c r="G50" i="46"/>
  <c r="G49" i="46"/>
  <c r="G48" i="46"/>
  <c r="G47" i="46"/>
  <c r="G46" i="46"/>
  <c r="G45" i="46"/>
  <c r="CA44" i="10"/>
  <c r="CA85" i="10"/>
  <c r="G83" i="43"/>
  <c r="G82" i="43"/>
  <c r="G81" i="43"/>
  <c r="G80" i="43"/>
  <c r="G79" i="43"/>
  <c r="G78" i="43"/>
  <c r="G77" i="43"/>
  <c r="G76" i="43"/>
  <c r="G75" i="43"/>
  <c r="G74" i="43"/>
  <c r="G73" i="43"/>
  <c r="G72" i="43"/>
  <c r="G71" i="43"/>
  <c r="G69" i="43"/>
  <c r="G68" i="43"/>
  <c r="G67" i="43"/>
  <c r="G66" i="43"/>
  <c r="G65" i="43"/>
  <c r="G64" i="43"/>
  <c r="G63" i="43"/>
  <c r="G62" i="43"/>
  <c r="G61" i="43"/>
  <c r="G58" i="43"/>
  <c r="G57" i="43"/>
  <c r="G56" i="43"/>
  <c r="G55" i="43"/>
  <c r="G54" i="43"/>
  <c r="G53" i="43"/>
  <c r="G52" i="43"/>
  <c r="G51" i="43"/>
  <c r="G50" i="43"/>
  <c r="G49" i="43"/>
  <c r="G48" i="43"/>
  <c r="G47" i="43"/>
  <c r="G46" i="43"/>
  <c r="G45" i="43"/>
  <c r="AN44" i="10"/>
  <c r="AN85" i="10"/>
  <c r="F83" i="47"/>
  <c r="F82" i="47"/>
  <c r="F81" i="47"/>
  <c r="F80" i="47"/>
  <c r="F79" i="47"/>
  <c r="F78" i="47"/>
  <c r="F77" i="47"/>
  <c r="F76" i="47"/>
  <c r="F75" i="47"/>
  <c r="F74" i="47"/>
  <c r="F73" i="47"/>
  <c r="F72" i="47"/>
  <c r="F71" i="47"/>
  <c r="F69" i="47"/>
  <c r="F68" i="47"/>
  <c r="F67" i="47"/>
  <c r="F66" i="47"/>
  <c r="F65" i="47"/>
  <c r="F64" i="47"/>
  <c r="F63" i="47"/>
  <c r="F62" i="47"/>
  <c r="F61" i="47"/>
  <c r="F58" i="47"/>
  <c r="F57" i="47"/>
  <c r="F56" i="47"/>
  <c r="F55" i="47"/>
  <c r="F54" i="47"/>
  <c r="F53" i="47"/>
  <c r="F52" i="47"/>
  <c r="F51" i="47"/>
  <c r="F50" i="47"/>
  <c r="F49" i="47"/>
  <c r="F48" i="47"/>
  <c r="F47" i="47"/>
  <c r="F46" i="47"/>
  <c r="F45" i="47"/>
  <c r="AM44" i="10"/>
  <c r="AM85" i="10"/>
  <c r="F83" i="46"/>
  <c r="F82" i="46"/>
  <c r="F81" i="46"/>
  <c r="F80" i="46"/>
  <c r="F79" i="46"/>
  <c r="F78" i="46"/>
  <c r="F77" i="46"/>
  <c r="F76" i="46"/>
  <c r="F75" i="46"/>
  <c r="F74" i="46"/>
  <c r="F73" i="46"/>
  <c r="F72" i="46"/>
  <c r="F71" i="46"/>
  <c r="F69" i="46"/>
  <c r="F68" i="46"/>
  <c r="F67" i="46"/>
  <c r="F66" i="46"/>
  <c r="F65" i="46"/>
  <c r="F64" i="46"/>
  <c r="F63" i="46"/>
  <c r="F62" i="46"/>
  <c r="F61" i="46"/>
  <c r="F58" i="46"/>
  <c r="F57" i="46"/>
  <c r="F56" i="46"/>
  <c r="F55" i="46"/>
  <c r="F54" i="46"/>
  <c r="F53" i="46"/>
  <c r="F52" i="46"/>
  <c r="F51" i="46"/>
  <c r="F50" i="46"/>
  <c r="F49" i="46"/>
  <c r="F48" i="46"/>
  <c r="F47" i="46"/>
  <c r="F46" i="46"/>
  <c r="F45" i="46"/>
  <c r="AL44" i="10"/>
  <c r="AL85" i="10"/>
  <c r="F83" i="43"/>
  <c r="F82" i="43"/>
  <c r="F81" i="43"/>
  <c r="F80" i="43"/>
  <c r="F79" i="43"/>
  <c r="F78" i="43"/>
  <c r="F77" i="43"/>
  <c r="F76" i="43"/>
  <c r="F75" i="43"/>
  <c r="F74" i="43"/>
  <c r="F73" i="43"/>
  <c r="F72" i="43"/>
  <c r="F71" i="43"/>
  <c r="F69" i="43"/>
  <c r="F68" i="43"/>
  <c r="F67" i="43"/>
  <c r="F66" i="43"/>
  <c r="F65" i="43"/>
  <c r="F64" i="43"/>
  <c r="F63" i="43"/>
  <c r="F62" i="43"/>
  <c r="F61" i="43"/>
  <c r="F58" i="43"/>
  <c r="F57" i="43"/>
  <c r="F56" i="43"/>
  <c r="F55" i="43"/>
  <c r="F54" i="43"/>
  <c r="F53" i="43"/>
  <c r="F52" i="43"/>
  <c r="F51" i="43"/>
  <c r="F50" i="43"/>
  <c r="F49" i="43"/>
  <c r="F48" i="43"/>
  <c r="F47" i="43"/>
  <c r="F46" i="43"/>
  <c r="F45" i="43"/>
  <c r="AP44" i="10"/>
  <c r="AP85" i="10"/>
  <c r="D44" i="10"/>
  <c r="D85" i="10"/>
  <c r="D87" i="10"/>
  <c r="E44" i="10"/>
  <c r="E85" i="10"/>
  <c r="F44" i="10"/>
  <c r="F44" i="14"/>
  <c r="F85" i="10"/>
  <c r="G44" i="10"/>
  <c r="F44" i="15"/>
  <c r="G85" i="10"/>
  <c r="H44" i="10"/>
  <c r="H85" i="10"/>
  <c r="I44" i="10"/>
  <c r="I85" i="10"/>
  <c r="J44" i="10"/>
  <c r="J85" i="10"/>
  <c r="K44" i="10"/>
  <c r="F44" i="19"/>
  <c r="K85" i="10"/>
  <c r="L44" i="10"/>
  <c r="L85" i="10"/>
  <c r="L87" i="10"/>
  <c r="F85" i="20"/>
  <c r="M44" i="10"/>
  <c r="M85" i="10"/>
  <c r="N44" i="10"/>
  <c r="F44" i="22"/>
  <c r="N85" i="10"/>
  <c r="O44" i="10"/>
  <c r="O85" i="10"/>
  <c r="O87" i="10"/>
  <c r="F85" i="23"/>
  <c r="P44" i="10"/>
  <c r="F44" i="24"/>
  <c r="P85" i="10"/>
  <c r="Q44" i="10"/>
  <c r="Q87" i="10"/>
  <c r="F85" i="25"/>
  <c r="Q85" i="10"/>
  <c r="T44" i="10"/>
  <c r="F44" i="26"/>
  <c r="T85" i="10"/>
  <c r="U44" i="10"/>
  <c r="F44" i="27"/>
  <c r="U85" i="10"/>
  <c r="V44" i="10"/>
  <c r="V85" i="10"/>
  <c r="W44" i="10"/>
  <c r="W85" i="10"/>
  <c r="X44" i="10"/>
  <c r="F44" i="30"/>
  <c r="X85" i="10"/>
  <c r="Y44" i="10"/>
  <c r="Y85" i="10"/>
  <c r="Y87" i="10"/>
  <c r="F85" i="31"/>
  <c r="Z44" i="10"/>
  <c r="Z87" i="10"/>
  <c r="F85" i="32"/>
  <c r="Z85" i="10"/>
  <c r="AA44" i="10"/>
  <c r="AA85" i="10"/>
  <c r="AA87" i="10"/>
  <c r="F85" i="33"/>
  <c r="AB44" i="10"/>
  <c r="AB87" i="10"/>
  <c r="F85" i="34"/>
  <c r="AB85" i="10"/>
  <c r="AD44" i="10"/>
  <c r="F44" i="35"/>
  <c r="AD85" i="10"/>
  <c r="AE44" i="10"/>
  <c r="AE85" i="10"/>
  <c r="AF44" i="10"/>
  <c r="AF85" i="10"/>
  <c r="AG44" i="10"/>
  <c r="F44" i="38"/>
  <c r="AG85" i="10"/>
  <c r="AH44" i="10"/>
  <c r="AH87" i="10"/>
  <c r="F85" i="39"/>
  <c r="AH85" i="10"/>
  <c r="AI44" i="10"/>
  <c r="AI85" i="10"/>
  <c r="AI87" i="10"/>
  <c r="F85" i="40"/>
  <c r="AJ44" i="10"/>
  <c r="AJ87" i="10"/>
  <c r="F85" i="41"/>
  <c r="AJ85" i="10"/>
  <c r="AK44" i="10"/>
  <c r="AK85" i="10"/>
  <c r="AO44" i="10"/>
  <c r="AO85" i="10"/>
  <c r="AO86" i="10"/>
  <c r="AQ5" i="10"/>
  <c r="AQ6" i="10"/>
  <c r="AQ7" i="10"/>
  <c r="CH7" i="10"/>
  <c r="AQ8" i="10"/>
  <c r="CH8" i="10"/>
  <c r="AQ9" i="10"/>
  <c r="CH9" i="10"/>
  <c r="AQ10" i="10"/>
  <c r="CH10" i="10"/>
  <c r="AQ11" i="10"/>
  <c r="CH11" i="10"/>
  <c r="AQ12" i="10"/>
  <c r="CH12" i="10"/>
  <c r="AQ13" i="10"/>
  <c r="CH13" i="10"/>
  <c r="AQ14" i="10"/>
  <c r="CH14" i="10"/>
  <c r="AQ15" i="10"/>
  <c r="CH15" i="10"/>
  <c r="AQ16" i="10"/>
  <c r="CH16" i="10"/>
  <c r="AQ17" i="10"/>
  <c r="CH17" i="10"/>
  <c r="AQ18" i="10"/>
  <c r="CH18" i="10"/>
  <c r="AQ21" i="10"/>
  <c r="AQ22" i="10"/>
  <c r="AQ23" i="10"/>
  <c r="AQ24" i="10"/>
  <c r="AQ25" i="10"/>
  <c r="AQ26" i="10"/>
  <c r="AQ27" i="10"/>
  <c r="AQ28" i="10"/>
  <c r="AQ29" i="10"/>
  <c r="AQ31" i="10"/>
  <c r="AQ32" i="10"/>
  <c r="AQ33" i="10"/>
  <c r="AQ34" i="10"/>
  <c r="AQ35" i="10"/>
  <c r="AQ36" i="10"/>
  <c r="AQ37" i="10"/>
  <c r="AQ38" i="10"/>
  <c r="AQ39" i="10"/>
  <c r="AQ40" i="10"/>
  <c r="CH40" i="10"/>
  <c r="AQ41" i="10"/>
  <c r="AQ42" i="10"/>
  <c r="AQ43" i="10"/>
  <c r="AQ46" i="10"/>
  <c r="AQ47" i="10"/>
  <c r="AQ48" i="10"/>
  <c r="AQ49" i="10"/>
  <c r="AQ50" i="10"/>
  <c r="AQ51" i="10"/>
  <c r="AQ52" i="10"/>
  <c r="AQ53" i="10"/>
  <c r="AQ54" i="10"/>
  <c r="AQ55" i="10"/>
  <c r="AQ56" i="10"/>
  <c r="AQ57" i="10"/>
  <c r="AQ58" i="10"/>
  <c r="AQ59" i="10"/>
  <c r="AQ62" i="10"/>
  <c r="AQ63" i="10"/>
  <c r="AQ64" i="10"/>
  <c r="AQ65" i="10"/>
  <c r="AQ66" i="10"/>
  <c r="AQ67" i="10"/>
  <c r="AQ68" i="10"/>
  <c r="AQ69" i="10"/>
  <c r="AQ70" i="10"/>
  <c r="AQ72" i="10"/>
  <c r="AQ73" i="10"/>
  <c r="AQ74" i="10"/>
  <c r="AQ75" i="10"/>
  <c r="AQ76" i="10"/>
  <c r="AQ77" i="10"/>
  <c r="AQ78" i="10"/>
  <c r="AQ79" i="10"/>
  <c r="AQ80" i="10"/>
  <c r="AQ81" i="10"/>
  <c r="AQ82" i="10"/>
  <c r="AQ83" i="10"/>
  <c r="AQ84" i="10"/>
  <c r="CF5" i="10"/>
  <c r="CG20" i="10"/>
  <c r="CF6" i="10"/>
  <c r="CF21" i="10"/>
  <c r="CF22" i="10"/>
  <c r="CF23" i="10"/>
  <c r="CF24" i="10"/>
  <c r="CF25" i="10"/>
  <c r="CF26" i="10"/>
  <c r="CF27" i="10"/>
  <c r="CF28" i="10"/>
  <c r="CF29" i="10"/>
  <c r="CF31" i="10"/>
  <c r="CF32" i="10"/>
  <c r="CF33" i="10"/>
  <c r="CF34" i="10"/>
  <c r="CF35" i="10"/>
  <c r="CF36" i="10"/>
  <c r="CH36" i="10"/>
  <c r="CF37" i="10"/>
  <c r="CF38" i="10"/>
  <c r="CF39" i="10"/>
  <c r="CF40" i="10"/>
  <c r="CF41" i="10"/>
  <c r="CF42" i="10"/>
  <c r="CF43" i="10"/>
  <c r="CH43" i="10"/>
  <c r="CF46" i="10"/>
  <c r="CF47" i="10"/>
  <c r="CF48" i="10"/>
  <c r="CF49" i="10"/>
  <c r="CF50" i="10"/>
  <c r="CF51" i="10"/>
  <c r="CF52" i="10"/>
  <c r="CF53" i="10"/>
  <c r="CF54" i="10"/>
  <c r="CF55" i="10"/>
  <c r="CF56" i="10"/>
  <c r="CF57" i="10"/>
  <c r="CF58" i="10"/>
  <c r="CF59" i="10"/>
  <c r="CF62" i="10"/>
  <c r="CF63" i="10"/>
  <c r="CF64" i="10"/>
  <c r="CF65" i="10"/>
  <c r="CF66" i="10"/>
  <c r="CF67" i="10"/>
  <c r="CF68" i="10"/>
  <c r="CF69" i="10"/>
  <c r="CF70" i="10"/>
  <c r="CF72" i="10"/>
  <c r="CF73" i="10"/>
  <c r="CF74" i="10"/>
  <c r="CF75" i="10"/>
  <c r="CF76" i="10"/>
  <c r="CF77" i="10"/>
  <c r="CF78" i="10"/>
  <c r="CF79" i="10"/>
  <c r="CF80" i="10"/>
  <c r="CF81" i="10"/>
  <c r="CF82" i="10"/>
  <c r="CF83" i="10"/>
  <c r="CH83" i="10"/>
  <c r="CF84" i="10"/>
  <c r="CH32" i="10"/>
  <c r="CD44" i="10"/>
  <c r="CD85" i="10"/>
  <c r="CD87" i="10"/>
  <c r="AS44" i="10"/>
  <c r="AS85" i="10"/>
  <c r="AS87" i="10"/>
  <c r="AT44" i="10"/>
  <c r="G44" i="13"/>
  <c r="AT85" i="10"/>
  <c r="AU44" i="10"/>
  <c r="G44" i="14"/>
  <c r="AU85" i="10"/>
  <c r="AV44" i="10"/>
  <c r="AV85" i="10"/>
  <c r="AW44" i="10"/>
  <c r="AW85" i="10"/>
  <c r="AW87" i="10"/>
  <c r="G85" i="16"/>
  <c r="AX44" i="10"/>
  <c r="AX85" i="10"/>
  <c r="AX87" i="10"/>
  <c r="G85" i="17"/>
  <c r="AY44" i="10"/>
  <c r="AY85" i="10"/>
  <c r="AZ44" i="10"/>
  <c r="AZ87" i="10"/>
  <c r="AZ85" i="10"/>
  <c r="BA44" i="10"/>
  <c r="BA87" i="10"/>
  <c r="BA85" i="10"/>
  <c r="BB44" i="10"/>
  <c r="BB85" i="10"/>
  <c r="BC44" i="10"/>
  <c r="G44" i="22"/>
  <c r="BC85" i="10"/>
  <c r="BD44" i="10"/>
  <c r="G44" i="23"/>
  <c r="BD85" i="10"/>
  <c r="BE44" i="10"/>
  <c r="BE85" i="10"/>
  <c r="BF44" i="10"/>
  <c r="BF85" i="10"/>
  <c r="BF87" i="10"/>
  <c r="G85" i="25"/>
  <c r="BI44" i="10"/>
  <c r="BJ44" i="10"/>
  <c r="BJ85" i="10"/>
  <c r="BJ87" i="10"/>
  <c r="G85" i="27"/>
  <c r="BK44" i="10"/>
  <c r="G44" i="28"/>
  <c r="BK85" i="10"/>
  <c r="BL44" i="10"/>
  <c r="BL85" i="10"/>
  <c r="BM44" i="10"/>
  <c r="G44" i="30"/>
  <c r="BM85" i="10"/>
  <c r="BN44" i="10"/>
  <c r="G44" i="31"/>
  <c r="BN85" i="10"/>
  <c r="BO44" i="10"/>
  <c r="BO85" i="10"/>
  <c r="BO87" i="10"/>
  <c r="G85" i="32"/>
  <c r="BP44" i="10"/>
  <c r="BP85" i="10"/>
  <c r="BP87" i="10"/>
  <c r="G85" i="33"/>
  <c r="BQ44" i="10"/>
  <c r="G44" i="34"/>
  <c r="BQ85" i="10"/>
  <c r="BS44" i="10"/>
  <c r="BS85" i="10"/>
  <c r="BT44" i="10"/>
  <c r="BT87" i="10"/>
  <c r="G85" i="36"/>
  <c r="BT85" i="10"/>
  <c r="BU44" i="10"/>
  <c r="G44" i="37"/>
  <c r="BU85" i="10"/>
  <c r="BV44" i="10"/>
  <c r="G44" i="38"/>
  <c r="BV85" i="10"/>
  <c r="BW44" i="10"/>
  <c r="BW85" i="10"/>
  <c r="BX44" i="10"/>
  <c r="BX87" i="10"/>
  <c r="G85" i="40"/>
  <c r="BX85" i="10"/>
  <c r="BY44" i="10"/>
  <c r="BY85" i="10"/>
  <c r="BY87" i="10"/>
  <c r="G85" i="41"/>
  <c r="BZ44" i="10"/>
  <c r="BZ85" i="10"/>
  <c r="CE44" i="10"/>
  <c r="CE85" i="10"/>
  <c r="O86" i="10"/>
  <c r="F73" i="42"/>
  <c r="C43" i="6"/>
  <c r="J43" i="6"/>
  <c r="C42" i="6"/>
  <c r="I42" i="6"/>
  <c r="E40" i="46"/>
  <c r="J42" i="6"/>
  <c r="C41" i="6"/>
  <c r="J41" i="6"/>
  <c r="C7" i="6"/>
  <c r="C8" i="6"/>
  <c r="C9" i="6"/>
  <c r="I9" i="6"/>
  <c r="C10" i="6"/>
  <c r="C11" i="6"/>
  <c r="C12" i="6"/>
  <c r="C13" i="6"/>
  <c r="I13" i="6"/>
  <c r="E11" i="18"/>
  <c r="C14" i="6"/>
  <c r="C15" i="6"/>
  <c r="C16" i="6"/>
  <c r="I16" i="6"/>
  <c r="E14" i="21"/>
  <c r="C17" i="6"/>
  <c r="H17" i="6"/>
  <c r="C18" i="6"/>
  <c r="C19" i="6"/>
  <c r="C20" i="6"/>
  <c r="C23" i="6"/>
  <c r="C25" i="6"/>
  <c r="I25" i="6"/>
  <c r="E23" i="28"/>
  <c r="C26" i="6"/>
  <c r="I26" i="6"/>
  <c r="E24" i="29"/>
  <c r="C27" i="6"/>
  <c r="C28" i="6"/>
  <c r="C29" i="6"/>
  <c r="C30" i="6"/>
  <c r="C31" i="6"/>
  <c r="C33" i="6"/>
  <c r="H33" i="6"/>
  <c r="C34" i="6"/>
  <c r="C35" i="6"/>
  <c r="C36" i="6"/>
  <c r="C37" i="6"/>
  <c r="C38" i="6"/>
  <c r="C39" i="6"/>
  <c r="C40" i="6"/>
  <c r="J8" i="6"/>
  <c r="J9" i="6"/>
  <c r="J10" i="6"/>
  <c r="J11" i="6"/>
  <c r="J12" i="6"/>
  <c r="J13" i="6"/>
  <c r="J14" i="6"/>
  <c r="J15" i="6"/>
  <c r="J16" i="6"/>
  <c r="J17" i="6"/>
  <c r="J18" i="6"/>
  <c r="J19" i="6"/>
  <c r="J20" i="6"/>
  <c r="J23" i="6"/>
  <c r="J24" i="6"/>
  <c r="J25" i="6"/>
  <c r="J26" i="6"/>
  <c r="J27" i="6"/>
  <c r="J28" i="6"/>
  <c r="J29" i="6"/>
  <c r="J30" i="6"/>
  <c r="J31" i="6"/>
  <c r="J33" i="6"/>
  <c r="J34" i="6"/>
  <c r="J35" i="6"/>
  <c r="J36" i="6"/>
  <c r="J37" i="6"/>
  <c r="J38" i="6"/>
  <c r="J39" i="6"/>
  <c r="J40" i="6"/>
  <c r="D84" i="47"/>
  <c r="E84" i="47"/>
  <c r="D84" i="46"/>
  <c r="E84" i="46"/>
  <c r="D84" i="41"/>
  <c r="D84" i="27"/>
  <c r="D84" i="13"/>
  <c r="F83" i="42"/>
  <c r="G83" i="42"/>
  <c r="F82" i="42"/>
  <c r="G82" i="42"/>
  <c r="F81" i="42"/>
  <c r="G81" i="42"/>
  <c r="F83" i="41"/>
  <c r="G83" i="41"/>
  <c r="F82" i="41"/>
  <c r="G82" i="41"/>
  <c r="F81" i="41"/>
  <c r="G81" i="41"/>
  <c r="F83" i="40"/>
  <c r="G83" i="40"/>
  <c r="F82" i="40"/>
  <c r="G82" i="40"/>
  <c r="F81" i="40"/>
  <c r="G81" i="40"/>
  <c r="F83" i="39"/>
  <c r="G83" i="39"/>
  <c r="F82" i="39"/>
  <c r="G82" i="39"/>
  <c r="F81" i="39"/>
  <c r="G81" i="39"/>
  <c r="F83" i="38"/>
  <c r="G83" i="38"/>
  <c r="F82" i="38"/>
  <c r="G82" i="38"/>
  <c r="F81" i="38"/>
  <c r="G81" i="38"/>
  <c r="F83" i="37"/>
  <c r="G83" i="37"/>
  <c r="F82" i="37"/>
  <c r="G82" i="37"/>
  <c r="F81" i="37"/>
  <c r="G81" i="37"/>
  <c r="F83" i="36"/>
  <c r="G83" i="36"/>
  <c r="F82" i="36"/>
  <c r="G82" i="36"/>
  <c r="F81" i="36"/>
  <c r="G81" i="36"/>
  <c r="F83" i="35"/>
  <c r="G83" i="35"/>
  <c r="F82" i="35"/>
  <c r="G82" i="35"/>
  <c r="F81" i="35"/>
  <c r="G81" i="35"/>
  <c r="F83" i="34"/>
  <c r="G83" i="34"/>
  <c r="F82" i="34"/>
  <c r="G82" i="34"/>
  <c r="F81" i="34"/>
  <c r="G81" i="34"/>
  <c r="F83" i="33"/>
  <c r="G83" i="33"/>
  <c r="F82" i="33"/>
  <c r="G82" i="33"/>
  <c r="F81" i="33"/>
  <c r="G81" i="33"/>
  <c r="F83" i="32"/>
  <c r="G83" i="32"/>
  <c r="F82" i="32"/>
  <c r="G82" i="32"/>
  <c r="F81" i="32"/>
  <c r="G81" i="32"/>
  <c r="F83" i="31"/>
  <c r="G83" i="31"/>
  <c r="F82" i="31"/>
  <c r="G82" i="31"/>
  <c r="F81" i="31"/>
  <c r="G81" i="31"/>
  <c r="F83" i="30"/>
  <c r="G83" i="30"/>
  <c r="F82" i="30"/>
  <c r="G82" i="30"/>
  <c r="F81" i="30"/>
  <c r="G81" i="30"/>
  <c r="F83" i="29"/>
  <c r="G83" i="29"/>
  <c r="F82" i="29"/>
  <c r="G82" i="29"/>
  <c r="F81" i="29"/>
  <c r="G81" i="29"/>
  <c r="F83" i="28"/>
  <c r="G83" i="28"/>
  <c r="F82" i="28"/>
  <c r="G82" i="28"/>
  <c r="F81" i="28"/>
  <c r="G81" i="28"/>
  <c r="F83" i="27"/>
  <c r="F82" i="27"/>
  <c r="F81" i="27"/>
  <c r="F83" i="26"/>
  <c r="G83" i="26"/>
  <c r="F82" i="26"/>
  <c r="G82" i="26"/>
  <c r="F81" i="26"/>
  <c r="G81" i="26"/>
  <c r="F83" i="25"/>
  <c r="G83" i="25"/>
  <c r="F82" i="25"/>
  <c r="G82" i="25"/>
  <c r="F81" i="25"/>
  <c r="G81" i="25"/>
  <c r="F83" i="24"/>
  <c r="G83" i="24"/>
  <c r="F82" i="24"/>
  <c r="G82" i="24"/>
  <c r="F81" i="24"/>
  <c r="G81" i="24"/>
  <c r="F83" i="23"/>
  <c r="G83" i="23"/>
  <c r="F82" i="23"/>
  <c r="G82" i="23"/>
  <c r="F81" i="23"/>
  <c r="G81" i="23"/>
  <c r="F83" i="22"/>
  <c r="G83" i="22"/>
  <c r="F82" i="22"/>
  <c r="G82" i="22"/>
  <c r="F81" i="22"/>
  <c r="G81" i="22"/>
  <c r="F83" i="21"/>
  <c r="G83" i="21"/>
  <c r="F82" i="21"/>
  <c r="G82" i="21"/>
  <c r="F81" i="21"/>
  <c r="G81" i="21"/>
  <c r="F83" i="20"/>
  <c r="G83" i="20"/>
  <c r="F82" i="20"/>
  <c r="G82" i="20"/>
  <c r="F81" i="20"/>
  <c r="G81" i="20"/>
  <c r="F83" i="18"/>
  <c r="G83" i="18"/>
  <c r="F82" i="18"/>
  <c r="G82" i="18"/>
  <c r="F81" i="18"/>
  <c r="G81" i="18"/>
  <c r="F83" i="17"/>
  <c r="G83" i="17"/>
  <c r="F82" i="17"/>
  <c r="G82" i="17"/>
  <c r="F81" i="17"/>
  <c r="G81" i="17"/>
  <c r="F83" i="16"/>
  <c r="G83" i="16"/>
  <c r="F82" i="16"/>
  <c r="G82" i="16"/>
  <c r="F81" i="16"/>
  <c r="G81" i="16"/>
  <c r="F83" i="15"/>
  <c r="G83" i="15"/>
  <c r="F82" i="15"/>
  <c r="G82" i="15"/>
  <c r="F81" i="15"/>
  <c r="G81" i="15"/>
  <c r="F83" i="14"/>
  <c r="G83" i="14"/>
  <c r="F82" i="14"/>
  <c r="G82" i="14"/>
  <c r="F81" i="14"/>
  <c r="G81" i="14"/>
  <c r="F83" i="13"/>
  <c r="G83" i="13"/>
  <c r="F82" i="13"/>
  <c r="G82" i="13"/>
  <c r="F81" i="13"/>
  <c r="G81" i="13"/>
  <c r="F83" i="11"/>
  <c r="G83" i="11"/>
  <c r="F82" i="11"/>
  <c r="G82" i="11"/>
  <c r="F81" i="11"/>
  <c r="G81" i="11"/>
  <c r="F83" i="19"/>
  <c r="G83" i="19"/>
  <c r="F82" i="19"/>
  <c r="G82" i="19"/>
  <c r="F81" i="19"/>
  <c r="G81" i="19"/>
  <c r="G45" i="11"/>
  <c r="G46" i="11"/>
  <c r="G47" i="11"/>
  <c r="G48" i="11"/>
  <c r="G49" i="11"/>
  <c r="G50" i="11"/>
  <c r="G51" i="11"/>
  <c r="G52" i="11"/>
  <c r="G53" i="11"/>
  <c r="G54" i="11"/>
  <c r="G55" i="11"/>
  <c r="G56" i="11"/>
  <c r="G57" i="11"/>
  <c r="G58" i="11"/>
  <c r="G62" i="11"/>
  <c r="G63" i="11"/>
  <c r="G64" i="11"/>
  <c r="G65" i="11"/>
  <c r="G66" i="11"/>
  <c r="G67" i="11"/>
  <c r="G68" i="11"/>
  <c r="G69" i="11"/>
  <c r="G72" i="11"/>
  <c r="G73" i="11"/>
  <c r="G74" i="11"/>
  <c r="G75" i="11"/>
  <c r="G76" i="11"/>
  <c r="G77" i="11"/>
  <c r="G78" i="11"/>
  <c r="G79" i="11"/>
  <c r="G80" i="11"/>
  <c r="G84" i="11"/>
  <c r="F44" i="11"/>
  <c r="F45" i="11"/>
  <c r="F46" i="11"/>
  <c r="F47" i="11"/>
  <c r="F48" i="11"/>
  <c r="F49" i="11"/>
  <c r="F50" i="11"/>
  <c r="F51" i="11"/>
  <c r="F52" i="11"/>
  <c r="F53" i="11"/>
  <c r="F54" i="11"/>
  <c r="F55" i="11"/>
  <c r="F56" i="11"/>
  <c r="F57" i="11"/>
  <c r="F58" i="11"/>
  <c r="F62" i="11"/>
  <c r="F63" i="11"/>
  <c r="F64" i="11"/>
  <c r="F65" i="11"/>
  <c r="F66" i="11"/>
  <c r="F67" i="11"/>
  <c r="F68" i="11"/>
  <c r="F69" i="11"/>
  <c r="F72" i="11"/>
  <c r="F73" i="11"/>
  <c r="F74" i="11"/>
  <c r="F75" i="11"/>
  <c r="F76" i="11"/>
  <c r="F77" i="11"/>
  <c r="F78" i="11"/>
  <c r="F79" i="11"/>
  <c r="F80" i="11"/>
  <c r="F84" i="11"/>
  <c r="E84" i="11"/>
  <c r="D84" i="11"/>
  <c r="G45" i="21"/>
  <c r="G46" i="21"/>
  <c r="G47" i="21"/>
  <c r="G48" i="21"/>
  <c r="G49" i="21"/>
  <c r="G50" i="21"/>
  <c r="G51" i="21"/>
  <c r="G52" i="21"/>
  <c r="G53" i="21"/>
  <c r="G54" i="21"/>
  <c r="G55" i="21"/>
  <c r="G56" i="21"/>
  <c r="G57" i="21"/>
  <c r="G58" i="21"/>
  <c r="G62" i="21"/>
  <c r="G63" i="21"/>
  <c r="G64" i="21"/>
  <c r="G65" i="21"/>
  <c r="G66" i="21"/>
  <c r="G67" i="21"/>
  <c r="G68" i="21"/>
  <c r="G69" i="21"/>
  <c r="G71" i="21"/>
  <c r="G72" i="21"/>
  <c r="G73" i="21"/>
  <c r="G74" i="21"/>
  <c r="G75" i="21"/>
  <c r="G76" i="21"/>
  <c r="G77" i="21"/>
  <c r="G78" i="21"/>
  <c r="G79" i="21"/>
  <c r="G80" i="21"/>
  <c r="G84" i="21"/>
  <c r="F45" i="21"/>
  <c r="F46" i="21"/>
  <c r="F47" i="21"/>
  <c r="F48" i="21"/>
  <c r="F49" i="21"/>
  <c r="F50" i="21"/>
  <c r="F51" i="21"/>
  <c r="F52" i="21"/>
  <c r="F53" i="21"/>
  <c r="F54" i="21"/>
  <c r="F55" i="21"/>
  <c r="F56" i="21"/>
  <c r="F57" i="21"/>
  <c r="F58" i="21"/>
  <c r="F62" i="21"/>
  <c r="F63" i="21"/>
  <c r="F64" i="21"/>
  <c r="F65" i="21"/>
  <c r="F66" i="21"/>
  <c r="F67" i="21"/>
  <c r="F68" i="21"/>
  <c r="F69" i="21"/>
  <c r="F71" i="21"/>
  <c r="F72" i="21"/>
  <c r="F73" i="21"/>
  <c r="F74" i="21"/>
  <c r="F75" i="21"/>
  <c r="F76" i="21"/>
  <c r="F77" i="21"/>
  <c r="F78" i="21"/>
  <c r="F79" i="21"/>
  <c r="F80" i="21"/>
  <c r="F84" i="21"/>
  <c r="E84" i="21"/>
  <c r="D84" i="21"/>
  <c r="F45" i="22"/>
  <c r="F46" i="22"/>
  <c r="F47" i="22"/>
  <c r="F48" i="22"/>
  <c r="F49" i="22"/>
  <c r="F50" i="22"/>
  <c r="F51" i="22"/>
  <c r="F52" i="22"/>
  <c r="F53" i="22"/>
  <c r="F54" i="22"/>
  <c r="F55" i="22"/>
  <c r="F56" i="22"/>
  <c r="F57" i="22"/>
  <c r="F58" i="22"/>
  <c r="F61" i="22"/>
  <c r="F62" i="22"/>
  <c r="F63" i="22"/>
  <c r="F64" i="22"/>
  <c r="F65" i="22"/>
  <c r="F66" i="22"/>
  <c r="F67" i="22"/>
  <c r="F68" i="22"/>
  <c r="F69" i="22"/>
  <c r="F72" i="22"/>
  <c r="F73" i="22"/>
  <c r="F74" i="22"/>
  <c r="F75" i="22"/>
  <c r="F76" i="22"/>
  <c r="F77" i="22"/>
  <c r="F78" i="22"/>
  <c r="F79" i="22"/>
  <c r="F80" i="22"/>
  <c r="G45" i="22"/>
  <c r="G46" i="22"/>
  <c r="G47" i="22"/>
  <c r="G48" i="22"/>
  <c r="G49" i="22"/>
  <c r="G50" i="22"/>
  <c r="G51" i="22"/>
  <c r="G52" i="22"/>
  <c r="G53" i="22"/>
  <c r="G54" i="22"/>
  <c r="G55" i="22"/>
  <c r="G56" i="22"/>
  <c r="G57" i="22"/>
  <c r="G58" i="22"/>
  <c r="G61" i="22"/>
  <c r="G62" i="22"/>
  <c r="G63" i="22"/>
  <c r="G64" i="22"/>
  <c r="G65" i="22"/>
  <c r="G66" i="22"/>
  <c r="G67" i="22"/>
  <c r="G68" i="22"/>
  <c r="G69" i="22"/>
  <c r="G72" i="22"/>
  <c r="G73" i="22"/>
  <c r="G74" i="22"/>
  <c r="G75" i="22"/>
  <c r="G76" i="22"/>
  <c r="G77" i="22"/>
  <c r="G78" i="22"/>
  <c r="G79" i="22"/>
  <c r="G80" i="22"/>
  <c r="G84" i="22"/>
  <c r="E84" i="22"/>
  <c r="D84" i="22"/>
  <c r="G45" i="23"/>
  <c r="G46" i="23"/>
  <c r="G47" i="23"/>
  <c r="G48" i="23"/>
  <c r="G49" i="23"/>
  <c r="G50" i="23"/>
  <c r="G51" i="23"/>
  <c r="G52" i="23"/>
  <c r="G53" i="23"/>
  <c r="G54" i="23"/>
  <c r="G55" i="23"/>
  <c r="G56" i="23"/>
  <c r="G57" i="23"/>
  <c r="G58" i="23"/>
  <c r="G61" i="23"/>
  <c r="G62" i="23"/>
  <c r="G63" i="23"/>
  <c r="G64" i="23"/>
  <c r="G65" i="23"/>
  <c r="G66" i="23"/>
  <c r="G67" i="23"/>
  <c r="G68" i="23"/>
  <c r="G69" i="23"/>
  <c r="G71" i="23"/>
  <c r="G72" i="23"/>
  <c r="G73" i="23"/>
  <c r="G74" i="23"/>
  <c r="G75" i="23"/>
  <c r="G76" i="23"/>
  <c r="G77" i="23"/>
  <c r="G78" i="23"/>
  <c r="G79" i="23"/>
  <c r="G80" i="23"/>
  <c r="G84" i="23"/>
  <c r="F45" i="23"/>
  <c r="F46" i="23"/>
  <c r="F47" i="23"/>
  <c r="F48" i="23"/>
  <c r="F49" i="23"/>
  <c r="F50" i="23"/>
  <c r="F51" i="23"/>
  <c r="F52" i="23"/>
  <c r="F53" i="23"/>
  <c r="F54" i="23"/>
  <c r="F55" i="23"/>
  <c r="F56" i="23"/>
  <c r="F57" i="23"/>
  <c r="F58" i="23"/>
  <c r="F61" i="23"/>
  <c r="F62" i="23"/>
  <c r="F63" i="23"/>
  <c r="F64" i="23"/>
  <c r="F65" i="23"/>
  <c r="F66" i="23"/>
  <c r="F67" i="23"/>
  <c r="F68" i="23"/>
  <c r="F69" i="23"/>
  <c r="F71" i="23"/>
  <c r="F72" i="23"/>
  <c r="F73" i="23"/>
  <c r="F74" i="23"/>
  <c r="F75" i="23"/>
  <c r="F76" i="23"/>
  <c r="F77" i="23"/>
  <c r="F78" i="23"/>
  <c r="F79" i="23"/>
  <c r="F80" i="23"/>
  <c r="F84" i="23"/>
  <c r="E84" i="23"/>
  <c r="D84" i="23"/>
  <c r="F45" i="24"/>
  <c r="F46" i="24"/>
  <c r="F47" i="24"/>
  <c r="F48" i="24"/>
  <c r="F49" i="24"/>
  <c r="F50" i="24"/>
  <c r="F51" i="24"/>
  <c r="F52" i="24"/>
  <c r="F53" i="24"/>
  <c r="F54" i="24"/>
  <c r="F55" i="24"/>
  <c r="F56" i="24"/>
  <c r="F57" i="24"/>
  <c r="F58" i="24"/>
  <c r="F61" i="24"/>
  <c r="F62" i="24"/>
  <c r="F63" i="24"/>
  <c r="F64" i="24"/>
  <c r="F65" i="24"/>
  <c r="F66" i="24"/>
  <c r="F67" i="24"/>
  <c r="F68" i="24"/>
  <c r="F69" i="24"/>
  <c r="F71" i="24"/>
  <c r="F72" i="24"/>
  <c r="F73" i="24"/>
  <c r="F74" i="24"/>
  <c r="F75" i="24"/>
  <c r="F76" i="24"/>
  <c r="F77" i="24"/>
  <c r="F78" i="24"/>
  <c r="F79" i="24"/>
  <c r="F80" i="24"/>
  <c r="F84" i="24"/>
  <c r="G45" i="24"/>
  <c r="G46" i="24"/>
  <c r="G47" i="24"/>
  <c r="G48" i="24"/>
  <c r="G49" i="24"/>
  <c r="G50" i="24"/>
  <c r="G51" i="24"/>
  <c r="G52" i="24"/>
  <c r="G53" i="24"/>
  <c r="G54" i="24"/>
  <c r="G55" i="24"/>
  <c r="G56" i="24"/>
  <c r="G57" i="24"/>
  <c r="G58" i="24"/>
  <c r="G61" i="24"/>
  <c r="G62" i="24"/>
  <c r="G63" i="24"/>
  <c r="G64" i="24"/>
  <c r="G65" i="24"/>
  <c r="G66" i="24"/>
  <c r="G67" i="24"/>
  <c r="G68" i="24"/>
  <c r="G69" i="24"/>
  <c r="G71" i="24"/>
  <c r="G72" i="24"/>
  <c r="G73" i="24"/>
  <c r="G74" i="24"/>
  <c r="G75" i="24"/>
  <c r="G76" i="24"/>
  <c r="G77" i="24"/>
  <c r="G78" i="24"/>
  <c r="G79" i="24"/>
  <c r="G80" i="24"/>
  <c r="G84" i="24"/>
  <c r="E84" i="24"/>
  <c r="D84" i="24"/>
  <c r="G44" i="25"/>
  <c r="G45" i="25"/>
  <c r="G46" i="25"/>
  <c r="G47" i="25"/>
  <c r="G48" i="25"/>
  <c r="G49" i="25"/>
  <c r="G50" i="25"/>
  <c r="G51" i="25"/>
  <c r="G52" i="25"/>
  <c r="G53" i="25"/>
  <c r="G54" i="25"/>
  <c r="G55" i="25"/>
  <c r="G56" i="25"/>
  <c r="G57" i="25"/>
  <c r="G58" i="25"/>
  <c r="G61" i="25"/>
  <c r="G62" i="25"/>
  <c r="G63" i="25"/>
  <c r="G64" i="25"/>
  <c r="G65" i="25"/>
  <c r="G66" i="25"/>
  <c r="G67" i="25"/>
  <c r="G68" i="25"/>
  <c r="G69" i="25"/>
  <c r="G71" i="25"/>
  <c r="G72" i="25"/>
  <c r="G73" i="25"/>
  <c r="G74" i="25"/>
  <c r="G75" i="25"/>
  <c r="G76" i="25"/>
  <c r="G77" i="25"/>
  <c r="G78" i="25"/>
  <c r="G79" i="25"/>
  <c r="G80" i="25"/>
  <c r="G84" i="25"/>
  <c r="F44" i="25"/>
  <c r="F45" i="25"/>
  <c r="F46" i="25"/>
  <c r="F47" i="25"/>
  <c r="F48" i="25"/>
  <c r="F49" i="25"/>
  <c r="F50" i="25"/>
  <c r="F51" i="25"/>
  <c r="F52" i="25"/>
  <c r="F53" i="25"/>
  <c r="F54" i="25"/>
  <c r="F55" i="25"/>
  <c r="F56" i="25"/>
  <c r="F57" i="25"/>
  <c r="F58" i="25"/>
  <c r="F61" i="25"/>
  <c r="F62" i="25"/>
  <c r="F63" i="25"/>
  <c r="F64" i="25"/>
  <c r="F65" i="25"/>
  <c r="F66" i="25"/>
  <c r="F67" i="25"/>
  <c r="F68" i="25"/>
  <c r="F69" i="25"/>
  <c r="F71" i="25"/>
  <c r="F72" i="25"/>
  <c r="F73" i="25"/>
  <c r="F74" i="25"/>
  <c r="F75" i="25"/>
  <c r="F76" i="25"/>
  <c r="F77" i="25"/>
  <c r="F78" i="25"/>
  <c r="F79" i="25"/>
  <c r="F80" i="25"/>
  <c r="F84" i="25"/>
  <c r="E84" i="25"/>
  <c r="D84" i="25"/>
  <c r="F45" i="26"/>
  <c r="F46" i="26"/>
  <c r="F47" i="26"/>
  <c r="F48" i="26"/>
  <c r="F49" i="26"/>
  <c r="F50" i="26"/>
  <c r="F51" i="26"/>
  <c r="F52" i="26"/>
  <c r="F53" i="26"/>
  <c r="F54" i="26"/>
  <c r="F55" i="26"/>
  <c r="F56" i="26"/>
  <c r="F57" i="26"/>
  <c r="F58" i="26"/>
  <c r="F61" i="26"/>
  <c r="F62" i="26"/>
  <c r="F63" i="26"/>
  <c r="F64" i="26"/>
  <c r="F65" i="26"/>
  <c r="F66" i="26"/>
  <c r="F67" i="26"/>
  <c r="F68" i="26"/>
  <c r="F69" i="26"/>
  <c r="F71" i="26"/>
  <c r="F72" i="26"/>
  <c r="F73" i="26"/>
  <c r="F74" i="26"/>
  <c r="F75" i="26"/>
  <c r="F76" i="26"/>
  <c r="F77" i="26"/>
  <c r="F78" i="26"/>
  <c r="F79" i="26"/>
  <c r="F80" i="26"/>
  <c r="F84" i="26"/>
  <c r="G45" i="26"/>
  <c r="G46" i="26"/>
  <c r="G47" i="26"/>
  <c r="G48" i="26"/>
  <c r="G49" i="26"/>
  <c r="G50" i="26"/>
  <c r="G51" i="26"/>
  <c r="G52" i="26"/>
  <c r="G53" i="26"/>
  <c r="G54" i="26"/>
  <c r="G55" i="26"/>
  <c r="G56" i="26"/>
  <c r="G57" i="26"/>
  <c r="G58" i="26"/>
  <c r="G61" i="26"/>
  <c r="G62" i="26"/>
  <c r="G63" i="26"/>
  <c r="G64" i="26"/>
  <c r="G65" i="26"/>
  <c r="G66" i="26"/>
  <c r="G67" i="26"/>
  <c r="G68" i="26"/>
  <c r="G69" i="26"/>
  <c r="G71" i="26"/>
  <c r="G72" i="26"/>
  <c r="G73" i="26"/>
  <c r="G74" i="26"/>
  <c r="G75" i="26"/>
  <c r="G76" i="26"/>
  <c r="G77" i="26"/>
  <c r="G78" i="26"/>
  <c r="G79" i="26"/>
  <c r="G80" i="26"/>
  <c r="E84" i="26"/>
  <c r="D84" i="26"/>
  <c r="G84" i="27"/>
  <c r="F45" i="27"/>
  <c r="F46" i="27"/>
  <c r="F48" i="27"/>
  <c r="F49" i="27"/>
  <c r="F51" i="27"/>
  <c r="F52" i="27"/>
  <c r="F53" i="27"/>
  <c r="F54" i="27"/>
  <c r="F55" i="27"/>
  <c r="F56" i="27"/>
  <c r="F57" i="27"/>
  <c r="F58" i="27"/>
  <c r="F61" i="27"/>
  <c r="F62" i="27"/>
  <c r="F63" i="27"/>
  <c r="F64" i="27"/>
  <c r="F65" i="27"/>
  <c r="F66" i="27"/>
  <c r="F67" i="27"/>
  <c r="F68" i="27"/>
  <c r="F69" i="27"/>
  <c r="F71" i="27"/>
  <c r="F72" i="27"/>
  <c r="F73" i="27"/>
  <c r="F74" i="27"/>
  <c r="F75" i="27"/>
  <c r="F76" i="27"/>
  <c r="F77" i="27"/>
  <c r="F78" i="27"/>
  <c r="F79" i="27"/>
  <c r="F80" i="27"/>
  <c r="E84" i="27"/>
  <c r="G45" i="28"/>
  <c r="G46" i="28"/>
  <c r="G47" i="28"/>
  <c r="G48" i="28"/>
  <c r="G49" i="28"/>
  <c r="G50" i="28"/>
  <c r="G51" i="28"/>
  <c r="G52" i="28"/>
  <c r="G53" i="28"/>
  <c r="G54" i="28"/>
  <c r="G55" i="28"/>
  <c r="G56" i="28"/>
  <c r="G57" i="28"/>
  <c r="G58" i="28"/>
  <c r="G61" i="28"/>
  <c r="G62" i="28"/>
  <c r="G63" i="28"/>
  <c r="G64" i="28"/>
  <c r="G65" i="28"/>
  <c r="G66" i="28"/>
  <c r="G67" i="28"/>
  <c r="G68" i="28"/>
  <c r="G69" i="28"/>
  <c r="G72" i="28"/>
  <c r="G73" i="28"/>
  <c r="G74" i="28"/>
  <c r="G75" i="28"/>
  <c r="G76" i="28"/>
  <c r="G77" i="28"/>
  <c r="G78" i="28"/>
  <c r="G79" i="28"/>
  <c r="G80" i="28"/>
  <c r="G84" i="28"/>
  <c r="F45" i="28"/>
  <c r="F46" i="28"/>
  <c r="F47" i="28"/>
  <c r="F48" i="28"/>
  <c r="F49" i="28"/>
  <c r="F50" i="28"/>
  <c r="F51" i="28"/>
  <c r="F52" i="28"/>
  <c r="F53" i="28"/>
  <c r="F54" i="28"/>
  <c r="F55" i="28"/>
  <c r="F56" i="28"/>
  <c r="F57" i="28"/>
  <c r="F58" i="28"/>
  <c r="F61" i="28"/>
  <c r="F62" i="28"/>
  <c r="F63" i="28"/>
  <c r="F64" i="28"/>
  <c r="F65" i="28"/>
  <c r="F66" i="28"/>
  <c r="F67" i="28"/>
  <c r="F68" i="28"/>
  <c r="F69" i="28"/>
  <c r="F72" i="28"/>
  <c r="F73" i="28"/>
  <c r="F74" i="28"/>
  <c r="F75" i="28"/>
  <c r="F76" i="28"/>
  <c r="F77" i="28"/>
  <c r="F78" i="28"/>
  <c r="F79" i="28"/>
  <c r="F80" i="28"/>
  <c r="F84" i="28"/>
  <c r="E84" i="28"/>
  <c r="D84" i="28"/>
  <c r="F45" i="29"/>
  <c r="F46" i="29"/>
  <c r="F47" i="29"/>
  <c r="F48" i="29"/>
  <c r="F49" i="29"/>
  <c r="F50" i="29"/>
  <c r="F51" i="29"/>
  <c r="F52" i="29"/>
  <c r="F53" i="29"/>
  <c r="F54" i="29"/>
  <c r="F55" i="29"/>
  <c r="F56" i="29"/>
  <c r="F57" i="29"/>
  <c r="F58" i="29"/>
  <c r="F61" i="29"/>
  <c r="F62" i="29"/>
  <c r="F63" i="29"/>
  <c r="F64" i="29"/>
  <c r="F65" i="29"/>
  <c r="F66" i="29"/>
  <c r="F67" i="29"/>
  <c r="F68" i="29"/>
  <c r="F69" i="29"/>
  <c r="F72" i="29"/>
  <c r="F73" i="29"/>
  <c r="F74" i="29"/>
  <c r="F75" i="29"/>
  <c r="F76" i="29"/>
  <c r="F77" i="29"/>
  <c r="F78" i="29"/>
  <c r="F79" i="29"/>
  <c r="F80" i="29"/>
  <c r="F84" i="29"/>
  <c r="G45" i="29"/>
  <c r="G46" i="29"/>
  <c r="G47" i="29"/>
  <c r="G48" i="29"/>
  <c r="G49" i="29"/>
  <c r="G50" i="29"/>
  <c r="G51" i="29"/>
  <c r="G52" i="29"/>
  <c r="G53" i="29"/>
  <c r="G54" i="29"/>
  <c r="G55" i="29"/>
  <c r="G56" i="29"/>
  <c r="G57" i="29"/>
  <c r="G58" i="29"/>
  <c r="G61" i="29"/>
  <c r="G62" i="29"/>
  <c r="G63" i="29"/>
  <c r="G64" i="29"/>
  <c r="G65" i="29"/>
  <c r="G66" i="29"/>
  <c r="G67" i="29"/>
  <c r="G68" i="29"/>
  <c r="G69" i="29"/>
  <c r="G72" i="29"/>
  <c r="G73" i="29"/>
  <c r="G74" i="29"/>
  <c r="G75" i="29"/>
  <c r="G76" i="29"/>
  <c r="G77" i="29"/>
  <c r="G78" i="29"/>
  <c r="G79" i="29"/>
  <c r="G80" i="29"/>
  <c r="G84" i="29"/>
  <c r="E84" i="29"/>
  <c r="D84" i="29"/>
  <c r="G45" i="30"/>
  <c r="G46" i="30"/>
  <c r="G47" i="30"/>
  <c r="G48" i="30"/>
  <c r="G49" i="30"/>
  <c r="G50" i="30"/>
  <c r="G51" i="30"/>
  <c r="G52" i="30"/>
  <c r="G53" i="30"/>
  <c r="G54" i="30"/>
  <c r="G55" i="30"/>
  <c r="G56" i="30"/>
  <c r="G57" i="30"/>
  <c r="G58" i="30"/>
  <c r="G61" i="30"/>
  <c r="G62" i="30"/>
  <c r="G63" i="30"/>
  <c r="G64" i="30"/>
  <c r="G65" i="30"/>
  <c r="G66" i="30"/>
  <c r="G67" i="30"/>
  <c r="G68" i="30"/>
  <c r="G69" i="30"/>
  <c r="G71" i="30"/>
  <c r="G72" i="30"/>
  <c r="G73" i="30"/>
  <c r="G74" i="30"/>
  <c r="G75" i="30"/>
  <c r="G76" i="30"/>
  <c r="G77" i="30"/>
  <c r="G78" i="30"/>
  <c r="G79" i="30"/>
  <c r="G80" i="30"/>
  <c r="G84" i="30"/>
  <c r="F45" i="30"/>
  <c r="F46" i="30"/>
  <c r="F47" i="30"/>
  <c r="F48" i="30"/>
  <c r="F49" i="30"/>
  <c r="F50" i="30"/>
  <c r="F51" i="30"/>
  <c r="F52" i="30"/>
  <c r="F53" i="30"/>
  <c r="F54" i="30"/>
  <c r="F55" i="30"/>
  <c r="F56" i="30"/>
  <c r="F57" i="30"/>
  <c r="F58" i="30"/>
  <c r="F61" i="30"/>
  <c r="F62" i="30"/>
  <c r="F63" i="30"/>
  <c r="F64" i="30"/>
  <c r="F65" i="30"/>
  <c r="F66" i="30"/>
  <c r="F67" i="30"/>
  <c r="F68" i="30"/>
  <c r="F69" i="30"/>
  <c r="F71" i="30"/>
  <c r="F72" i="30"/>
  <c r="F73" i="30"/>
  <c r="F74" i="30"/>
  <c r="F75" i="30"/>
  <c r="F76" i="30"/>
  <c r="F77" i="30"/>
  <c r="F78" i="30"/>
  <c r="F79" i="30"/>
  <c r="F80" i="30"/>
  <c r="E84" i="30"/>
  <c r="D84" i="30"/>
  <c r="G45" i="13"/>
  <c r="G46" i="13"/>
  <c r="G47" i="13"/>
  <c r="G48" i="13"/>
  <c r="G49" i="13"/>
  <c r="G50" i="13"/>
  <c r="G51" i="13"/>
  <c r="G52" i="13"/>
  <c r="G53" i="13"/>
  <c r="G54" i="13"/>
  <c r="G55" i="13"/>
  <c r="G56" i="13"/>
  <c r="G57" i="13"/>
  <c r="G58" i="13"/>
  <c r="G62" i="13"/>
  <c r="G63" i="13"/>
  <c r="G64" i="13"/>
  <c r="G65" i="13"/>
  <c r="G66" i="13"/>
  <c r="G67" i="13"/>
  <c r="G68" i="13"/>
  <c r="G69" i="13"/>
  <c r="G72" i="13"/>
  <c r="G73" i="13"/>
  <c r="G74" i="13"/>
  <c r="G75" i="13"/>
  <c r="G76" i="13"/>
  <c r="G77" i="13"/>
  <c r="G78" i="13"/>
  <c r="G79" i="13"/>
  <c r="G80" i="13"/>
  <c r="G84" i="13"/>
  <c r="F45" i="13"/>
  <c r="F46" i="13"/>
  <c r="F47" i="13"/>
  <c r="F48" i="13"/>
  <c r="F49" i="13"/>
  <c r="F50" i="13"/>
  <c r="F51" i="13"/>
  <c r="F52" i="13"/>
  <c r="F53" i="13"/>
  <c r="F54" i="13"/>
  <c r="F55" i="13"/>
  <c r="F56" i="13"/>
  <c r="F57" i="13"/>
  <c r="F58" i="13"/>
  <c r="F62" i="13"/>
  <c r="F63" i="13"/>
  <c r="F64" i="13"/>
  <c r="F65" i="13"/>
  <c r="F66" i="13"/>
  <c r="F67" i="13"/>
  <c r="F68" i="13"/>
  <c r="F69" i="13"/>
  <c r="F72" i="13"/>
  <c r="F73" i="13"/>
  <c r="F74" i="13"/>
  <c r="F75" i="13"/>
  <c r="F76" i="13"/>
  <c r="F77" i="13"/>
  <c r="F78" i="13"/>
  <c r="F79" i="13"/>
  <c r="F80" i="13"/>
  <c r="F84" i="13"/>
  <c r="E84" i="13"/>
  <c r="F44" i="31"/>
  <c r="F45" i="31"/>
  <c r="F46" i="31"/>
  <c r="F47" i="31"/>
  <c r="F48" i="31"/>
  <c r="F49" i="31"/>
  <c r="F50" i="31"/>
  <c r="F51" i="31"/>
  <c r="F52" i="31"/>
  <c r="F53" i="31"/>
  <c r="F54" i="31"/>
  <c r="F55" i="31"/>
  <c r="F56" i="31"/>
  <c r="F57" i="31"/>
  <c r="F58" i="31"/>
  <c r="F61" i="31"/>
  <c r="F62" i="31"/>
  <c r="F63" i="31"/>
  <c r="F64" i="31"/>
  <c r="F65" i="31"/>
  <c r="F66" i="31"/>
  <c r="F67" i="31"/>
  <c r="F68" i="31"/>
  <c r="F69" i="31"/>
  <c r="F72" i="31"/>
  <c r="F73" i="31"/>
  <c r="F74" i="31"/>
  <c r="F75" i="31"/>
  <c r="F76" i="31"/>
  <c r="F77" i="31"/>
  <c r="F78" i="31"/>
  <c r="F79" i="31"/>
  <c r="F80" i="31"/>
  <c r="F84" i="31"/>
  <c r="G45" i="31"/>
  <c r="G46" i="31"/>
  <c r="G47" i="31"/>
  <c r="G48" i="31"/>
  <c r="G49" i="31"/>
  <c r="G50" i="31"/>
  <c r="G51" i="31"/>
  <c r="G52" i="31"/>
  <c r="G53" i="31"/>
  <c r="G54" i="31"/>
  <c r="G55" i="31"/>
  <c r="G56" i="31"/>
  <c r="G57" i="31"/>
  <c r="G58" i="31"/>
  <c r="G61" i="31"/>
  <c r="G62" i="31"/>
  <c r="G63" i="31"/>
  <c r="G64" i="31"/>
  <c r="G65" i="31"/>
  <c r="G66" i="31"/>
  <c r="G67" i="31"/>
  <c r="G68" i="31"/>
  <c r="G69" i="31"/>
  <c r="G72" i="31"/>
  <c r="G73" i="31"/>
  <c r="G74" i="31"/>
  <c r="G75" i="31"/>
  <c r="G76" i="31"/>
  <c r="G77" i="31"/>
  <c r="G78" i="31"/>
  <c r="G79" i="31"/>
  <c r="G80" i="31"/>
  <c r="E84" i="31"/>
  <c r="D84" i="31"/>
  <c r="G45" i="32"/>
  <c r="G46" i="32"/>
  <c r="G47" i="32"/>
  <c r="G48" i="32"/>
  <c r="G49" i="32"/>
  <c r="G50" i="32"/>
  <c r="G51" i="32"/>
  <c r="G52" i="32"/>
  <c r="G53" i="32"/>
  <c r="G54" i="32"/>
  <c r="G55" i="32"/>
  <c r="G56" i="32"/>
  <c r="G57" i="32"/>
  <c r="G58" i="32"/>
  <c r="G61" i="32"/>
  <c r="G62" i="32"/>
  <c r="G63" i="32"/>
  <c r="G64" i="32"/>
  <c r="G65" i="32"/>
  <c r="G66" i="32"/>
  <c r="G67" i="32"/>
  <c r="G68" i="32"/>
  <c r="G69" i="32"/>
  <c r="G71" i="32"/>
  <c r="G72" i="32"/>
  <c r="G73" i="32"/>
  <c r="G74" i="32"/>
  <c r="G75" i="32"/>
  <c r="G76" i="32"/>
  <c r="G77" i="32"/>
  <c r="G78" i="32"/>
  <c r="G79" i="32"/>
  <c r="G80" i="32"/>
  <c r="G84" i="32"/>
  <c r="F45" i="32"/>
  <c r="F46" i="32"/>
  <c r="F47" i="32"/>
  <c r="F48" i="32"/>
  <c r="F49" i="32"/>
  <c r="F50" i="32"/>
  <c r="F51" i="32"/>
  <c r="F52" i="32"/>
  <c r="F53" i="32"/>
  <c r="F54" i="32"/>
  <c r="F55" i="32"/>
  <c r="F56" i="32"/>
  <c r="F57" i="32"/>
  <c r="F58" i="32"/>
  <c r="F61" i="32"/>
  <c r="F62" i="32"/>
  <c r="F63" i="32"/>
  <c r="F64" i="32"/>
  <c r="F65" i="32"/>
  <c r="F66" i="32"/>
  <c r="F67" i="32"/>
  <c r="F68" i="32"/>
  <c r="F69" i="32"/>
  <c r="F71" i="32"/>
  <c r="F72" i="32"/>
  <c r="F73" i="32"/>
  <c r="F74" i="32"/>
  <c r="F75" i="32"/>
  <c r="F76" i="32"/>
  <c r="F77" i="32"/>
  <c r="F78" i="32"/>
  <c r="F79" i="32"/>
  <c r="F80" i="32"/>
  <c r="F84" i="32"/>
  <c r="E84" i="32"/>
  <c r="D84" i="32"/>
  <c r="F45" i="33"/>
  <c r="F46" i="33"/>
  <c r="F47" i="33"/>
  <c r="F48" i="33"/>
  <c r="F49" i="33"/>
  <c r="F50" i="33"/>
  <c r="F51" i="33"/>
  <c r="F52" i="33"/>
  <c r="F53" i="33"/>
  <c r="F54" i="33"/>
  <c r="F55" i="33"/>
  <c r="F56" i="33"/>
  <c r="F57" i="33"/>
  <c r="F58" i="33"/>
  <c r="F61" i="33"/>
  <c r="F62" i="33"/>
  <c r="F63" i="33"/>
  <c r="F64" i="33"/>
  <c r="F65" i="33"/>
  <c r="F66" i="33"/>
  <c r="F67" i="33"/>
  <c r="F68" i="33"/>
  <c r="F69" i="33"/>
  <c r="F71" i="33"/>
  <c r="F72" i="33"/>
  <c r="F73" i="33"/>
  <c r="F74" i="33"/>
  <c r="F75" i="33"/>
  <c r="F76" i="33"/>
  <c r="F77" i="33"/>
  <c r="F78" i="33"/>
  <c r="F79" i="33"/>
  <c r="F80" i="33"/>
  <c r="F84" i="33"/>
  <c r="G45" i="33"/>
  <c r="G46" i="33"/>
  <c r="G47" i="33"/>
  <c r="G48" i="33"/>
  <c r="G49" i="33"/>
  <c r="G50" i="33"/>
  <c r="G51" i="33"/>
  <c r="G52" i="33"/>
  <c r="G53" i="33"/>
  <c r="G54" i="33"/>
  <c r="G55" i="33"/>
  <c r="G56" i="33"/>
  <c r="G57" i="33"/>
  <c r="G58" i="33"/>
  <c r="G61" i="33"/>
  <c r="G62" i="33"/>
  <c r="G63" i="33"/>
  <c r="G64" i="33"/>
  <c r="G65" i="33"/>
  <c r="G66" i="33"/>
  <c r="G67" i="33"/>
  <c r="G68" i="33"/>
  <c r="G69" i="33"/>
  <c r="G71" i="33"/>
  <c r="G72" i="33"/>
  <c r="G73" i="33"/>
  <c r="G74" i="33"/>
  <c r="G75" i="33"/>
  <c r="G76" i="33"/>
  <c r="G77" i="33"/>
  <c r="G78" i="33"/>
  <c r="G79" i="33"/>
  <c r="G80" i="33"/>
  <c r="G84" i="33"/>
  <c r="E84" i="33"/>
  <c r="D84" i="33"/>
  <c r="G45" i="34"/>
  <c r="G46" i="34"/>
  <c r="G47" i="34"/>
  <c r="G48" i="34"/>
  <c r="G49" i="34"/>
  <c r="G50" i="34"/>
  <c r="G51" i="34"/>
  <c r="G52" i="34"/>
  <c r="G53" i="34"/>
  <c r="G54" i="34"/>
  <c r="G55" i="34"/>
  <c r="G56" i="34"/>
  <c r="G57" i="34"/>
  <c r="G58" i="34"/>
  <c r="G61" i="34"/>
  <c r="G62" i="34"/>
  <c r="G63" i="34"/>
  <c r="G64" i="34"/>
  <c r="G65" i="34"/>
  <c r="G66" i="34"/>
  <c r="G67" i="34"/>
  <c r="G68" i="34"/>
  <c r="G69" i="34"/>
  <c r="G72" i="34"/>
  <c r="G73" i="34"/>
  <c r="G74" i="34"/>
  <c r="G75" i="34"/>
  <c r="G76" i="34"/>
  <c r="G77" i="34"/>
  <c r="G78" i="34"/>
  <c r="G79" i="34"/>
  <c r="G80" i="34"/>
  <c r="F45" i="34"/>
  <c r="F46" i="34"/>
  <c r="F47" i="34"/>
  <c r="F48" i="34"/>
  <c r="F49" i="34"/>
  <c r="F50" i="34"/>
  <c r="F51" i="34"/>
  <c r="F52" i="34"/>
  <c r="F53" i="34"/>
  <c r="F54" i="34"/>
  <c r="F55" i="34"/>
  <c r="F56" i="34"/>
  <c r="F57" i="34"/>
  <c r="F58" i="34"/>
  <c r="F61" i="34"/>
  <c r="F62" i="34"/>
  <c r="F63" i="34"/>
  <c r="F64" i="34"/>
  <c r="F65" i="34"/>
  <c r="F66" i="34"/>
  <c r="F67" i="34"/>
  <c r="F68" i="34"/>
  <c r="F69" i="34"/>
  <c r="F72" i="34"/>
  <c r="F73" i="34"/>
  <c r="F74" i="34"/>
  <c r="F75" i="34"/>
  <c r="F76" i="34"/>
  <c r="F77" i="34"/>
  <c r="F78" i="34"/>
  <c r="F79" i="34"/>
  <c r="F80" i="34"/>
  <c r="F84" i="34"/>
  <c r="E84" i="34"/>
  <c r="D84" i="34"/>
  <c r="F45" i="35"/>
  <c r="F46" i="35"/>
  <c r="F47" i="35"/>
  <c r="F48" i="35"/>
  <c r="F49" i="35"/>
  <c r="F50" i="35"/>
  <c r="F51" i="35"/>
  <c r="F52" i="35"/>
  <c r="F53" i="35"/>
  <c r="F54" i="35"/>
  <c r="F55" i="35"/>
  <c r="F56" i="35"/>
  <c r="F57" i="35"/>
  <c r="F58" i="35"/>
  <c r="F61" i="35"/>
  <c r="F62" i="35"/>
  <c r="F63" i="35"/>
  <c r="F64" i="35"/>
  <c r="F65" i="35"/>
  <c r="F66" i="35"/>
  <c r="F67" i="35"/>
  <c r="F68" i="35"/>
  <c r="F69" i="35"/>
  <c r="F71" i="35"/>
  <c r="F72" i="35"/>
  <c r="F73" i="35"/>
  <c r="F74" i="35"/>
  <c r="F75" i="35"/>
  <c r="F76" i="35"/>
  <c r="F77" i="35"/>
  <c r="F78" i="35"/>
  <c r="F79" i="35"/>
  <c r="F80" i="35"/>
  <c r="G45" i="35"/>
  <c r="G46" i="35"/>
  <c r="G47" i="35"/>
  <c r="G48" i="35"/>
  <c r="G49" i="35"/>
  <c r="G50" i="35"/>
  <c r="G51" i="35"/>
  <c r="G52" i="35"/>
  <c r="G53" i="35"/>
  <c r="G54" i="35"/>
  <c r="G55" i="35"/>
  <c r="G56" i="35"/>
  <c r="G57" i="35"/>
  <c r="G58" i="35"/>
  <c r="G61" i="35"/>
  <c r="G62" i="35"/>
  <c r="G63" i="35"/>
  <c r="G64" i="35"/>
  <c r="G65" i="35"/>
  <c r="G66" i="35"/>
  <c r="G67" i="35"/>
  <c r="G68" i="35"/>
  <c r="G69" i="35"/>
  <c r="G71" i="35"/>
  <c r="G72" i="35"/>
  <c r="G73" i="35"/>
  <c r="G74" i="35"/>
  <c r="G75" i="35"/>
  <c r="G76" i="35"/>
  <c r="G77" i="35"/>
  <c r="G78" i="35"/>
  <c r="G79" i="35"/>
  <c r="G80" i="35"/>
  <c r="G84" i="35"/>
  <c r="E84" i="35"/>
  <c r="D84" i="35"/>
  <c r="G44" i="36"/>
  <c r="G45" i="36"/>
  <c r="G46" i="36"/>
  <c r="G47" i="36"/>
  <c r="G48" i="36"/>
  <c r="G49" i="36"/>
  <c r="G50" i="36"/>
  <c r="G51" i="36"/>
  <c r="G52" i="36"/>
  <c r="G53" i="36"/>
  <c r="G54" i="36"/>
  <c r="G55" i="36"/>
  <c r="G56" i="36"/>
  <c r="G57" i="36"/>
  <c r="G58" i="36"/>
  <c r="G61" i="36"/>
  <c r="G62" i="36"/>
  <c r="G63" i="36"/>
  <c r="G64" i="36"/>
  <c r="G65" i="36"/>
  <c r="G66" i="36"/>
  <c r="G67" i="36"/>
  <c r="G68" i="36"/>
  <c r="G69" i="36"/>
  <c r="G71" i="36"/>
  <c r="G72" i="36"/>
  <c r="G73" i="36"/>
  <c r="G74" i="36"/>
  <c r="G75" i="36"/>
  <c r="G76" i="36"/>
  <c r="G77" i="36"/>
  <c r="G78" i="36"/>
  <c r="G79" i="36"/>
  <c r="G80" i="36"/>
  <c r="G84" i="36"/>
  <c r="F45" i="36"/>
  <c r="F46" i="36"/>
  <c r="F47" i="36"/>
  <c r="F48" i="36"/>
  <c r="F49" i="36"/>
  <c r="F50" i="36"/>
  <c r="F51" i="36"/>
  <c r="F52" i="36"/>
  <c r="F53" i="36"/>
  <c r="F54" i="36"/>
  <c r="F55" i="36"/>
  <c r="F56" i="36"/>
  <c r="F57" i="36"/>
  <c r="F58" i="36"/>
  <c r="F61" i="36"/>
  <c r="F62" i="36"/>
  <c r="F63" i="36"/>
  <c r="F64" i="36"/>
  <c r="F65" i="36"/>
  <c r="F66" i="36"/>
  <c r="F67" i="36"/>
  <c r="F68" i="36"/>
  <c r="F69" i="36"/>
  <c r="F71" i="36"/>
  <c r="F72" i="36"/>
  <c r="F73" i="36"/>
  <c r="F74" i="36"/>
  <c r="F75" i="36"/>
  <c r="F76" i="36"/>
  <c r="F77" i="36"/>
  <c r="F78" i="36"/>
  <c r="F79" i="36"/>
  <c r="F80" i="36"/>
  <c r="F84" i="36"/>
  <c r="E84" i="36"/>
  <c r="D84" i="36"/>
  <c r="F45" i="37"/>
  <c r="F46" i="37"/>
  <c r="F47" i="37"/>
  <c r="F48" i="37"/>
  <c r="F49" i="37"/>
  <c r="F50" i="37"/>
  <c r="F51" i="37"/>
  <c r="F52" i="37"/>
  <c r="F53" i="37"/>
  <c r="F54" i="37"/>
  <c r="F55" i="37"/>
  <c r="F56" i="37"/>
  <c r="F57" i="37"/>
  <c r="F58" i="37"/>
  <c r="F61" i="37"/>
  <c r="F62" i="37"/>
  <c r="F63" i="37"/>
  <c r="F64" i="37"/>
  <c r="F65" i="37"/>
  <c r="F66" i="37"/>
  <c r="F67" i="37"/>
  <c r="F68" i="37"/>
  <c r="F69" i="37"/>
  <c r="F71" i="37"/>
  <c r="F72" i="37"/>
  <c r="F73" i="37"/>
  <c r="F74" i="37"/>
  <c r="F75" i="37"/>
  <c r="F76" i="37"/>
  <c r="F77" i="37"/>
  <c r="F78" i="37"/>
  <c r="F79" i="37"/>
  <c r="F80" i="37"/>
  <c r="F84" i="37"/>
  <c r="G45" i="37"/>
  <c r="G46" i="37"/>
  <c r="G47" i="37"/>
  <c r="G48" i="37"/>
  <c r="G49" i="37"/>
  <c r="G50" i="37"/>
  <c r="G51" i="37"/>
  <c r="G52" i="37"/>
  <c r="G53" i="37"/>
  <c r="G54" i="37"/>
  <c r="G55" i="37"/>
  <c r="G56" i="37"/>
  <c r="G57" i="37"/>
  <c r="G58" i="37"/>
  <c r="G61" i="37"/>
  <c r="G62" i="37"/>
  <c r="G63" i="37"/>
  <c r="G64" i="37"/>
  <c r="G65" i="37"/>
  <c r="G66" i="37"/>
  <c r="G67" i="37"/>
  <c r="G68" i="37"/>
  <c r="G69" i="37"/>
  <c r="G71" i="37"/>
  <c r="G72" i="37"/>
  <c r="G73" i="37"/>
  <c r="G74" i="37"/>
  <c r="G75" i="37"/>
  <c r="G76" i="37"/>
  <c r="G77" i="37"/>
  <c r="G78" i="37"/>
  <c r="G79" i="37"/>
  <c r="G80" i="37"/>
  <c r="G84" i="37"/>
  <c r="E84" i="37"/>
  <c r="D84" i="37"/>
  <c r="G45" i="38"/>
  <c r="G46" i="38"/>
  <c r="G47" i="38"/>
  <c r="G48" i="38"/>
  <c r="G49" i="38"/>
  <c r="G50" i="38"/>
  <c r="G51" i="38"/>
  <c r="G52" i="38"/>
  <c r="G53" i="38"/>
  <c r="G54" i="38"/>
  <c r="G55" i="38"/>
  <c r="G56" i="38"/>
  <c r="G57" i="38"/>
  <c r="G58" i="38"/>
  <c r="G62" i="38"/>
  <c r="G63" i="38"/>
  <c r="G64" i="38"/>
  <c r="G65" i="38"/>
  <c r="G66" i="38"/>
  <c r="G67" i="38"/>
  <c r="G68" i="38"/>
  <c r="G69" i="38"/>
  <c r="G72" i="38"/>
  <c r="G73" i="38"/>
  <c r="G74" i="38"/>
  <c r="G75" i="38"/>
  <c r="G76" i="38"/>
  <c r="G77" i="38"/>
  <c r="G78" i="38"/>
  <c r="G79" i="38"/>
  <c r="G80" i="38"/>
  <c r="G84" i="38"/>
  <c r="F45" i="38"/>
  <c r="F46" i="38"/>
  <c r="F47" i="38"/>
  <c r="F48" i="38"/>
  <c r="F49" i="38"/>
  <c r="F50" i="38"/>
  <c r="F51" i="38"/>
  <c r="F52" i="38"/>
  <c r="F53" i="38"/>
  <c r="F54" i="38"/>
  <c r="F55" i="38"/>
  <c r="F56" i="38"/>
  <c r="F57" i="38"/>
  <c r="F58" i="38"/>
  <c r="F62" i="38"/>
  <c r="F63" i="38"/>
  <c r="F64" i="38"/>
  <c r="F65" i="38"/>
  <c r="F66" i="38"/>
  <c r="F67" i="38"/>
  <c r="F68" i="38"/>
  <c r="F69" i="38"/>
  <c r="F72" i="38"/>
  <c r="F73" i="38"/>
  <c r="F74" i="38"/>
  <c r="F75" i="38"/>
  <c r="F76" i="38"/>
  <c r="F77" i="38"/>
  <c r="F78" i="38"/>
  <c r="F79" i="38"/>
  <c r="F80" i="38"/>
  <c r="E84" i="38"/>
  <c r="D84" i="38"/>
  <c r="F45" i="39"/>
  <c r="F46" i="39"/>
  <c r="F47" i="39"/>
  <c r="F48" i="39"/>
  <c r="F49" i="39"/>
  <c r="F50" i="39"/>
  <c r="F51" i="39"/>
  <c r="F52" i="39"/>
  <c r="F53" i="39"/>
  <c r="F54" i="39"/>
  <c r="F55" i="39"/>
  <c r="F56" i="39"/>
  <c r="F57" i="39"/>
  <c r="F58" i="39"/>
  <c r="F61" i="39"/>
  <c r="F62" i="39"/>
  <c r="F63" i="39"/>
  <c r="F64" i="39"/>
  <c r="F65" i="39"/>
  <c r="F66" i="39"/>
  <c r="F67" i="39"/>
  <c r="F68" i="39"/>
  <c r="F69" i="39"/>
  <c r="F71" i="39"/>
  <c r="F72" i="39"/>
  <c r="F73" i="39"/>
  <c r="F74" i="39"/>
  <c r="F75" i="39"/>
  <c r="F76" i="39"/>
  <c r="F77" i="39"/>
  <c r="F78" i="39"/>
  <c r="F79" i="39"/>
  <c r="F80" i="39"/>
  <c r="F84" i="39"/>
  <c r="G44" i="39"/>
  <c r="G45" i="39"/>
  <c r="G46" i="39"/>
  <c r="G47" i="39"/>
  <c r="G48" i="39"/>
  <c r="G49" i="39"/>
  <c r="G50" i="39"/>
  <c r="G51" i="39"/>
  <c r="G52" i="39"/>
  <c r="G53" i="39"/>
  <c r="G54" i="39"/>
  <c r="G55" i="39"/>
  <c r="G56" i="39"/>
  <c r="G57" i="39"/>
  <c r="G58" i="39"/>
  <c r="G61" i="39"/>
  <c r="G62" i="39"/>
  <c r="G63" i="39"/>
  <c r="G64" i="39"/>
  <c r="G65" i="39"/>
  <c r="G66" i="39"/>
  <c r="G67" i="39"/>
  <c r="G68" i="39"/>
  <c r="G69" i="39"/>
  <c r="G71" i="39"/>
  <c r="G72" i="39"/>
  <c r="G73" i="39"/>
  <c r="G74" i="39"/>
  <c r="G75" i="39"/>
  <c r="G76" i="39"/>
  <c r="G77" i="39"/>
  <c r="G78" i="39"/>
  <c r="G79" i="39"/>
  <c r="G80" i="39"/>
  <c r="E84" i="39"/>
  <c r="D84" i="39"/>
  <c r="G45" i="40"/>
  <c r="G46" i="40"/>
  <c r="G47" i="40"/>
  <c r="G48" i="40"/>
  <c r="G49" i="40"/>
  <c r="G50" i="40"/>
  <c r="G51" i="40"/>
  <c r="G52" i="40"/>
  <c r="G53" i="40"/>
  <c r="G54" i="40"/>
  <c r="G55" i="40"/>
  <c r="G56" i="40"/>
  <c r="G57" i="40"/>
  <c r="G58" i="40"/>
  <c r="G61" i="40"/>
  <c r="G62" i="40"/>
  <c r="G63" i="40"/>
  <c r="G64" i="40"/>
  <c r="G65" i="40"/>
  <c r="G66" i="40"/>
  <c r="G67" i="40"/>
  <c r="G68" i="40"/>
  <c r="G69" i="40"/>
  <c r="G72" i="40"/>
  <c r="G73" i="40"/>
  <c r="G74" i="40"/>
  <c r="G75" i="40"/>
  <c r="G76" i="40"/>
  <c r="G77" i="40"/>
  <c r="G78" i="40"/>
  <c r="G79" i="40"/>
  <c r="G80" i="40"/>
  <c r="G84" i="40"/>
  <c r="F45" i="40"/>
  <c r="F46" i="40"/>
  <c r="F47" i="40"/>
  <c r="F48" i="40"/>
  <c r="F49" i="40"/>
  <c r="F50" i="40"/>
  <c r="F51" i="40"/>
  <c r="F52" i="40"/>
  <c r="F53" i="40"/>
  <c r="F54" i="40"/>
  <c r="F55" i="40"/>
  <c r="F56" i="40"/>
  <c r="F57" i="40"/>
  <c r="F58" i="40"/>
  <c r="F61" i="40"/>
  <c r="F62" i="40"/>
  <c r="F63" i="40"/>
  <c r="F64" i="40"/>
  <c r="F65" i="40"/>
  <c r="F66" i="40"/>
  <c r="F67" i="40"/>
  <c r="F68" i="40"/>
  <c r="F69" i="40"/>
  <c r="F72" i="40"/>
  <c r="F73" i="40"/>
  <c r="F74" i="40"/>
  <c r="F75" i="40"/>
  <c r="F76" i="40"/>
  <c r="F77" i="40"/>
  <c r="F78" i="40"/>
  <c r="F79" i="40"/>
  <c r="F80" i="40"/>
  <c r="F84" i="40"/>
  <c r="E84" i="40"/>
  <c r="D84" i="40"/>
  <c r="F45" i="14"/>
  <c r="F46" i="14"/>
  <c r="F47" i="14"/>
  <c r="F48" i="14"/>
  <c r="F49" i="14"/>
  <c r="F50" i="14"/>
  <c r="F51" i="14"/>
  <c r="F52" i="14"/>
  <c r="F53" i="14"/>
  <c r="F54" i="14"/>
  <c r="F55" i="14"/>
  <c r="F56" i="14"/>
  <c r="F57" i="14"/>
  <c r="F58" i="14"/>
  <c r="F63" i="14"/>
  <c r="F64" i="14"/>
  <c r="F65" i="14"/>
  <c r="F66" i="14"/>
  <c r="F67" i="14"/>
  <c r="F68" i="14"/>
  <c r="F69" i="14"/>
  <c r="F72" i="14"/>
  <c r="F73" i="14"/>
  <c r="F74" i="14"/>
  <c r="F75" i="14"/>
  <c r="F76" i="14"/>
  <c r="F77" i="14"/>
  <c r="F78" i="14"/>
  <c r="F79" i="14"/>
  <c r="F80" i="14"/>
  <c r="G45" i="14"/>
  <c r="G46" i="14"/>
  <c r="G47" i="14"/>
  <c r="G48" i="14"/>
  <c r="G49" i="14"/>
  <c r="G50" i="14"/>
  <c r="G51" i="14"/>
  <c r="G52" i="14"/>
  <c r="G53" i="14"/>
  <c r="G54" i="14"/>
  <c r="G55" i="14"/>
  <c r="G56" i="14"/>
  <c r="G57" i="14"/>
  <c r="G58" i="14"/>
  <c r="G63" i="14"/>
  <c r="G64" i="14"/>
  <c r="G65" i="14"/>
  <c r="G66" i="14"/>
  <c r="G67" i="14"/>
  <c r="G68" i="14"/>
  <c r="G69" i="14"/>
  <c r="G72" i="14"/>
  <c r="G73" i="14"/>
  <c r="G74" i="14"/>
  <c r="G75" i="14"/>
  <c r="G76" i="14"/>
  <c r="G77" i="14"/>
  <c r="G78" i="14"/>
  <c r="G79" i="14"/>
  <c r="G80" i="14"/>
  <c r="G84" i="14"/>
  <c r="E84" i="14"/>
  <c r="D84" i="14"/>
  <c r="G44" i="41"/>
  <c r="G45" i="41"/>
  <c r="G46" i="41"/>
  <c r="G47" i="41"/>
  <c r="G48" i="41"/>
  <c r="G49" i="41"/>
  <c r="G50" i="41"/>
  <c r="G51" i="41"/>
  <c r="G52" i="41"/>
  <c r="G53" i="41"/>
  <c r="G54" i="41"/>
  <c r="G55" i="41"/>
  <c r="G56" i="41"/>
  <c r="G57" i="41"/>
  <c r="G58" i="41"/>
  <c r="G61" i="41"/>
  <c r="G62" i="41"/>
  <c r="G63" i="41"/>
  <c r="G64" i="41"/>
  <c r="G65" i="41"/>
  <c r="G66" i="41"/>
  <c r="G67" i="41"/>
  <c r="G68" i="41"/>
  <c r="G69" i="41"/>
  <c r="G71" i="41"/>
  <c r="G72" i="41"/>
  <c r="G73" i="41"/>
  <c r="G74" i="41"/>
  <c r="G75" i="41"/>
  <c r="G76" i="41"/>
  <c r="G77" i="41"/>
  <c r="G78" i="41"/>
  <c r="G79" i="41"/>
  <c r="G80" i="41"/>
  <c r="G84" i="41"/>
  <c r="F45" i="41"/>
  <c r="F46" i="41"/>
  <c r="F47" i="41"/>
  <c r="F48" i="41"/>
  <c r="F49" i="41"/>
  <c r="F50" i="41"/>
  <c r="F51" i="41"/>
  <c r="F52" i="41"/>
  <c r="F53" i="41"/>
  <c r="F54" i="41"/>
  <c r="F55" i="41"/>
  <c r="F56" i="41"/>
  <c r="F57" i="41"/>
  <c r="F58" i="41"/>
  <c r="F61" i="41"/>
  <c r="F62" i="41"/>
  <c r="F63" i="41"/>
  <c r="F64" i="41"/>
  <c r="F65" i="41"/>
  <c r="F66" i="41"/>
  <c r="F67" i="41"/>
  <c r="F68" i="41"/>
  <c r="F69" i="41"/>
  <c r="F71" i="41"/>
  <c r="F72" i="41"/>
  <c r="F73" i="41"/>
  <c r="F74" i="41"/>
  <c r="F75" i="41"/>
  <c r="F76" i="41"/>
  <c r="F77" i="41"/>
  <c r="F78" i="41"/>
  <c r="F79" i="41"/>
  <c r="F80" i="41"/>
  <c r="F84" i="41"/>
  <c r="E84" i="41"/>
  <c r="F45" i="42"/>
  <c r="F46" i="42"/>
  <c r="F47" i="42"/>
  <c r="F48" i="42"/>
  <c r="F49" i="42"/>
  <c r="F50" i="42"/>
  <c r="F51" i="42"/>
  <c r="F52" i="42"/>
  <c r="F53" i="42"/>
  <c r="F54" i="42"/>
  <c r="F55" i="42"/>
  <c r="F56" i="42"/>
  <c r="F57" i="42"/>
  <c r="F58" i="42"/>
  <c r="F61" i="42"/>
  <c r="F62" i="42"/>
  <c r="F63" i="42"/>
  <c r="F64" i="42"/>
  <c r="F65" i="42"/>
  <c r="F66" i="42"/>
  <c r="F67" i="42"/>
  <c r="F68" i="42"/>
  <c r="F69" i="42"/>
  <c r="F71" i="42"/>
  <c r="F72" i="42"/>
  <c r="F74" i="42"/>
  <c r="F75" i="42"/>
  <c r="F76" i="42"/>
  <c r="F77" i="42"/>
  <c r="F78" i="42"/>
  <c r="F79" i="42"/>
  <c r="F80" i="42"/>
  <c r="F84" i="42"/>
  <c r="G44" i="42"/>
  <c r="G45" i="42"/>
  <c r="G46" i="42"/>
  <c r="G47" i="42"/>
  <c r="G48" i="42"/>
  <c r="G49" i="42"/>
  <c r="G50" i="42"/>
  <c r="G51" i="42"/>
  <c r="G52" i="42"/>
  <c r="G53" i="42"/>
  <c r="G54" i="42"/>
  <c r="G55" i="42"/>
  <c r="G56" i="42"/>
  <c r="G57" i="42"/>
  <c r="G58" i="42"/>
  <c r="G61" i="42"/>
  <c r="G62" i="42"/>
  <c r="G63" i="42"/>
  <c r="G64" i="42"/>
  <c r="G65" i="42"/>
  <c r="G66" i="42"/>
  <c r="G67" i="42"/>
  <c r="G68" i="42"/>
  <c r="G69" i="42"/>
  <c r="G71" i="42"/>
  <c r="G72" i="42"/>
  <c r="G73" i="42"/>
  <c r="G74" i="42"/>
  <c r="G75" i="42"/>
  <c r="G76" i="42"/>
  <c r="G77" i="42"/>
  <c r="G78" i="42"/>
  <c r="G79" i="42"/>
  <c r="G80" i="42"/>
  <c r="G84" i="42"/>
  <c r="E84" i="42"/>
  <c r="D84" i="42"/>
  <c r="E84" i="43"/>
  <c r="D84" i="43"/>
  <c r="G44" i="15"/>
  <c r="G45" i="15"/>
  <c r="G46" i="15"/>
  <c r="G47" i="15"/>
  <c r="G48" i="15"/>
  <c r="G49" i="15"/>
  <c r="G50" i="15"/>
  <c r="G51" i="15"/>
  <c r="G52" i="15"/>
  <c r="G53" i="15"/>
  <c r="G54" i="15"/>
  <c r="G55" i="15"/>
  <c r="G56" i="15"/>
  <c r="G57" i="15"/>
  <c r="G58" i="15"/>
  <c r="G62" i="15"/>
  <c r="G63" i="15"/>
  <c r="G64" i="15"/>
  <c r="G65" i="15"/>
  <c r="G66" i="15"/>
  <c r="G67" i="15"/>
  <c r="G68" i="15"/>
  <c r="G69" i="15"/>
  <c r="G71" i="15"/>
  <c r="G72" i="15"/>
  <c r="G73" i="15"/>
  <c r="G74" i="15"/>
  <c r="G75" i="15"/>
  <c r="G76" i="15"/>
  <c r="G77" i="15"/>
  <c r="G78" i="15"/>
  <c r="G79" i="15"/>
  <c r="G80" i="15"/>
  <c r="G84" i="15"/>
  <c r="F45" i="15"/>
  <c r="F46" i="15"/>
  <c r="F47" i="15"/>
  <c r="F48" i="15"/>
  <c r="F49" i="15"/>
  <c r="F50" i="15"/>
  <c r="F51" i="15"/>
  <c r="F52" i="15"/>
  <c r="F53" i="15"/>
  <c r="F54" i="15"/>
  <c r="F55" i="15"/>
  <c r="F56" i="15"/>
  <c r="F57" i="15"/>
  <c r="F58" i="15"/>
  <c r="F62" i="15"/>
  <c r="F63" i="15"/>
  <c r="F64" i="15"/>
  <c r="F65" i="15"/>
  <c r="F66" i="15"/>
  <c r="F67" i="15"/>
  <c r="F68" i="15"/>
  <c r="F69" i="15"/>
  <c r="F71" i="15"/>
  <c r="F72" i="15"/>
  <c r="F73" i="15"/>
  <c r="F74" i="15"/>
  <c r="F75" i="15"/>
  <c r="F76" i="15"/>
  <c r="F77" i="15"/>
  <c r="F78" i="15"/>
  <c r="F79" i="15"/>
  <c r="F80" i="15"/>
  <c r="F84" i="15"/>
  <c r="E84" i="15"/>
  <c r="D84" i="15"/>
  <c r="F45" i="16"/>
  <c r="F46" i="16"/>
  <c r="F47" i="16"/>
  <c r="F48" i="16"/>
  <c r="F49" i="16"/>
  <c r="F50" i="16"/>
  <c r="F51" i="16"/>
  <c r="F52" i="16"/>
  <c r="F53" i="16"/>
  <c r="F54" i="16"/>
  <c r="F55" i="16"/>
  <c r="F56" i="16"/>
  <c r="F57" i="16"/>
  <c r="F58" i="16"/>
  <c r="F62" i="16"/>
  <c r="F63" i="16"/>
  <c r="F64" i="16"/>
  <c r="F65" i="16"/>
  <c r="F66" i="16"/>
  <c r="F67" i="16"/>
  <c r="F68" i="16"/>
  <c r="F69" i="16"/>
  <c r="F73" i="16"/>
  <c r="F74" i="16"/>
  <c r="F75" i="16"/>
  <c r="F76" i="16"/>
  <c r="F77" i="16"/>
  <c r="F78" i="16"/>
  <c r="F79" i="16"/>
  <c r="F80" i="16"/>
  <c r="F84" i="16"/>
  <c r="G45" i="16"/>
  <c r="G46" i="16"/>
  <c r="G47" i="16"/>
  <c r="G48" i="16"/>
  <c r="G49" i="16"/>
  <c r="G50" i="16"/>
  <c r="G51" i="16"/>
  <c r="G52" i="16"/>
  <c r="G53" i="16"/>
  <c r="G54" i="16"/>
  <c r="G55" i="16"/>
  <c r="G56" i="16"/>
  <c r="G57" i="16"/>
  <c r="G58" i="16"/>
  <c r="G62" i="16"/>
  <c r="G63" i="16"/>
  <c r="G64" i="16"/>
  <c r="G65" i="16"/>
  <c r="G66" i="16"/>
  <c r="G67" i="16"/>
  <c r="G68" i="16"/>
  <c r="G69" i="16"/>
  <c r="G73" i="16"/>
  <c r="G74" i="16"/>
  <c r="G75" i="16"/>
  <c r="G76" i="16"/>
  <c r="G77" i="16"/>
  <c r="G78" i="16"/>
  <c r="G79" i="16"/>
  <c r="G80" i="16"/>
  <c r="G84" i="16"/>
  <c r="E84" i="16"/>
  <c r="D84" i="16"/>
  <c r="G45" i="17"/>
  <c r="G46" i="17"/>
  <c r="G47" i="17"/>
  <c r="G48" i="17"/>
  <c r="G49" i="17"/>
  <c r="G50" i="17"/>
  <c r="G51" i="17"/>
  <c r="G52" i="17"/>
  <c r="G53" i="17"/>
  <c r="G54" i="17"/>
  <c r="G55" i="17"/>
  <c r="G56" i="17"/>
  <c r="G57" i="17"/>
  <c r="G58" i="17"/>
  <c r="G62" i="17"/>
  <c r="G63" i="17"/>
  <c r="G64" i="17"/>
  <c r="G65" i="17"/>
  <c r="G66" i="17"/>
  <c r="G67" i="17"/>
  <c r="G68" i="17"/>
  <c r="G69" i="17"/>
  <c r="G72" i="17"/>
  <c r="G73" i="17"/>
  <c r="G74" i="17"/>
  <c r="G75" i="17"/>
  <c r="G76" i="17"/>
  <c r="G77" i="17"/>
  <c r="G78" i="17"/>
  <c r="G79" i="17"/>
  <c r="G80" i="17"/>
  <c r="G84" i="17"/>
  <c r="F45" i="17"/>
  <c r="F46" i="17"/>
  <c r="F47" i="17"/>
  <c r="F48" i="17"/>
  <c r="F49" i="17"/>
  <c r="F50" i="17"/>
  <c r="F51" i="17"/>
  <c r="F52" i="17"/>
  <c r="F53" i="17"/>
  <c r="F54" i="17"/>
  <c r="F55" i="17"/>
  <c r="F56" i="17"/>
  <c r="F57" i="17"/>
  <c r="F58" i="17"/>
  <c r="F62" i="17"/>
  <c r="F63" i="17"/>
  <c r="F64" i="17"/>
  <c r="F65" i="17"/>
  <c r="F66" i="17"/>
  <c r="F67" i="17"/>
  <c r="F68" i="17"/>
  <c r="F69" i="17"/>
  <c r="F72" i="17"/>
  <c r="F73" i="17"/>
  <c r="F74" i="17"/>
  <c r="F75" i="17"/>
  <c r="F76" i="17"/>
  <c r="F77" i="17"/>
  <c r="F78" i="17"/>
  <c r="F79" i="17"/>
  <c r="F80" i="17"/>
  <c r="F84" i="17"/>
  <c r="E84" i="17"/>
  <c r="D84" i="17"/>
  <c r="F45" i="18"/>
  <c r="F46" i="18"/>
  <c r="F47" i="18"/>
  <c r="F48" i="18"/>
  <c r="F49" i="18"/>
  <c r="F50" i="18"/>
  <c r="F51" i="18"/>
  <c r="F52" i="18"/>
  <c r="F53" i="18"/>
  <c r="F54" i="18"/>
  <c r="F55" i="18"/>
  <c r="F56" i="18"/>
  <c r="F57" i="18"/>
  <c r="F58" i="18"/>
  <c r="F61" i="18"/>
  <c r="F62" i="18"/>
  <c r="F63" i="18"/>
  <c r="F64" i="18"/>
  <c r="F65" i="18"/>
  <c r="F66" i="18"/>
  <c r="F67" i="18"/>
  <c r="F68" i="18"/>
  <c r="F69" i="18"/>
  <c r="F72" i="18"/>
  <c r="F73" i="18"/>
  <c r="F74" i="18"/>
  <c r="F75" i="18"/>
  <c r="F76" i="18"/>
  <c r="F77" i="18"/>
  <c r="F78" i="18"/>
  <c r="F79" i="18"/>
  <c r="F80" i="18"/>
  <c r="F84" i="18"/>
  <c r="G45" i="18"/>
  <c r="G46" i="18"/>
  <c r="G47" i="18"/>
  <c r="G48" i="18"/>
  <c r="G49" i="18"/>
  <c r="G50" i="18"/>
  <c r="G51" i="18"/>
  <c r="G52" i="18"/>
  <c r="G53" i="18"/>
  <c r="G54" i="18"/>
  <c r="G55" i="18"/>
  <c r="G56" i="18"/>
  <c r="G57" i="18"/>
  <c r="G58" i="18"/>
  <c r="G61" i="18"/>
  <c r="G62" i="18"/>
  <c r="G63" i="18"/>
  <c r="G64" i="18"/>
  <c r="G65" i="18"/>
  <c r="G66" i="18"/>
  <c r="G67" i="18"/>
  <c r="G68" i="18"/>
  <c r="G69" i="18"/>
  <c r="G72" i="18"/>
  <c r="G73" i="18"/>
  <c r="G74" i="18"/>
  <c r="G75" i="18"/>
  <c r="G76" i="18"/>
  <c r="G77" i="18"/>
  <c r="G78" i="18"/>
  <c r="G79" i="18"/>
  <c r="G80" i="18"/>
  <c r="G84" i="18"/>
  <c r="E84" i="18"/>
  <c r="D84" i="18"/>
  <c r="G45" i="19"/>
  <c r="G46" i="19"/>
  <c r="G47" i="19"/>
  <c r="G48" i="19"/>
  <c r="G49" i="19"/>
  <c r="G50" i="19"/>
  <c r="G51" i="19"/>
  <c r="G52" i="19"/>
  <c r="G53" i="19"/>
  <c r="G54" i="19"/>
  <c r="G55" i="19"/>
  <c r="G56" i="19"/>
  <c r="G57" i="19"/>
  <c r="G58" i="19"/>
  <c r="G61" i="19"/>
  <c r="G62" i="19"/>
  <c r="G63" i="19"/>
  <c r="G64" i="19"/>
  <c r="G65" i="19"/>
  <c r="G66" i="19"/>
  <c r="G67" i="19"/>
  <c r="G68" i="19"/>
  <c r="G69" i="19"/>
  <c r="G71" i="19"/>
  <c r="G72" i="19"/>
  <c r="G73" i="19"/>
  <c r="G74" i="19"/>
  <c r="G75" i="19"/>
  <c r="G76" i="19"/>
  <c r="G77" i="19"/>
  <c r="G78" i="19"/>
  <c r="G79" i="19"/>
  <c r="G80" i="19"/>
  <c r="G84" i="19"/>
  <c r="F45" i="19"/>
  <c r="F46" i="19"/>
  <c r="F47" i="19"/>
  <c r="F48" i="19"/>
  <c r="F49" i="19"/>
  <c r="F50" i="19"/>
  <c r="F51" i="19"/>
  <c r="F52" i="19"/>
  <c r="F53" i="19"/>
  <c r="F54" i="19"/>
  <c r="F55" i="19"/>
  <c r="F56" i="19"/>
  <c r="F57" i="19"/>
  <c r="F58" i="19"/>
  <c r="F61" i="19"/>
  <c r="F62" i="19"/>
  <c r="F63" i="19"/>
  <c r="F64" i="19"/>
  <c r="F65" i="19"/>
  <c r="F66" i="19"/>
  <c r="F67" i="19"/>
  <c r="F68" i="19"/>
  <c r="F69" i="19"/>
  <c r="F71" i="19"/>
  <c r="F72" i="19"/>
  <c r="F73" i="19"/>
  <c r="F74" i="19"/>
  <c r="F75" i="19"/>
  <c r="F76" i="19"/>
  <c r="F77" i="19"/>
  <c r="F78" i="19"/>
  <c r="F79" i="19"/>
  <c r="F80" i="19"/>
  <c r="E84" i="19"/>
  <c r="D84" i="19"/>
  <c r="F45" i="20"/>
  <c r="F46" i="20"/>
  <c r="F47" i="20"/>
  <c r="F48" i="20"/>
  <c r="F49" i="20"/>
  <c r="F50" i="20"/>
  <c r="F51" i="20"/>
  <c r="F52" i="20"/>
  <c r="F53" i="20"/>
  <c r="F54" i="20"/>
  <c r="F55" i="20"/>
  <c r="F56" i="20"/>
  <c r="F57" i="20"/>
  <c r="F58" i="20"/>
  <c r="F62" i="20"/>
  <c r="F63" i="20"/>
  <c r="F64" i="20"/>
  <c r="F65" i="20"/>
  <c r="F66" i="20"/>
  <c r="F67" i="20"/>
  <c r="F68" i="20"/>
  <c r="F69" i="20"/>
  <c r="F71" i="20"/>
  <c r="F72" i="20"/>
  <c r="F73" i="20"/>
  <c r="F74" i="20"/>
  <c r="F75" i="20"/>
  <c r="F76" i="20"/>
  <c r="F77" i="20"/>
  <c r="F78" i="20"/>
  <c r="F79" i="20"/>
  <c r="F80" i="20"/>
  <c r="F84" i="20"/>
  <c r="G45" i="20"/>
  <c r="G46" i="20"/>
  <c r="G47" i="20"/>
  <c r="G48" i="20"/>
  <c r="G49" i="20"/>
  <c r="G50" i="20"/>
  <c r="G51" i="20"/>
  <c r="G52" i="20"/>
  <c r="G53" i="20"/>
  <c r="G54" i="20"/>
  <c r="G55" i="20"/>
  <c r="G56" i="20"/>
  <c r="G57" i="20"/>
  <c r="G58" i="20"/>
  <c r="G62" i="20"/>
  <c r="G63" i="20"/>
  <c r="G64" i="20"/>
  <c r="G65" i="20"/>
  <c r="G66" i="20"/>
  <c r="G67" i="20"/>
  <c r="G68" i="20"/>
  <c r="G69" i="20"/>
  <c r="G71" i="20"/>
  <c r="G72" i="20"/>
  <c r="G73" i="20"/>
  <c r="G74" i="20"/>
  <c r="G75" i="20"/>
  <c r="G76" i="20"/>
  <c r="G77" i="20"/>
  <c r="G78" i="20"/>
  <c r="G79" i="20"/>
  <c r="G80" i="20"/>
  <c r="G84" i="20"/>
  <c r="E84" i="20"/>
  <c r="D84" i="20"/>
  <c r="K14" i="5"/>
  <c r="F84" i="43"/>
  <c r="F84" i="46"/>
  <c r="F84" i="47"/>
  <c r="G84" i="43"/>
  <c r="G84" i="46"/>
  <c r="G84" i="47"/>
  <c r="G44" i="16"/>
  <c r="G44" i="19"/>
  <c r="G44" i="40"/>
  <c r="F44" i="33"/>
  <c r="G44" i="32"/>
  <c r="G44" i="27"/>
  <c r="G44" i="11"/>
  <c r="G44" i="17"/>
  <c r="G44" i="33"/>
  <c r="F44" i="36"/>
  <c r="F44" i="34"/>
  <c r="F44" i="32"/>
  <c r="F44" i="17"/>
  <c r="F44" i="40"/>
  <c r="F44" i="39"/>
  <c r="F44" i="23"/>
  <c r="F44" i="20"/>
  <c r="F44" i="16"/>
  <c r="F44" i="28"/>
  <c r="G87" i="10"/>
  <c r="F85" i="15"/>
  <c r="F44" i="41"/>
  <c r="CF85" i="10"/>
  <c r="CH72" i="10"/>
  <c r="CH53" i="10"/>
  <c r="AR55" i="10"/>
  <c r="CH80" i="10"/>
  <c r="CH76" i="10"/>
  <c r="CH67" i="10"/>
  <c r="CH63" i="10"/>
  <c r="CH57" i="10"/>
  <c r="CH49" i="10"/>
  <c r="CH39" i="10"/>
  <c r="CH35" i="10"/>
  <c r="CH31" i="10"/>
  <c r="CH26" i="10"/>
  <c r="CH22" i="10"/>
  <c r="AR66" i="10"/>
  <c r="AR48" i="10"/>
  <c r="AQ85" i="10"/>
  <c r="AR65" i="10"/>
  <c r="AR11" i="10"/>
  <c r="AR29" i="10"/>
  <c r="AR47" i="10"/>
  <c r="CH84" i="10"/>
  <c r="AR75" i="10"/>
  <c r="AR56" i="10"/>
  <c r="AR76" i="10"/>
  <c r="AR38" i="10"/>
  <c r="AR25" i="10"/>
  <c r="AR21" i="10"/>
  <c r="AR15" i="10"/>
  <c r="AR6" i="10"/>
  <c r="AR34" i="10"/>
  <c r="AR5" i="10"/>
  <c r="AR7" i="10"/>
  <c r="AR42" i="10"/>
  <c r="AR8" i="10"/>
  <c r="AR12" i="10"/>
  <c r="AR16" i="10"/>
  <c r="AR22" i="10"/>
  <c r="AR26" i="10"/>
  <c r="AR31" i="10"/>
  <c r="AR35" i="10"/>
  <c r="AR39" i="10"/>
  <c r="AR43" i="10"/>
  <c r="AR9" i="10"/>
  <c r="AR13" i="10"/>
  <c r="AR17" i="10"/>
  <c r="AR23" i="10"/>
  <c r="AR27" i="10"/>
  <c r="AR32" i="10"/>
  <c r="AR36" i="10"/>
  <c r="AR40" i="10"/>
  <c r="CH41" i="10"/>
  <c r="CH37" i="10"/>
  <c r="CH33" i="10"/>
  <c r="CH28" i="10"/>
  <c r="CH24" i="10"/>
  <c r="AR10" i="10"/>
  <c r="AR14" i="10"/>
  <c r="AR18" i="10"/>
  <c r="AR24" i="10"/>
  <c r="AR28" i="10"/>
  <c r="AR33" i="10"/>
  <c r="AR37" i="10"/>
  <c r="AR41" i="10"/>
  <c r="F38" i="6"/>
  <c r="H38" i="6"/>
  <c r="F20" i="6"/>
  <c r="H20" i="6"/>
  <c r="K20" i="6"/>
  <c r="F16" i="6"/>
  <c r="H16" i="6"/>
  <c r="F25" i="6"/>
  <c r="H25" i="6"/>
  <c r="K25" i="6"/>
  <c r="F26" i="6"/>
  <c r="H26" i="6"/>
  <c r="G35" i="6"/>
  <c r="I35" i="6"/>
  <c r="E33" i="37"/>
  <c r="G33" i="6"/>
  <c r="I33" i="6"/>
  <c r="E31" i="35"/>
  <c r="G30" i="6"/>
  <c r="I30" i="6"/>
  <c r="E28" i="33"/>
  <c r="G23" i="6"/>
  <c r="I23" i="6"/>
  <c r="E21" i="26"/>
  <c r="G38" i="6"/>
  <c r="I38" i="6"/>
  <c r="E36" i="40"/>
  <c r="F34" i="6"/>
  <c r="H34" i="6"/>
  <c r="K34" i="6"/>
  <c r="F31" i="6"/>
  <c r="H31" i="6"/>
  <c r="G31" i="6"/>
  <c r="I31" i="6"/>
  <c r="E29" i="34"/>
  <c r="F27" i="6"/>
  <c r="H27" i="6"/>
  <c r="K27" i="6"/>
  <c r="G27" i="6"/>
  <c r="I27" i="6"/>
  <c r="E25" i="30"/>
  <c r="G19" i="6"/>
  <c r="I19" i="6"/>
  <c r="E17" i="24"/>
  <c r="I13" i="24"/>
  <c r="I44" i="24"/>
  <c r="I85" i="24"/>
  <c r="F19" i="6"/>
  <c r="H19" i="6"/>
  <c r="K19" i="6"/>
  <c r="G17" i="6"/>
  <c r="I17" i="6"/>
  <c r="E15" i="22"/>
  <c r="F9" i="6"/>
  <c r="H9" i="6"/>
  <c r="G7" i="6"/>
  <c r="I7" i="6"/>
  <c r="F42" i="6"/>
  <c r="H42" i="6"/>
  <c r="K42" i="6"/>
  <c r="CH79" i="10"/>
  <c r="CG79" i="10"/>
  <c r="CH66" i="10"/>
  <c r="CG66" i="10"/>
  <c r="CH52" i="10"/>
  <c r="CG52" i="10"/>
  <c r="CH42" i="10"/>
  <c r="CG42" i="10"/>
  <c r="CH29" i="10"/>
  <c r="CG29" i="10"/>
  <c r="CG40" i="10"/>
  <c r="CG36" i="10"/>
  <c r="CG32" i="10"/>
  <c r="CG27" i="10"/>
  <c r="CG23" i="10"/>
  <c r="CF44" i="10"/>
  <c r="CF87" i="10"/>
  <c r="CG41" i="10"/>
  <c r="CG37" i="10"/>
  <c r="CG33" i="10"/>
  <c r="CG28" i="10"/>
  <c r="CG24" i="10"/>
  <c r="CG5" i="10"/>
  <c r="CG39" i="10"/>
  <c r="CG31" i="10"/>
  <c r="CG22" i="10"/>
  <c r="CG43" i="10"/>
  <c r="CG26" i="10"/>
  <c r="CG6" i="10"/>
  <c r="CG35" i="10"/>
  <c r="AP86" i="10"/>
  <c r="AP87" i="10"/>
  <c r="G44" i="47"/>
  <c r="CC87" i="10"/>
  <c r="CC45" i="10"/>
  <c r="F8" i="6"/>
  <c r="H8" i="6"/>
  <c r="G8" i="6"/>
  <c r="I8" i="6"/>
  <c r="E6" i="13"/>
  <c r="CH75" i="10"/>
  <c r="CG75" i="10"/>
  <c r="CH62" i="10"/>
  <c r="CG62" i="10"/>
  <c r="CH48" i="10"/>
  <c r="CG48" i="10"/>
  <c r="CG80" i="10"/>
  <c r="CG59" i="10"/>
  <c r="CG51" i="10"/>
  <c r="CG69" i="10"/>
  <c r="CH34" i="10"/>
  <c r="CG34" i="10"/>
  <c r="CG21" i="10"/>
  <c r="CH21" i="10"/>
  <c r="F44" i="46"/>
  <c r="AM87" i="10"/>
  <c r="AM45" i="10"/>
  <c r="AB45" i="10"/>
  <c r="E45" i="10"/>
  <c r="AO45" i="10"/>
  <c r="Q45" i="10"/>
  <c r="AN45" i="10"/>
  <c r="O45" i="10"/>
  <c r="AD45" i="10"/>
  <c r="F45" i="10"/>
  <c r="G44" i="43"/>
  <c r="CA87" i="10"/>
  <c r="CA45" i="10"/>
  <c r="F14" i="6"/>
  <c r="H14" i="6"/>
  <c r="K14" i="6"/>
  <c r="G14" i="6"/>
  <c r="I14" i="6"/>
  <c r="E12" i="19"/>
  <c r="F12" i="6"/>
  <c r="H12" i="6"/>
  <c r="G12" i="6"/>
  <c r="I12" i="6"/>
  <c r="E10" i="17"/>
  <c r="F10" i="6"/>
  <c r="H10" i="6"/>
  <c r="K10" i="6"/>
  <c r="G10" i="6"/>
  <c r="I10" i="6"/>
  <c r="E8" i="15"/>
  <c r="CH70" i="10"/>
  <c r="CG70" i="10"/>
  <c r="CH56" i="10"/>
  <c r="CG56" i="10"/>
  <c r="CG38" i="10"/>
  <c r="CH38" i="10"/>
  <c r="CG25" i="10"/>
  <c r="CH25" i="10"/>
  <c r="AG86" i="10"/>
  <c r="F84" i="38"/>
  <c r="BW86" i="10"/>
  <c r="BW87" i="10"/>
  <c r="G84" i="39"/>
  <c r="BQ86" i="10"/>
  <c r="G84" i="34"/>
  <c r="AS86" i="10"/>
  <c r="BL87" i="10"/>
  <c r="BL45" i="10"/>
  <c r="G44" i="29"/>
  <c r="BI45" i="10"/>
  <c r="G44" i="26"/>
  <c r="CE45" i="10"/>
  <c r="AV45" i="10"/>
  <c r="AW45" i="10"/>
  <c r="K86" i="10"/>
  <c r="F84" i="19"/>
  <c r="K87" i="10"/>
  <c r="F85" i="19"/>
  <c r="E86" i="10"/>
  <c r="AL86" i="10"/>
  <c r="AH86" i="10"/>
  <c r="AB86" i="10"/>
  <c r="T86" i="10"/>
  <c r="J86" i="10"/>
  <c r="F86" i="10"/>
  <c r="AK86" i="10"/>
  <c r="AA86" i="10"/>
  <c r="W86" i="10"/>
  <c r="AJ86" i="10"/>
  <c r="Z86" i="10"/>
  <c r="Q86" i="10"/>
  <c r="L86" i="10"/>
  <c r="G86" i="10"/>
  <c r="D86" i="10"/>
  <c r="AF86" i="10"/>
  <c r="AI86" i="10"/>
  <c r="Y86" i="10"/>
  <c r="P86" i="10"/>
  <c r="AN86" i="10"/>
  <c r="V86" i="10"/>
  <c r="I86" i="10"/>
  <c r="F84" i="14"/>
  <c r="AM86" i="10"/>
  <c r="H86" i="10"/>
  <c r="M86" i="10"/>
  <c r="AE86" i="10"/>
  <c r="C46" i="6"/>
  <c r="F84" i="27"/>
  <c r="U86" i="10"/>
  <c r="U87" i="10"/>
  <c r="N86" i="10"/>
  <c r="F84" i="22"/>
  <c r="BM86" i="10"/>
  <c r="BO45" i="10"/>
  <c r="AD87" i="10"/>
  <c r="F84" i="35"/>
  <c r="AD86" i="10"/>
  <c r="X86" i="10"/>
  <c r="F84" i="30"/>
  <c r="BN45" i="10"/>
  <c r="BL86" i="10"/>
  <c r="BN87" i="10"/>
  <c r="BN86" i="10"/>
  <c r="G84" i="31"/>
  <c r="G84" i="26"/>
  <c r="BP86" i="10"/>
  <c r="BF86" i="10"/>
  <c r="AX86" i="10"/>
  <c r="CB86" i="10"/>
  <c r="BC86" i="10"/>
  <c r="BY86" i="10"/>
  <c r="BB86" i="10"/>
  <c r="BB87" i="10"/>
  <c r="BB45" i="10"/>
  <c r="G44" i="21"/>
  <c r="G85" i="19"/>
  <c r="AY87" i="10"/>
  <c r="AY45" i="10"/>
  <c r="CB45" i="10"/>
  <c r="BT45" i="10"/>
  <c r="BK45" i="10"/>
  <c r="BA45" i="10"/>
  <c r="AS45" i="10"/>
  <c r="BS45" i="10"/>
  <c r="BJ45" i="10"/>
  <c r="AZ45" i="10"/>
  <c r="G44" i="18"/>
  <c r="BX45" i="10"/>
  <c r="BE45" i="10"/>
  <c r="BW45" i="10"/>
  <c r="BD45" i="10"/>
  <c r="AR81" i="10"/>
  <c r="CH81" i="10"/>
  <c r="CH77" i="10"/>
  <c r="AR77" i="10"/>
  <c r="AR73" i="10"/>
  <c r="CH73" i="10"/>
  <c r="CH68" i="10"/>
  <c r="AR68" i="10"/>
  <c r="AR64" i="10"/>
  <c r="CH64" i="10"/>
  <c r="CH58" i="10"/>
  <c r="AR58" i="10"/>
  <c r="CH54" i="10"/>
  <c r="AR54" i="10"/>
  <c r="CH50" i="10"/>
  <c r="AR50" i="10"/>
  <c r="AR84" i="10"/>
  <c r="AR79" i="10"/>
  <c r="AR74" i="10"/>
  <c r="AR46" i="10"/>
  <c r="CH46" i="10"/>
  <c r="AR83" i="10"/>
  <c r="AR78" i="10"/>
  <c r="AR72" i="10"/>
  <c r="AR67" i="10"/>
  <c r="AR63" i="10"/>
  <c r="AR57" i="10"/>
  <c r="AR53" i="10"/>
  <c r="AR49" i="10"/>
  <c r="AR82" i="10"/>
  <c r="AR70" i="10"/>
  <c r="AR62" i="10"/>
  <c r="AR52" i="10"/>
  <c r="AR80" i="10"/>
  <c r="AR69" i="10"/>
  <c r="AR59" i="10"/>
  <c r="AR51" i="10"/>
  <c r="AK87" i="10"/>
  <c r="F44" i="42"/>
  <c r="AK45" i="10"/>
  <c r="AF87" i="10"/>
  <c r="AF45" i="10"/>
  <c r="F44" i="37"/>
  <c r="W87" i="10"/>
  <c r="F44" i="29"/>
  <c r="W45" i="10"/>
  <c r="T87" i="10"/>
  <c r="T45" i="10"/>
  <c r="M87" i="10"/>
  <c r="F44" i="21"/>
  <c r="M45" i="10"/>
  <c r="J87" i="10"/>
  <c r="F44" i="18"/>
  <c r="J45" i="10"/>
  <c r="E87" i="10"/>
  <c r="AI45" i="10"/>
  <c r="AE45" i="10"/>
  <c r="Z45" i="10"/>
  <c r="V45" i="10"/>
  <c r="P45" i="10"/>
  <c r="L45" i="10"/>
  <c r="H45" i="10"/>
  <c r="D45" i="10"/>
  <c r="AL45" i="10"/>
  <c r="AG45" i="10"/>
  <c r="AA45" i="10"/>
  <c r="U45" i="10"/>
  <c r="N45" i="10"/>
  <c r="I45" i="10"/>
  <c r="F44" i="13"/>
  <c r="AP45" i="10"/>
  <c r="Y45" i="10"/>
  <c r="G45" i="10"/>
  <c r="AJ45" i="10"/>
  <c r="X45" i="10"/>
  <c r="K45" i="10"/>
  <c r="AH45" i="10"/>
  <c r="BZ87" i="10"/>
  <c r="G85" i="42"/>
  <c r="BZ45" i="10"/>
  <c r="BU87" i="10"/>
  <c r="BU45" i="10"/>
  <c r="BQ87" i="10"/>
  <c r="BQ45" i="10"/>
  <c r="AV87" i="10"/>
  <c r="AW86" i="10"/>
  <c r="BX86" i="10"/>
  <c r="BO86" i="10"/>
  <c r="BK86" i="10"/>
  <c r="BE86" i="10"/>
  <c r="BA86" i="10"/>
  <c r="AV86" i="10"/>
  <c r="CC86" i="10"/>
  <c r="BU86" i="10"/>
  <c r="BJ86" i="10"/>
  <c r="AZ86" i="10"/>
  <c r="AU86" i="10"/>
  <c r="CG82" i="10"/>
  <c r="CG78" i="10"/>
  <c r="CG74" i="10"/>
  <c r="CG65" i="10"/>
  <c r="CG55" i="10"/>
  <c r="CG81" i="10"/>
  <c r="CG76" i="10"/>
  <c r="CG72" i="10"/>
  <c r="CG67" i="10"/>
  <c r="CG63" i="10"/>
  <c r="CG57" i="10"/>
  <c r="CG53" i="10"/>
  <c r="CG49" i="10"/>
  <c r="CG77" i="10"/>
  <c r="CG73" i="10"/>
  <c r="CG68" i="10"/>
  <c r="CG64" i="10"/>
  <c r="CG58" i="10"/>
  <c r="CG54" i="10"/>
  <c r="CG50" i="10"/>
  <c r="CG46" i="10"/>
  <c r="CG84" i="10"/>
  <c r="CG83" i="10"/>
  <c r="CG47" i="10"/>
  <c r="AY86" i="10"/>
  <c r="BT86" i="10"/>
  <c r="BD87" i="10"/>
  <c r="BD86" i="10"/>
  <c r="AT87" i="10"/>
  <c r="CD45" i="10"/>
  <c r="BV45" i="10"/>
  <c r="BM45" i="10"/>
  <c r="BC45" i="10"/>
  <c r="AU45" i="10"/>
  <c r="BY45" i="10"/>
  <c r="BP45" i="10"/>
  <c r="BF45" i="10"/>
  <c r="AX45" i="10"/>
  <c r="AT45" i="10"/>
  <c r="G20" i="6"/>
  <c r="I20" i="6"/>
  <c r="E18" i="25"/>
  <c r="CE87" i="10"/>
  <c r="BV86" i="10"/>
  <c r="BS86" i="10"/>
  <c r="BZ86" i="10"/>
  <c r="AT86" i="10"/>
  <c r="CD86" i="10"/>
  <c r="AO87" i="10"/>
  <c r="AG87" i="10"/>
  <c r="F85" i="38"/>
  <c r="X87" i="10"/>
  <c r="N87" i="10"/>
  <c r="F85" i="22"/>
  <c r="F87" i="10"/>
  <c r="F30" i="6"/>
  <c r="H30" i="6"/>
  <c r="BV87" i="10"/>
  <c r="G85" i="38"/>
  <c r="BM87" i="10"/>
  <c r="BC87" i="10"/>
  <c r="AU87" i="10"/>
  <c r="CH82" i="10"/>
  <c r="CH78" i="10"/>
  <c r="CH74" i="10"/>
  <c r="CH69" i="10"/>
  <c r="CH65" i="10"/>
  <c r="CH59" i="10"/>
  <c r="CH55" i="10"/>
  <c r="CH51" i="10"/>
  <c r="CH47" i="10"/>
  <c r="AQ44" i="10"/>
  <c r="AQ87" i="10"/>
  <c r="CH6" i="10"/>
  <c r="F44" i="43"/>
  <c r="AL87" i="10"/>
  <c r="F44" i="47"/>
  <c r="AN87" i="10"/>
  <c r="G44" i="46"/>
  <c r="CB87" i="10"/>
  <c r="F35" i="6"/>
  <c r="H35" i="6"/>
  <c r="CA86" i="10"/>
  <c r="I22" i="24"/>
  <c r="I34" i="24"/>
  <c r="I58" i="24"/>
  <c r="I61" i="24"/>
  <c r="I31" i="24"/>
  <c r="I42" i="24"/>
  <c r="I68" i="24"/>
  <c r="I24" i="24"/>
  <c r="I80" i="24"/>
  <c r="I27" i="24"/>
  <c r="I41" i="24"/>
  <c r="I6" i="24"/>
  <c r="I52" i="24"/>
  <c r="I71" i="24"/>
  <c r="K31" i="6"/>
  <c r="D29" i="34"/>
  <c r="G85" i="30"/>
  <c r="F85" i="18"/>
  <c r="F85" i="29"/>
  <c r="F85" i="42"/>
  <c r="G85" i="18"/>
  <c r="F85" i="30"/>
  <c r="G85" i="13"/>
  <c r="F85" i="13"/>
  <c r="F85" i="26"/>
  <c r="F85" i="37"/>
  <c r="G85" i="21"/>
  <c r="F85" i="27"/>
  <c r="G85" i="29"/>
  <c r="G85" i="34"/>
  <c r="G85" i="26"/>
  <c r="K35" i="6"/>
  <c r="G85" i="14"/>
  <c r="K30" i="6"/>
  <c r="G85" i="15"/>
  <c r="G85" i="37"/>
  <c r="I9" i="15"/>
  <c r="I11" i="15"/>
  <c r="I21" i="15"/>
  <c r="I29" i="15"/>
  <c r="I10" i="15"/>
  <c r="I28" i="15"/>
  <c r="I41" i="15"/>
  <c r="I16" i="15"/>
  <c r="I35" i="15"/>
  <c r="I42" i="15"/>
  <c r="I47" i="15"/>
  <c r="I55" i="15"/>
  <c r="I65" i="15"/>
  <c r="I74" i="15"/>
  <c r="I15" i="15"/>
  <c r="I27" i="15"/>
  <c r="I14" i="15"/>
  <c r="I37" i="15"/>
  <c r="I12" i="15"/>
  <c r="I36" i="15"/>
  <c r="I83" i="15"/>
  <c r="I53" i="15"/>
  <c r="I67" i="15"/>
  <c r="I78" i="15"/>
  <c r="I50" i="15"/>
  <c r="I68" i="15"/>
  <c r="I62" i="15"/>
  <c r="I79" i="15"/>
  <c r="I5" i="15"/>
  <c r="I17" i="15"/>
  <c r="I32" i="15"/>
  <c r="I18" i="15"/>
  <c r="I39" i="15"/>
  <c r="I22" i="15"/>
  <c r="I38" i="15"/>
  <c r="I81" i="15"/>
  <c r="I57" i="15"/>
  <c r="I69" i="15"/>
  <c r="I80" i="15"/>
  <c r="I54" i="15"/>
  <c r="I73" i="15"/>
  <c r="I48" i="15"/>
  <c r="I66" i="15"/>
  <c r="I7" i="15"/>
  <c r="I34" i="15"/>
  <c r="I43" i="15"/>
  <c r="I40" i="15"/>
  <c r="I45" i="15"/>
  <c r="I77" i="15"/>
  <c r="I71" i="15"/>
  <c r="I13" i="15"/>
  <c r="I6" i="15"/>
  <c r="I8" i="15"/>
  <c r="I82" i="15"/>
  <c r="I63" i="15"/>
  <c r="I46" i="15"/>
  <c r="E44" i="15"/>
  <c r="E85" i="15"/>
  <c r="I75" i="15"/>
  <c r="I23" i="15"/>
  <c r="I24" i="15"/>
  <c r="I26" i="15"/>
  <c r="I49" i="15"/>
  <c r="I72" i="15"/>
  <c r="I58" i="15"/>
  <c r="I52" i="15"/>
  <c r="I25" i="15"/>
  <c r="I76" i="15"/>
  <c r="I33" i="15"/>
  <c r="I64" i="15"/>
  <c r="I56" i="15"/>
  <c r="I51" i="15"/>
  <c r="F85" i="46"/>
  <c r="K8" i="6"/>
  <c r="L8" i="6"/>
  <c r="G85" i="47"/>
  <c r="K12" i="6"/>
  <c r="D10" i="17"/>
  <c r="G85" i="46"/>
  <c r="F85" i="43"/>
  <c r="G85" i="22"/>
  <c r="F85" i="14"/>
  <c r="G85" i="23"/>
  <c r="F85" i="21"/>
  <c r="G85" i="31"/>
  <c r="F85" i="35"/>
  <c r="K38" i="6"/>
  <c r="L38" i="6"/>
  <c r="D36" i="40"/>
  <c r="H47" i="40"/>
  <c r="G85" i="39"/>
  <c r="G85" i="43"/>
  <c r="L31" i="6"/>
  <c r="L12" i="6"/>
  <c r="D6" i="13"/>
  <c r="H23" i="13"/>
  <c r="H13" i="40"/>
  <c r="H82" i="40"/>
  <c r="H25" i="40"/>
  <c r="H46" i="40"/>
  <c r="H5" i="13"/>
  <c r="H67" i="13"/>
  <c r="H75" i="13"/>
  <c r="H26" i="13"/>
  <c r="H32" i="13"/>
  <c r="D33" i="37"/>
  <c r="L35" i="6"/>
  <c r="H80" i="13"/>
  <c r="H43" i="13"/>
  <c r="H52" i="13"/>
  <c r="H57" i="13"/>
  <c r="H63" i="40"/>
  <c r="H52" i="40"/>
  <c r="H38" i="40"/>
  <c r="H74" i="40"/>
  <c r="H50" i="40"/>
  <c r="H64" i="40"/>
  <c r="H7" i="40"/>
  <c r="H42" i="40"/>
  <c r="H72" i="40"/>
  <c r="H62" i="40"/>
  <c r="H61" i="40"/>
  <c r="H78" i="40"/>
  <c r="H58" i="40"/>
  <c r="H15" i="40"/>
  <c r="H16" i="40"/>
  <c r="H27" i="40"/>
  <c r="H37" i="40"/>
  <c r="H6" i="40"/>
  <c r="H8" i="40"/>
  <c r="H10" i="40"/>
  <c r="D44" i="40"/>
  <c r="D85" i="40"/>
  <c r="H23" i="40"/>
  <c r="H53" i="40"/>
  <c r="H80" i="40"/>
  <c r="H79" i="40"/>
  <c r="H51" i="40"/>
  <c r="H69" i="40"/>
  <c r="H54" i="40"/>
  <c r="H73" i="40"/>
  <c r="H34" i="40"/>
  <c r="H9" i="40"/>
  <c r="H22" i="40"/>
  <c r="H32" i="40"/>
  <c r="H26" i="40"/>
  <c r="H36" i="40"/>
  <c r="H33" i="40"/>
  <c r="H63" i="13"/>
  <c r="H35" i="13"/>
  <c r="H66" i="13"/>
  <c r="H62" i="13"/>
  <c r="H40" i="40"/>
  <c r="H17" i="40"/>
  <c r="H24" i="40"/>
  <c r="H35" i="40"/>
  <c r="H68" i="40"/>
  <c r="H65" i="40"/>
  <c r="K16" i="6"/>
  <c r="G43" i="6"/>
  <c r="I43" i="6"/>
  <c r="F43" i="6"/>
  <c r="H43" i="6"/>
  <c r="F24" i="6"/>
  <c r="H24" i="6"/>
  <c r="G24" i="6"/>
  <c r="I24" i="6"/>
  <c r="E22" i="27"/>
  <c r="H83" i="13"/>
  <c r="H13" i="13"/>
  <c r="H16" i="13"/>
  <c r="H72" i="13"/>
  <c r="H48" i="13"/>
  <c r="H49" i="13"/>
  <c r="D28" i="33"/>
  <c r="L30" i="6"/>
  <c r="I9" i="33"/>
  <c r="I27" i="33"/>
  <c r="I32" i="33"/>
  <c r="I69" i="33"/>
  <c r="I54" i="33"/>
  <c r="I76" i="33"/>
  <c r="I75" i="33"/>
  <c r="I50" i="33"/>
  <c r="I68" i="33"/>
  <c r="I74" i="33"/>
  <c r="I7" i="33"/>
  <c r="I52" i="33"/>
  <c r="I22" i="33"/>
  <c r="I72" i="33"/>
  <c r="I49" i="33"/>
  <c r="I42" i="33"/>
  <c r="I21" i="33"/>
  <c r="I23" i="33"/>
  <c r="I45" i="33"/>
  <c r="I61" i="33"/>
  <c r="I40" i="33"/>
  <c r="I17" i="33"/>
  <c r="I78" i="33"/>
  <c r="I55" i="33"/>
  <c r="I83" i="33"/>
  <c r="I79" i="33"/>
  <c r="I48" i="33"/>
  <c r="I35" i="33"/>
  <c r="I66" i="33"/>
  <c r="I47" i="33"/>
  <c r="I34" i="33"/>
  <c r="I64" i="33"/>
  <c r="I77" i="33"/>
  <c r="I41" i="33"/>
  <c r="I73" i="33"/>
  <c r="I12" i="33"/>
  <c r="I51" i="33"/>
  <c r="I16" i="33"/>
  <c r="I25" i="33"/>
  <c r="I38" i="33"/>
  <c r="I43" i="33"/>
  <c r="I53" i="33"/>
  <c r="I18" i="33"/>
  <c r="I33" i="33"/>
  <c r="I5" i="33"/>
  <c r="I14" i="33"/>
  <c r="I57" i="33"/>
  <c r="I13" i="33"/>
  <c r="I29" i="33"/>
  <c r="I71" i="33"/>
  <c r="I62" i="33"/>
  <c r="I36" i="33"/>
  <c r="I65" i="33"/>
  <c r="I28" i="33"/>
  <c r="I81" i="33"/>
  <c r="I67" i="33"/>
  <c r="I80" i="33"/>
  <c r="I63" i="33"/>
  <c r="I56" i="33"/>
  <c r="I6" i="33"/>
  <c r="E44" i="33"/>
  <c r="E85" i="33"/>
  <c r="I46" i="33"/>
  <c r="I11" i="33"/>
  <c r="I37" i="33"/>
  <c r="I26" i="33"/>
  <c r="I58" i="33"/>
  <c r="H51" i="13"/>
  <c r="H69" i="13"/>
  <c r="H78" i="13"/>
  <c r="H50" i="13"/>
  <c r="H58" i="13"/>
  <c r="H68" i="13"/>
  <c r="H77" i="13"/>
  <c r="H10" i="13"/>
  <c r="H18" i="13"/>
  <c r="H28" i="13"/>
  <c r="H37" i="13"/>
  <c r="H7" i="13"/>
  <c r="H15" i="13"/>
  <c r="H25" i="13"/>
  <c r="H34" i="13"/>
  <c r="H42" i="13"/>
  <c r="H81" i="13"/>
  <c r="H22" i="13"/>
  <c r="H39" i="13"/>
  <c r="H17" i="13"/>
  <c r="H36" i="13"/>
  <c r="H45" i="13"/>
  <c r="H47" i="13"/>
  <c r="H55" i="13"/>
  <c r="H65" i="13"/>
  <c r="H74" i="13"/>
  <c r="H46" i="13"/>
  <c r="H54" i="13"/>
  <c r="H64" i="13"/>
  <c r="H73" i="13"/>
  <c r="H6" i="13"/>
  <c r="H14" i="13"/>
  <c r="H24" i="13"/>
  <c r="H33" i="13"/>
  <c r="H41" i="13"/>
  <c r="H11" i="13"/>
  <c r="H29" i="13"/>
  <c r="H38" i="13"/>
  <c r="D44" i="13"/>
  <c r="D85" i="13"/>
  <c r="H12" i="13"/>
  <c r="H9" i="13"/>
  <c r="H27" i="13"/>
  <c r="H82" i="13"/>
  <c r="H49" i="40"/>
  <c r="H57" i="40"/>
  <c r="H67" i="40"/>
  <c r="H76" i="40"/>
  <c r="H48" i="40"/>
  <c r="H56" i="40"/>
  <c r="H66" i="40"/>
  <c r="H75" i="40"/>
  <c r="H11" i="40"/>
  <c r="H29" i="40"/>
  <c r="H5" i="40"/>
  <c r="K9" i="6"/>
  <c r="D7" i="14"/>
  <c r="I35" i="24"/>
  <c r="I16" i="24"/>
  <c r="I66" i="24"/>
  <c r="I49" i="24"/>
  <c r="I67" i="24"/>
  <c r="I73" i="24"/>
  <c r="I45" i="24"/>
  <c r="I38" i="24"/>
  <c r="I81" i="24"/>
  <c r="I46" i="24"/>
  <c r="I47" i="24"/>
  <c r="I74" i="24"/>
  <c r="I83" i="24"/>
  <c r="I23" i="24"/>
  <c r="I48" i="24"/>
  <c r="I8" i="24"/>
  <c r="I65" i="24"/>
  <c r="I76" i="24"/>
  <c r="I18" i="24"/>
  <c r="I32" i="24"/>
  <c r="I28" i="24"/>
  <c r="I26" i="24"/>
  <c r="I10" i="24"/>
  <c r="I5" i="24"/>
  <c r="I43" i="24"/>
  <c r="I75" i="24"/>
  <c r="I39" i="24"/>
  <c r="I78" i="24"/>
  <c r="I25" i="24"/>
  <c r="I51" i="24"/>
  <c r="I79" i="24"/>
  <c r="I62" i="24"/>
  <c r="I53" i="24"/>
  <c r="I63" i="24"/>
  <c r="I29" i="24"/>
  <c r="I56" i="24"/>
  <c r="I55" i="24"/>
  <c r="E44" i="24"/>
  <c r="E85" i="24"/>
  <c r="I12" i="24"/>
  <c r="I50" i="24"/>
  <c r="I17" i="24"/>
  <c r="I72" i="24"/>
  <c r="I9" i="24"/>
  <c r="I33" i="24"/>
  <c r="I37" i="24"/>
  <c r="I57" i="24"/>
  <c r="I15" i="24"/>
  <c r="I77" i="24"/>
  <c r="I7" i="24"/>
  <c r="I69" i="24"/>
  <c r="I14" i="24"/>
  <c r="I82" i="24"/>
  <c r="I36" i="24"/>
  <c r="I26" i="26"/>
  <c r="I77" i="26"/>
  <c r="I78" i="26"/>
  <c r="I81" i="26"/>
  <c r="I32" i="26"/>
  <c r="I28" i="26"/>
  <c r="I62" i="26"/>
  <c r="I22" i="26"/>
  <c r="I45" i="26"/>
  <c r="I18" i="26"/>
  <c r="I14" i="26"/>
  <c r="I21" i="26"/>
  <c r="I36" i="26"/>
  <c r="I79" i="26"/>
  <c r="I82" i="26"/>
  <c r="I39" i="26"/>
  <c r="I48" i="26"/>
  <c r="I58" i="26"/>
  <c r="I34" i="26"/>
  <c r="I61" i="26"/>
  <c r="I10" i="26"/>
  <c r="I73" i="26"/>
  <c r="I71" i="26"/>
  <c r="E44" i="26"/>
  <c r="E85" i="26"/>
  <c r="I47" i="26"/>
  <c r="I11" i="26"/>
  <c r="I63" i="26"/>
  <c r="I49" i="26"/>
  <c r="I65" i="26"/>
  <c r="I55" i="26"/>
  <c r="I40" i="26"/>
  <c r="I41" i="26"/>
  <c r="I15" i="26"/>
  <c r="I27" i="26"/>
  <c r="I83" i="26"/>
  <c r="I67" i="26"/>
  <c r="I25" i="26"/>
  <c r="F41" i="6"/>
  <c r="H41" i="6"/>
  <c r="G41" i="6"/>
  <c r="I41" i="6"/>
  <c r="E39" i="43"/>
  <c r="G40" i="6"/>
  <c r="I40" i="6"/>
  <c r="E38" i="42"/>
  <c r="F40" i="6"/>
  <c r="H40" i="6"/>
  <c r="K40" i="6"/>
  <c r="D38" i="42"/>
  <c r="G39" i="6"/>
  <c r="I39" i="6"/>
  <c r="E37" i="41"/>
  <c r="F39" i="6"/>
  <c r="H39" i="6"/>
  <c r="G37" i="6"/>
  <c r="I37" i="6"/>
  <c r="E35" i="39"/>
  <c r="F37" i="6"/>
  <c r="H37" i="6"/>
  <c r="K37" i="6"/>
  <c r="G28" i="6"/>
  <c r="I28" i="6"/>
  <c r="E26" i="31"/>
  <c r="F28" i="6"/>
  <c r="H28" i="6"/>
  <c r="G15" i="6"/>
  <c r="I15" i="6"/>
  <c r="E13" i="20"/>
  <c r="F15" i="6"/>
  <c r="H15" i="6"/>
  <c r="K15" i="6"/>
  <c r="F13" i="6"/>
  <c r="H13" i="6"/>
  <c r="G36" i="6"/>
  <c r="I36" i="6"/>
  <c r="E34" i="38"/>
  <c r="F36" i="6"/>
  <c r="H36" i="6"/>
  <c r="K36" i="6"/>
  <c r="F29" i="6"/>
  <c r="H29" i="6"/>
  <c r="K29" i="6"/>
  <c r="G29" i="6"/>
  <c r="I29" i="6"/>
  <c r="E27" i="32"/>
  <c r="F18" i="6"/>
  <c r="H18" i="6"/>
  <c r="K18" i="6"/>
  <c r="G18" i="6"/>
  <c r="I18" i="6"/>
  <c r="E16" i="23"/>
  <c r="G11" i="6"/>
  <c r="I11" i="6"/>
  <c r="E9" i="16"/>
  <c r="I12" i="16"/>
  <c r="F11" i="6"/>
  <c r="H11" i="6"/>
  <c r="H23" i="37"/>
  <c r="H40" i="37"/>
  <c r="H57" i="37"/>
  <c r="H76" i="37"/>
  <c r="H14" i="37"/>
  <c r="H33" i="37"/>
  <c r="H82" i="37"/>
  <c r="H58" i="37"/>
  <c r="H77" i="37"/>
  <c r="H26" i="37"/>
  <c r="H79" i="37"/>
  <c r="H7" i="37"/>
  <c r="H42" i="37"/>
  <c r="H74" i="37"/>
  <c r="H22" i="37"/>
  <c r="H48" i="37"/>
  <c r="H21" i="37"/>
  <c r="H9" i="37"/>
  <c r="H32" i="37"/>
  <c r="H53" i="37"/>
  <c r="H80" i="37"/>
  <c r="H24" i="37"/>
  <c r="H83" i="37"/>
  <c r="H64" i="37"/>
  <c r="H8" i="37"/>
  <c r="D44" i="37"/>
  <c r="D85" i="37"/>
  <c r="H11" i="37"/>
  <c r="H25" i="37"/>
  <c r="H65" i="37"/>
  <c r="H31" i="37"/>
  <c r="H66" i="37"/>
  <c r="H27" i="37"/>
  <c r="H63" i="37"/>
  <c r="H10" i="37"/>
  <c r="H41" i="37"/>
  <c r="H68" i="37"/>
  <c r="H35" i="37"/>
  <c r="H71" i="37"/>
  <c r="H34" i="37"/>
  <c r="H61" i="37"/>
  <c r="H56" i="37"/>
  <c r="H36" i="37"/>
  <c r="H67" i="37"/>
  <c r="H18" i="37"/>
  <c r="H46" i="37"/>
  <c r="H73" i="37"/>
  <c r="H43" i="37"/>
  <c r="H51" i="37"/>
  <c r="H47" i="37"/>
  <c r="H12" i="37"/>
  <c r="H75" i="37"/>
  <c r="H17" i="37"/>
  <c r="H49" i="37"/>
  <c r="H6" i="37"/>
  <c r="H37" i="37"/>
  <c r="H54" i="37"/>
  <c r="H16" i="37"/>
  <c r="H62" i="37"/>
  <c r="H15" i="37"/>
  <c r="H29" i="37"/>
  <c r="H81" i="37"/>
  <c r="H69" i="37"/>
  <c r="H13" i="37"/>
  <c r="H5" i="37"/>
  <c r="H72" i="37"/>
  <c r="H28" i="37"/>
  <c r="H50" i="37"/>
  <c r="H45" i="37"/>
  <c r="H52" i="37"/>
  <c r="H78" i="37"/>
  <c r="H55" i="37"/>
  <c r="H39" i="37"/>
  <c r="H38" i="37"/>
  <c r="L9" i="6"/>
  <c r="L16" i="6"/>
  <c r="D14" i="21"/>
  <c r="K28" i="6"/>
  <c r="D26" i="31"/>
  <c r="K39" i="6"/>
  <c r="D37" i="41"/>
  <c r="K24" i="6"/>
  <c r="D22" i="27"/>
  <c r="K13" i="6"/>
  <c r="K41" i="6"/>
  <c r="D39" i="43"/>
  <c r="H32" i="33"/>
  <c r="J32" i="33"/>
  <c r="H80" i="33"/>
  <c r="J80" i="33"/>
  <c r="H11" i="33"/>
  <c r="J11" i="33"/>
  <c r="H21" i="33"/>
  <c r="J21" i="33"/>
  <c r="H29" i="33"/>
  <c r="J29" i="33"/>
  <c r="H38" i="33"/>
  <c r="J38" i="33"/>
  <c r="H47" i="33"/>
  <c r="J47" i="33"/>
  <c r="H55" i="33"/>
  <c r="J55" i="33"/>
  <c r="H65" i="33"/>
  <c r="J65" i="33"/>
  <c r="H74" i="33"/>
  <c r="J74" i="33"/>
  <c r="H9" i="33"/>
  <c r="J9" i="33"/>
  <c r="H36" i="33"/>
  <c r="J36" i="33"/>
  <c r="H67" i="33"/>
  <c r="J67" i="33"/>
  <c r="H7" i="33"/>
  <c r="J7" i="33"/>
  <c r="H15" i="33"/>
  <c r="H25" i="33"/>
  <c r="J25" i="33"/>
  <c r="H34" i="33"/>
  <c r="J34" i="33"/>
  <c r="H42" i="33"/>
  <c r="J42" i="33"/>
  <c r="H51" i="33"/>
  <c r="J51" i="33"/>
  <c r="H61" i="33"/>
  <c r="J61" i="33"/>
  <c r="H69" i="33"/>
  <c r="J69" i="33"/>
  <c r="H78" i="33"/>
  <c r="J78" i="33"/>
  <c r="H23" i="33"/>
  <c r="J23" i="33"/>
  <c r="H5" i="33"/>
  <c r="H18" i="33"/>
  <c r="J18" i="33"/>
  <c r="H37" i="33"/>
  <c r="J37" i="33"/>
  <c r="H46" i="33"/>
  <c r="J46" i="33"/>
  <c r="H64" i="33"/>
  <c r="J64" i="33"/>
  <c r="H45" i="33"/>
  <c r="H49" i="33"/>
  <c r="J49" i="33"/>
  <c r="H12" i="33"/>
  <c r="J12" i="33"/>
  <c r="H81" i="33"/>
  <c r="J81" i="33"/>
  <c r="H56" i="33"/>
  <c r="J56" i="33"/>
  <c r="H75" i="33"/>
  <c r="J75" i="33"/>
  <c r="H27" i="33"/>
  <c r="J27" i="33"/>
  <c r="H72" i="33"/>
  <c r="J72" i="33"/>
  <c r="H6" i="33"/>
  <c r="J6" i="33"/>
  <c r="H24" i="33"/>
  <c r="H41" i="33"/>
  <c r="J41" i="33"/>
  <c r="H50" i="33"/>
  <c r="J50" i="33"/>
  <c r="H68" i="33"/>
  <c r="J68" i="33"/>
  <c r="H57" i="33"/>
  <c r="J57" i="33"/>
  <c r="H16" i="33"/>
  <c r="J16" i="33"/>
  <c r="H35" i="33"/>
  <c r="J35" i="33"/>
  <c r="D44" i="33"/>
  <c r="D85" i="33"/>
  <c r="H62" i="33"/>
  <c r="J62" i="33"/>
  <c r="H79" i="33"/>
  <c r="J79" i="33"/>
  <c r="H40" i="33"/>
  <c r="J40" i="33"/>
  <c r="H10" i="33"/>
  <c r="H28" i="33"/>
  <c r="J28" i="33"/>
  <c r="H83" i="33"/>
  <c r="J83" i="33"/>
  <c r="H54" i="33"/>
  <c r="J54" i="33"/>
  <c r="H73" i="33"/>
  <c r="J73" i="33"/>
  <c r="H76" i="33"/>
  <c r="J76" i="33"/>
  <c r="H22" i="33"/>
  <c r="J22" i="33"/>
  <c r="H39" i="33"/>
  <c r="H48" i="33"/>
  <c r="J48" i="33"/>
  <c r="H66" i="33"/>
  <c r="J66" i="33"/>
  <c r="H13" i="33"/>
  <c r="J13" i="33"/>
  <c r="H53" i="33"/>
  <c r="J53" i="33"/>
  <c r="H14" i="33"/>
  <c r="J14" i="33"/>
  <c r="H33" i="33"/>
  <c r="J33" i="33"/>
  <c r="H82" i="33"/>
  <c r="H58" i="33"/>
  <c r="J58" i="33"/>
  <c r="H77" i="33"/>
  <c r="J77" i="33"/>
  <c r="H8" i="33"/>
  <c r="H26" i="33"/>
  <c r="J26" i="33"/>
  <c r="H43" i="33"/>
  <c r="J43" i="33"/>
  <c r="H52" i="33"/>
  <c r="J52" i="33"/>
  <c r="H71" i="33"/>
  <c r="J71" i="33"/>
  <c r="H17" i="33"/>
  <c r="J17" i="33"/>
  <c r="H63" i="33"/>
  <c r="J63" i="33"/>
  <c r="K43" i="6"/>
  <c r="L43" i="6"/>
  <c r="L40" i="6"/>
  <c r="H58" i="21"/>
  <c r="H46" i="21"/>
  <c r="H31" i="21"/>
  <c r="H45" i="21"/>
  <c r="H21" i="21"/>
  <c r="H32" i="21"/>
  <c r="H18" i="21"/>
  <c r="H66" i="21"/>
  <c r="H38" i="21"/>
  <c r="H16" i="21"/>
  <c r="D44" i="21"/>
  <c r="D85" i="21"/>
  <c r="H33" i="21"/>
  <c r="H73" i="21"/>
  <c r="H26" i="21"/>
  <c r="H71" i="21"/>
  <c r="H68" i="21"/>
  <c r="H6" i="21"/>
  <c r="H11" i="21"/>
  <c r="H27" i="21"/>
  <c r="H17" i="21"/>
  <c r="H12" i="21"/>
  <c r="H64" i="21"/>
  <c r="H54" i="21"/>
  <c r="H37" i="21"/>
  <c r="H53" i="21"/>
  <c r="H5" i="21"/>
  <c r="H65" i="21"/>
  <c r="H50" i="21"/>
  <c r="H69" i="21"/>
  <c r="H7" i="21"/>
  <c r="H81" i="21"/>
  <c r="H34" i="21"/>
  <c r="H13" i="21"/>
  <c r="H22" i="21"/>
  <c r="H75" i="21"/>
  <c r="H72" i="21"/>
  <c r="H79" i="21"/>
  <c r="H25" i="21"/>
  <c r="H49" i="21"/>
  <c r="H42" i="21"/>
  <c r="H55" i="21"/>
  <c r="H51" i="21"/>
  <c r="H8" i="21"/>
  <c r="H9" i="21"/>
  <c r="H24" i="21"/>
  <c r="H67" i="21"/>
  <c r="H83" i="21"/>
  <c r="H28" i="21"/>
  <c r="H57" i="21"/>
  <c r="H14" i="21"/>
  <c r="H48" i="21"/>
  <c r="H74" i="21"/>
  <c r="H39" i="21"/>
  <c r="H29" i="21"/>
  <c r="H36" i="21"/>
  <c r="H63" i="21"/>
  <c r="H77" i="21"/>
  <c r="H80" i="21"/>
  <c r="H56" i="21"/>
  <c r="H10" i="21"/>
  <c r="H82" i="21"/>
  <c r="H43" i="21"/>
  <c r="H76" i="21"/>
  <c r="H15" i="21"/>
  <c r="H35" i="21"/>
  <c r="H41" i="21"/>
  <c r="H40" i="21"/>
  <c r="H47" i="21"/>
  <c r="H52" i="21"/>
  <c r="H23" i="21"/>
  <c r="H62" i="21"/>
  <c r="H78" i="21"/>
  <c r="J5" i="33"/>
  <c r="L24" i="6"/>
  <c r="L28" i="6"/>
  <c r="I25" i="16"/>
  <c r="I81" i="16"/>
  <c r="I63" i="16"/>
  <c r="I77" i="16"/>
  <c r="I66" i="16"/>
  <c r="I75" i="16"/>
  <c r="I78" i="16"/>
  <c r="I38" i="16"/>
  <c r="I42" i="16"/>
  <c r="I31" i="16"/>
  <c r="I80" i="16"/>
  <c r="I15" i="16"/>
  <c r="I39" i="16"/>
  <c r="I35" i="16"/>
  <c r="I24" i="16"/>
  <c r="I56" i="16"/>
  <c r="I29" i="16"/>
  <c r="I7" i="16"/>
  <c r="I54" i="16"/>
  <c r="I50" i="16"/>
  <c r="I48" i="16"/>
  <c r="I67" i="16"/>
  <c r="I52" i="16"/>
  <c r="I13" i="16"/>
  <c r="E44" i="16"/>
  <c r="E85" i="16"/>
  <c r="I41" i="16"/>
  <c r="I21" i="16"/>
  <c r="I36" i="16"/>
  <c r="I55" i="16"/>
  <c r="I37" i="16"/>
  <c r="I18" i="16"/>
  <c r="I47" i="16"/>
  <c r="I28" i="16"/>
  <c r="I22" i="16"/>
  <c r="I16" i="16"/>
  <c r="I82" i="16"/>
  <c r="J45" i="33"/>
  <c r="L39" i="6"/>
  <c r="L41" i="6"/>
  <c r="K45" i="6"/>
  <c r="D43" i="51"/>
  <c r="L45" i="6"/>
  <c r="G45" i="6"/>
  <c r="I45" i="6"/>
  <c r="E43" i="51"/>
  <c r="K22" i="6"/>
  <c r="D20" i="49"/>
  <c r="H6" i="49"/>
  <c r="J6" i="49"/>
  <c r="G22" i="6"/>
  <c r="I22" i="6"/>
  <c r="F85" i="11"/>
  <c r="G85" i="11"/>
  <c r="K11" i="6"/>
  <c r="D9" i="16"/>
  <c r="I64" i="19"/>
  <c r="I39" i="19"/>
  <c r="I34" i="19"/>
  <c r="I45" i="19"/>
  <c r="I56" i="19"/>
  <c r="I16" i="19"/>
  <c r="I29" i="19"/>
  <c r="I61" i="19"/>
  <c r="I71" i="19"/>
  <c r="I41" i="19"/>
  <c r="I67" i="19"/>
  <c r="I51" i="19"/>
  <c r="I27" i="19"/>
  <c r="I8" i="19"/>
  <c r="I38" i="19"/>
  <c r="I14" i="19"/>
  <c r="I82" i="19"/>
  <c r="G34" i="6"/>
  <c r="I34" i="6"/>
  <c r="E32" i="36"/>
  <c r="F23" i="6"/>
  <c r="H23" i="6"/>
  <c r="F7" i="6"/>
  <c r="H7" i="6"/>
  <c r="K7" i="6"/>
  <c r="D41" i="47"/>
  <c r="I81" i="23"/>
  <c r="I27" i="23"/>
  <c r="I72" i="23"/>
  <c r="I35" i="23"/>
  <c r="I58" i="32"/>
  <c r="I57" i="32"/>
  <c r="I56" i="32"/>
  <c r="I24" i="32"/>
  <c r="I40" i="32"/>
  <c r="I22" i="32"/>
  <c r="I66" i="32"/>
  <c r="I55" i="32"/>
  <c r="I14" i="32"/>
  <c r="I18" i="32"/>
  <c r="I29" i="32"/>
  <c r="I42" i="32"/>
  <c r="I68" i="32"/>
  <c r="I7" i="32"/>
  <c r="I43" i="32"/>
  <c r="I74" i="32"/>
  <c r="I63" i="32"/>
  <c r="I15" i="32"/>
  <c r="I46" i="32"/>
  <c r="I81" i="32"/>
  <c r="I9" i="32"/>
  <c r="I76" i="32"/>
  <c r="I35" i="32"/>
  <c r="I75" i="32"/>
  <c r="I17" i="32"/>
  <c r="I48" i="32"/>
  <c r="I50" i="32"/>
  <c r="I28" i="32"/>
  <c r="E44" i="32"/>
  <c r="E85" i="32"/>
  <c r="I70" i="38"/>
  <c r="I60" i="38"/>
  <c r="I30" i="38"/>
  <c r="I19" i="38"/>
  <c r="I71" i="38"/>
  <c r="I59" i="38"/>
  <c r="I61" i="38"/>
  <c r="I20" i="38"/>
  <c r="I10" i="38"/>
  <c r="I6" i="38"/>
  <c r="I27" i="38"/>
  <c r="E44" i="38"/>
  <c r="E85" i="38"/>
  <c r="I23" i="38"/>
  <c r="I29" i="38"/>
  <c r="I72" i="38"/>
  <c r="I37" i="38"/>
  <c r="I80" i="38"/>
  <c r="I47" i="38"/>
  <c r="I41" i="38"/>
  <c r="I8" i="38"/>
  <c r="I33" i="38"/>
  <c r="I36" i="38"/>
  <c r="I81" i="38"/>
  <c r="I31" i="38"/>
  <c r="I38" i="38"/>
  <c r="I49" i="38"/>
  <c r="I67" i="38"/>
  <c r="I42" i="38"/>
  <c r="I9" i="38"/>
  <c r="I58" i="38"/>
  <c r="I48" i="38"/>
  <c r="I69" i="38"/>
  <c r="I40" i="38"/>
  <c r="I73" i="38"/>
  <c r="I14" i="38"/>
  <c r="I32" i="38"/>
  <c r="I64" i="38"/>
  <c r="I50" i="38"/>
  <c r="I12" i="38"/>
  <c r="I16" i="38"/>
  <c r="I82" i="38"/>
  <c r="I28" i="38"/>
  <c r="I46" i="38"/>
  <c r="I17" i="38"/>
  <c r="I43" i="38"/>
  <c r="I65" i="38"/>
  <c r="I77" i="38"/>
  <c r="I11" i="38"/>
  <c r="I18" i="38"/>
  <c r="I78" i="38"/>
  <c r="I5" i="38"/>
  <c r="I35" i="38"/>
  <c r="I63" i="38"/>
  <c r="I26" i="38"/>
  <c r="I53" i="38"/>
  <c r="I21" i="38"/>
  <c r="I79" i="38"/>
  <c r="I55" i="38"/>
  <c r="I54" i="38"/>
  <c r="I51" i="38"/>
  <c r="I22" i="38"/>
  <c r="I24" i="38"/>
  <c r="I66" i="38"/>
  <c r="I25" i="38"/>
  <c r="I68" i="38"/>
  <c r="I56" i="38"/>
  <c r="I13" i="38"/>
  <c r="I57" i="38"/>
  <c r="I74" i="38"/>
  <c r="I75" i="38"/>
  <c r="I45" i="38"/>
  <c r="I62" i="38"/>
  <c r="I7" i="38"/>
  <c r="I34" i="38"/>
  <c r="I52" i="38"/>
  <c r="I83" i="38"/>
  <c r="I76" i="38"/>
  <c r="I15" i="38"/>
  <c r="I39" i="38"/>
  <c r="I70" i="20"/>
  <c r="I60" i="20"/>
  <c r="I19" i="20"/>
  <c r="I59" i="20"/>
  <c r="I61" i="20"/>
  <c r="I30" i="20"/>
  <c r="I20" i="20"/>
  <c r="I26" i="20"/>
  <c r="I15" i="20"/>
  <c r="I74" i="20"/>
  <c r="I65" i="20"/>
  <c r="I35" i="20"/>
  <c r="I22" i="20"/>
  <c r="I39" i="20"/>
  <c r="I18" i="20"/>
  <c r="I43" i="20"/>
  <c r="I50" i="20"/>
  <c r="I51" i="20"/>
  <c r="I46" i="20"/>
  <c r="I55" i="20"/>
  <c r="I40" i="20"/>
  <c r="I53" i="20"/>
  <c r="I57" i="20"/>
  <c r="I83" i="20"/>
  <c r="I23" i="20"/>
  <c r="I41" i="20"/>
  <c r="I52" i="20"/>
  <c r="I76" i="20"/>
  <c r="I38" i="20"/>
  <c r="I6" i="20"/>
  <c r="I81" i="20"/>
  <c r="I5" i="20"/>
  <c r="I27" i="20"/>
  <c r="I67" i="20"/>
  <c r="I34" i="20"/>
  <c r="E44" i="20"/>
  <c r="E85" i="20"/>
  <c r="I66" i="20"/>
  <c r="I28" i="20"/>
  <c r="I33" i="20"/>
  <c r="I56" i="20"/>
  <c r="I58" i="20"/>
  <c r="I42" i="20"/>
  <c r="I77" i="20"/>
  <c r="I36" i="20"/>
  <c r="I13" i="20"/>
  <c r="I7" i="20"/>
  <c r="I11" i="20"/>
  <c r="I9" i="20"/>
  <c r="I37" i="20"/>
  <c r="I45" i="20"/>
  <c r="I10" i="20"/>
  <c r="I82" i="20"/>
  <c r="I31" i="20"/>
  <c r="I12" i="20"/>
  <c r="I71" i="20"/>
  <c r="I17" i="20"/>
  <c r="I62" i="20"/>
  <c r="I73" i="20"/>
  <c r="I79" i="20"/>
  <c r="I72" i="20"/>
  <c r="I21" i="20"/>
  <c r="I48" i="20"/>
  <c r="I63" i="20"/>
  <c r="I78" i="20"/>
  <c r="I32" i="20"/>
  <c r="I24" i="20"/>
  <c r="I64" i="20"/>
  <c r="I69" i="20"/>
  <c r="I75" i="20"/>
  <c r="I16" i="20"/>
  <c r="I8" i="20"/>
  <c r="I80" i="20"/>
  <c r="I25" i="20"/>
  <c r="I29" i="20"/>
  <c r="I54" i="20"/>
  <c r="I49" i="20"/>
  <c r="I47" i="20"/>
  <c r="I68" i="20"/>
  <c r="I14" i="20"/>
  <c r="I80" i="39"/>
  <c r="I55" i="39"/>
  <c r="I64" i="39"/>
  <c r="I22" i="39"/>
  <c r="I12" i="39"/>
  <c r="I10" i="39"/>
  <c r="I48" i="39"/>
  <c r="I9" i="39"/>
  <c r="I53" i="39"/>
  <c r="I73" i="39"/>
  <c r="I65" i="39"/>
  <c r="E44" i="39"/>
  <c r="E85" i="39"/>
  <c r="I58" i="39"/>
  <c r="I36" i="39"/>
  <c r="I6" i="39"/>
  <c r="I62" i="39"/>
  <c r="I42" i="39"/>
  <c r="I46" i="39"/>
  <c r="I68" i="39"/>
  <c r="I23" i="39"/>
  <c r="I24" i="39"/>
  <c r="I54" i="39"/>
  <c r="I78" i="39"/>
  <c r="I33" i="39"/>
  <c r="I15" i="39"/>
  <c r="I26" i="39"/>
  <c r="I43" i="39"/>
  <c r="I39" i="39"/>
  <c r="I7" i="39"/>
  <c r="I34" i="39"/>
  <c r="I63" i="39"/>
  <c r="I45" i="39"/>
  <c r="I27" i="39"/>
  <c r="I43" i="42"/>
  <c r="I46" i="42"/>
  <c r="I33" i="42"/>
  <c r="I35" i="42"/>
  <c r="I26" i="42"/>
  <c r="I66" i="42"/>
  <c r="I50" i="42"/>
  <c r="I45" i="42"/>
  <c r="I56" i="42"/>
  <c r="I79" i="42"/>
  <c r="I61" i="42"/>
  <c r="I16" i="42"/>
  <c r="I81" i="42"/>
  <c r="I73" i="42"/>
  <c r="I32" i="42"/>
  <c r="I25" i="42"/>
  <c r="I77" i="42"/>
  <c r="I6" i="42"/>
  <c r="I9" i="42"/>
  <c r="I78" i="42"/>
  <c r="I8" i="42"/>
  <c r="I64" i="42"/>
  <c r="I15" i="42"/>
  <c r="I51" i="42"/>
  <c r="I71" i="42"/>
  <c r="I72" i="42"/>
  <c r="I22" i="42"/>
  <c r="I68" i="42"/>
  <c r="I14" i="42"/>
  <c r="I21" i="42"/>
  <c r="I67" i="42"/>
  <c r="I17" i="42"/>
  <c r="I41" i="42"/>
  <c r="I40" i="42"/>
  <c r="I62" i="42"/>
  <c r="I34" i="42"/>
  <c r="I53" i="42"/>
  <c r="I10" i="42"/>
  <c r="I83" i="27"/>
  <c r="I39" i="27"/>
  <c r="I29" i="27"/>
  <c r="I21" i="27"/>
  <c r="I23" i="27"/>
  <c r="I17" i="27"/>
  <c r="I34" i="27"/>
  <c r="I45" i="27"/>
  <c r="I25" i="27"/>
  <c r="I14" i="27"/>
  <c r="I56" i="27"/>
  <c r="I5" i="27"/>
  <c r="I27" i="27"/>
  <c r="I61" i="27"/>
  <c r="I24" i="27"/>
  <c r="I48" i="27"/>
  <c r="I53" i="27"/>
  <c r="I15" i="27"/>
  <c r="I68" i="27"/>
  <c r="I67" i="27"/>
  <c r="I51" i="27"/>
  <c r="I7" i="27"/>
  <c r="I12" i="27"/>
  <c r="I80" i="27"/>
  <c r="I62" i="27"/>
  <c r="I38" i="27"/>
  <c r="I79" i="27"/>
  <c r="I65" i="27"/>
  <c r="I64" i="27"/>
  <c r="I40" i="27"/>
  <c r="I10" i="27"/>
  <c r="I78" i="27"/>
  <c r="E41" i="47"/>
  <c r="H70" i="21"/>
  <c r="H59" i="21"/>
  <c r="H60" i="21"/>
  <c r="H61" i="21"/>
  <c r="H30" i="21"/>
  <c r="H19" i="21"/>
  <c r="H20" i="21"/>
  <c r="I60" i="16"/>
  <c r="I20" i="16"/>
  <c r="I72" i="16"/>
  <c r="I61" i="16"/>
  <c r="H70" i="33"/>
  <c r="H30" i="33"/>
  <c r="H31" i="33"/>
  <c r="H19" i="33"/>
  <c r="H59" i="33"/>
  <c r="H60" i="33"/>
  <c r="H20" i="33"/>
  <c r="H70" i="40"/>
  <c r="H71" i="40"/>
  <c r="H30" i="40"/>
  <c r="H31" i="40"/>
  <c r="H59" i="40"/>
  <c r="H60" i="40"/>
  <c r="H19" i="40"/>
  <c r="H20" i="40"/>
  <c r="I59" i="15"/>
  <c r="I61" i="15"/>
  <c r="I31" i="15"/>
  <c r="I70" i="15"/>
  <c r="I60" i="15"/>
  <c r="I30" i="15"/>
  <c r="I19" i="15"/>
  <c r="I20" i="15"/>
  <c r="I70" i="19"/>
  <c r="I60" i="19"/>
  <c r="I31" i="19"/>
  <c r="I15" i="19"/>
  <c r="I22" i="19"/>
  <c r="I28" i="19"/>
  <c r="I46" i="19"/>
  <c r="I47" i="19"/>
  <c r="I59" i="19"/>
  <c r="I30" i="19"/>
  <c r="I21" i="19"/>
  <c r="I17" i="19"/>
  <c r="I26" i="19"/>
  <c r="I32" i="19"/>
  <c r="I55" i="19"/>
  <c r="I77" i="19"/>
  <c r="I18" i="19"/>
  <c r="I59" i="24"/>
  <c r="I20" i="24"/>
  <c r="I21" i="24"/>
  <c r="I54" i="24"/>
  <c r="I64" i="24"/>
  <c r="I11" i="24"/>
  <c r="I70" i="24"/>
  <c r="I60" i="24"/>
  <c r="I30" i="24"/>
  <c r="I19" i="24"/>
  <c r="I40" i="24"/>
  <c r="I70" i="40"/>
  <c r="I59" i="40"/>
  <c r="I30" i="40"/>
  <c r="I19" i="40"/>
  <c r="I71" i="40"/>
  <c r="I60" i="40"/>
  <c r="I31" i="40"/>
  <c r="I20" i="40"/>
  <c r="I59" i="26"/>
  <c r="I30" i="26"/>
  <c r="I19" i="26"/>
  <c r="I72" i="26"/>
  <c r="I38" i="26"/>
  <c r="I23" i="26"/>
  <c r="I9" i="26"/>
  <c r="I80" i="26"/>
  <c r="I51" i="26"/>
  <c r="I52" i="26"/>
  <c r="I69" i="26"/>
  <c r="I29" i="26"/>
  <c r="I42" i="26"/>
  <c r="I16" i="26"/>
  <c r="I17" i="26"/>
  <c r="I70" i="26"/>
  <c r="I60" i="26"/>
  <c r="I31" i="26"/>
  <c r="I20" i="26"/>
  <c r="I13" i="26"/>
  <c r="I7" i="26"/>
  <c r="I50" i="26"/>
  <c r="I6" i="26"/>
  <c r="I24" i="26"/>
  <c r="I75" i="26"/>
  <c r="I59" i="36"/>
  <c r="I19" i="36"/>
  <c r="I70" i="36"/>
  <c r="I60" i="36"/>
  <c r="I30" i="36"/>
  <c r="I31" i="36"/>
  <c r="I20" i="36"/>
  <c r="I70" i="28"/>
  <c r="I60" i="28"/>
  <c r="I30" i="28"/>
  <c r="I19" i="28"/>
  <c r="I71" i="28"/>
  <c r="I59" i="28"/>
  <c r="I20" i="28"/>
  <c r="I59" i="46"/>
  <c r="I30" i="46"/>
  <c r="I19" i="46"/>
  <c r="I20" i="46"/>
  <c r="I70" i="46"/>
  <c r="I60" i="46"/>
  <c r="I31" i="46"/>
  <c r="H59" i="37"/>
  <c r="H60" i="37"/>
  <c r="H30" i="37"/>
  <c r="H70" i="37"/>
  <c r="H19" i="37"/>
  <c r="H20" i="37"/>
  <c r="H59" i="13"/>
  <c r="H60" i="13"/>
  <c r="H61" i="13"/>
  <c r="H20" i="13"/>
  <c r="H21" i="13"/>
  <c r="H70" i="13"/>
  <c r="H71" i="13"/>
  <c r="H30" i="13"/>
  <c r="H31" i="13"/>
  <c r="H19" i="13"/>
  <c r="E5" i="11"/>
  <c r="I70" i="33"/>
  <c r="I60" i="33"/>
  <c r="I30" i="33"/>
  <c r="I59" i="33"/>
  <c r="I31" i="33"/>
  <c r="I19" i="33"/>
  <c r="I20" i="33"/>
  <c r="I10" i="33"/>
  <c r="I15" i="33"/>
  <c r="J15" i="33"/>
  <c r="K23" i="6"/>
  <c r="D21" i="26"/>
  <c r="F44" i="6"/>
  <c r="H44" i="6"/>
  <c r="K44" i="6"/>
  <c r="I22" i="36"/>
  <c r="I7" i="36"/>
  <c r="I25" i="36"/>
  <c r="I6" i="36"/>
  <c r="I24" i="36"/>
  <c r="I41" i="36"/>
  <c r="I17" i="36"/>
  <c r="I36" i="36"/>
  <c r="I35" i="36"/>
  <c r="I29" i="36"/>
  <c r="I47" i="36"/>
  <c r="I65" i="36"/>
  <c r="I45" i="36"/>
  <c r="I56" i="36"/>
  <c r="I75" i="36"/>
  <c r="I37" i="36"/>
  <c r="I32" i="36"/>
  <c r="I49" i="36"/>
  <c r="I67" i="36"/>
  <c r="E44" i="36"/>
  <c r="E85" i="36"/>
  <c r="I58" i="36"/>
  <c r="I77" i="36"/>
  <c r="I26" i="36"/>
  <c r="I21" i="36"/>
  <c r="I83" i="36"/>
  <c r="I61" i="36"/>
  <c r="I78" i="36"/>
  <c r="I62" i="36"/>
  <c r="I79" i="36"/>
  <c r="I12" i="36"/>
  <c r="I39" i="36"/>
  <c r="I15" i="36"/>
  <c r="I34" i="36"/>
  <c r="I14" i="36"/>
  <c r="I33" i="36"/>
  <c r="I9" i="36"/>
  <c r="I27" i="36"/>
  <c r="I16" i="36"/>
  <c r="I11" i="36"/>
  <c r="I42" i="36"/>
  <c r="I55" i="36"/>
  <c r="I74" i="36"/>
  <c r="I48" i="36"/>
  <c r="I66" i="36"/>
  <c r="I18" i="36"/>
  <c r="I13" i="36"/>
  <c r="I82" i="36"/>
  <c r="I57" i="36"/>
  <c r="I76" i="36"/>
  <c r="I50" i="36"/>
  <c r="I68" i="36"/>
  <c r="I8" i="36"/>
  <c r="I43" i="36"/>
  <c r="I38" i="36"/>
  <c r="I51" i="36"/>
  <c r="I69" i="36"/>
  <c r="I52" i="36"/>
  <c r="I71" i="36"/>
  <c r="I28" i="36"/>
  <c r="I80" i="36"/>
  <c r="I5" i="36"/>
  <c r="I81" i="36"/>
  <c r="I53" i="36"/>
  <c r="I23" i="36"/>
  <c r="I54" i="36"/>
  <c r="I64" i="36"/>
  <c r="I40" i="36"/>
  <c r="I73" i="36"/>
  <c r="I46" i="36"/>
  <c r="I63" i="36"/>
  <c r="I72" i="36"/>
  <c r="I10" i="36"/>
  <c r="L23" i="6"/>
  <c r="I71" i="11"/>
  <c r="I60" i="11"/>
  <c r="I61" i="11"/>
  <c r="I29" i="11"/>
  <c r="I16" i="11"/>
  <c r="I19" i="11"/>
  <c r="I21" i="11"/>
  <c r="I22" i="11"/>
  <c r="I24" i="11"/>
  <c r="I70" i="11"/>
  <c r="I59" i="11"/>
  <c r="I28" i="11"/>
  <c r="I30" i="11"/>
  <c r="I31" i="11"/>
  <c r="I17" i="11"/>
  <c r="I18" i="11"/>
  <c r="I20" i="11"/>
  <c r="I23" i="11"/>
  <c r="I25" i="11"/>
  <c r="I26" i="11"/>
  <c r="I5" i="11"/>
  <c r="I32" i="11"/>
  <c r="I43" i="11"/>
  <c r="I62" i="11"/>
  <c r="I51" i="11"/>
  <c r="I78" i="11"/>
  <c r="I14" i="11"/>
  <c r="I7" i="11"/>
  <c r="I34" i="11"/>
  <c r="I83" i="11"/>
  <c r="I54" i="11"/>
  <c r="I73" i="11"/>
  <c r="I53" i="11"/>
  <c r="I72" i="11"/>
  <c r="I8" i="11"/>
  <c r="I9" i="11"/>
  <c r="I36" i="11"/>
  <c r="I81" i="11"/>
  <c r="I56" i="11"/>
  <c r="I75" i="11"/>
  <c r="I55" i="11"/>
  <c r="I74" i="11"/>
  <c r="I10" i="11"/>
  <c r="I41" i="11"/>
  <c r="I67" i="11"/>
  <c r="E44" i="11"/>
  <c r="E85" i="11"/>
  <c r="I77" i="11"/>
  <c r="I37" i="11"/>
  <c r="I49" i="11"/>
  <c r="I57" i="11"/>
  <c r="I12" i="11"/>
  <c r="I13" i="11"/>
  <c r="I40" i="11"/>
  <c r="I52" i="11"/>
  <c r="I79" i="11"/>
  <c r="I69" i="11"/>
  <c r="I6" i="11"/>
  <c r="I33" i="11"/>
  <c r="I15" i="11"/>
  <c r="I42" i="11"/>
  <c r="I46" i="11"/>
  <c r="I64" i="11"/>
  <c r="I82" i="11"/>
  <c r="I63" i="11"/>
  <c r="I80" i="11"/>
  <c r="I35" i="11"/>
  <c r="I27" i="11"/>
  <c r="I39" i="11"/>
  <c r="I48" i="11"/>
  <c r="I66" i="11"/>
  <c r="I47" i="11"/>
  <c r="I65" i="11"/>
  <c r="I45" i="11"/>
  <c r="I11" i="11"/>
  <c r="I68" i="11"/>
  <c r="I58" i="11"/>
  <c r="I76" i="11"/>
  <c r="I50" i="11"/>
  <c r="I38" i="11"/>
  <c r="H44" i="37"/>
  <c r="I44" i="36"/>
  <c r="I84" i="24"/>
  <c r="I44" i="15"/>
  <c r="I84" i="15"/>
  <c r="I85" i="15"/>
  <c r="J20" i="40"/>
  <c r="J60" i="40"/>
  <c r="J31" i="40"/>
  <c r="J71" i="40"/>
  <c r="J20" i="33"/>
  <c r="J59" i="33"/>
  <c r="H84" i="33"/>
  <c r="J31" i="33"/>
  <c r="J70" i="33"/>
  <c r="E44" i="49"/>
  <c r="E85" i="49"/>
  <c r="D44" i="49"/>
  <c r="D85" i="49"/>
  <c r="I84" i="36"/>
  <c r="I85" i="36"/>
  <c r="J19" i="40"/>
  <c r="J59" i="40"/>
  <c r="J30" i="40"/>
  <c r="J70" i="40"/>
  <c r="J60" i="33"/>
  <c r="J19" i="33"/>
  <c r="H44" i="33"/>
  <c r="J30" i="33"/>
  <c r="H44" i="21"/>
  <c r="H84" i="21"/>
  <c r="I70" i="47"/>
  <c r="I30" i="47"/>
  <c r="I20" i="47"/>
  <c r="I59" i="47"/>
  <c r="I60" i="47"/>
  <c r="I31" i="47"/>
  <c r="I19" i="47"/>
  <c r="I8" i="47"/>
  <c r="I81" i="47"/>
  <c r="I56" i="47"/>
  <c r="I78" i="47"/>
  <c r="I39" i="47"/>
  <c r="I21" i="47"/>
  <c r="I64" i="47"/>
  <c r="I29" i="47"/>
  <c r="I73" i="47"/>
  <c r="I67" i="47"/>
  <c r="I58" i="47"/>
  <c r="I41" i="47"/>
  <c r="I76" i="47"/>
  <c r="I7" i="47"/>
  <c r="I37" i="47"/>
  <c r="I26" i="47"/>
  <c r="I55" i="47"/>
  <c r="I34" i="47"/>
  <c r="I32" i="47"/>
  <c r="I15" i="47"/>
  <c r="I62" i="47"/>
  <c r="I36" i="47"/>
  <c r="I11" i="47"/>
  <c r="I68" i="47"/>
  <c r="I10" i="47"/>
  <c r="I65" i="47"/>
  <c r="I63" i="47"/>
  <c r="I49" i="47"/>
  <c r="I35" i="47"/>
  <c r="I57" i="47"/>
  <c r="I14" i="47"/>
  <c r="I80" i="47"/>
  <c r="I9" i="47"/>
  <c r="I43" i="47"/>
  <c r="I72" i="47"/>
  <c r="I83" i="47"/>
  <c r="I23" i="47"/>
  <c r="I38" i="47"/>
  <c r="I66" i="47"/>
  <c r="I69" i="47"/>
  <c r="I53" i="47"/>
  <c r="I5" i="47"/>
  <c r="I82" i="47"/>
  <c r="I13" i="47"/>
  <c r="I48" i="47"/>
  <c r="I28" i="47"/>
  <c r="I18" i="47"/>
  <c r="I17" i="47"/>
  <c r="I24" i="47"/>
  <c r="I16" i="47"/>
  <c r="I47" i="47"/>
  <c r="I45" i="47"/>
  <c r="I79" i="47"/>
  <c r="I77" i="47"/>
  <c r="E44" i="47"/>
  <c r="E85" i="47"/>
  <c r="I52" i="47"/>
  <c r="I33" i="47"/>
  <c r="I25" i="47"/>
  <c r="I42" i="47"/>
  <c r="I71" i="47"/>
  <c r="I12" i="47"/>
  <c r="I54" i="47"/>
  <c r="I27" i="47"/>
  <c r="I40" i="47"/>
  <c r="I22" i="47"/>
  <c r="I50" i="47"/>
  <c r="I75" i="47"/>
  <c r="I51" i="47"/>
  <c r="I74" i="47"/>
  <c r="I61" i="47"/>
  <c r="I6" i="47"/>
  <c r="I46" i="47"/>
  <c r="I84" i="20"/>
  <c r="I44" i="20"/>
  <c r="I84" i="38"/>
  <c r="I85" i="38"/>
  <c r="I44" i="38"/>
  <c r="H70" i="47"/>
  <c r="J70" i="47"/>
  <c r="H59" i="47"/>
  <c r="J59" i="47"/>
  <c r="H60" i="47"/>
  <c r="J60" i="47"/>
  <c r="H30" i="47"/>
  <c r="J30" i="47"/>
  <c r="H31" i="47"/>
  <c r="J31" i="47"/>
  <c r="H19" i="47"/>
  <c r="J19" i="47"/>
  <c r="H20" i="47"/>
  <c r="J20" i="47"/>
  <c r="H9" i="47"/>
  <c r="J9" i="47"/>
  <c r="H32" i="47"/>
  <c r="J32" i="47"/>
  <c r="H16" i="47"/>
  <c r="J16" i="47"/>
  <c r="H41" i="47"/>
  <c r="J41" i="47"/>
  <c r="H64" i="47"/>
  <c r="J64" i="47"/>
  <c r="H38" i="47"/>
  <c r="J38" i="47"/>
  <c r="H10" i="47"/>
  <c r="J10" i="47"/>
  <c r="H24" i="47"/>
  <c r="J24" i="47"/>
  <c r="H27" i="47"/>
  <c r="J27" i="47"/>
  <c r="H81" i="47"/>
  <c r="J81" i="47"/>
  <c r="H51" i="47"/>
  <c r="J51" i="47"/>
  <c r="H49" i="47"/>
  <c r="J49" i="47"/>
  <c r="D44" i="47"/>
  <c r="D85" i="47"/>
  <c r="H7" i="47"/>
  <c r="J7" i="47"/>
  <c r="H42" i="47"/>
  <c r="J42" i="47"/>
  <c r="H39" i="47"/>
  <c r="J39" i="47"/>
  <c r="H75" i="47"/>
  <c r="J75" i="47"/>
  <c r="H36" i="47"/>
  <c r="J36" i="47"/>
  <c r="H43" i="47"/>
  <c r="J43" i="47"/>
  <c r="H17" i="47"/>
  <c r="J17" i="47"/>
  <c r="H26" i="47"/>
  <c r="J26" i="47"/>
  <c r="H73" i="47"/>
  <c r="J73" i="47"/>
  <c r="H78" i="47"/>
  <c r="J78" i="47"/>
  <c r="H53" i="47"/>
  <c r="J53" i="47"/>
  <c r="H72" i="47"/>
  <c r="J72" i="47"/>
  <c r="H25" i="47"/>
  <c r="J25" i="47"/>
  <c r="H22" i="47"/>
  <c r="J22" i="47"/>
  <c r="H56" i="47"/>
  <c r="J56" i="47"/>
  <c r="H11" i="47"/>
  <c r="J11" i="47"/>
  <c r="H18" i="47"/>
  <c r="J18" i="47"/>
  <c r="H68" i="47"/>
  <c r="J68" i="47"/>
  <c r="H40" i="47"/>
  <c r="J40" i="47"/>
  <c r="H50" i="47"/>
  <c r="J50" i="47"/>
  <c r="H76" i="47"/>
  <c r="J76" i="47"/>
  <c r="H63" i="47"/>
  <c r="J63" i="47"/>
  <c r="H82" i="47"/>
  <c r="J82" i="47"/>
  <c r="H12" i="47"/>
  <c r="J12" i="47"/>
  <c r="H83" i="47"/>
  <c r="J83" i="47"/>
  <c r="H54" i="47"/>
  <c r="J54" i="47"/>
  <c r="H37" i="47"/>
  <c r="J37" i="47"/>
  <c r="H57" i="47"/>
  <c r="J57" i="47"/>
  <c r="H47" i="47"/>
  <c r="J47" i="47"/>
  <c r="H23" i="47"/>
  <c r="J23" i="47"/>
  <c r="H79" i="47"/>
  <c r="J79" i="47"/>
  <c r="H62" i="47"/>
  <c r="J62" i="47"/>
  <c r="H55" i="47"/>
  <c r="J55" i="47"/>
  <c r="H80" i="47"/>
  <c r="J80" i="47"/>
  <c r="H15" i="47"/>
  <c r="J15" i="47"/>
  <c r="H48" i="47"/>
  <c r="J48" i="47"/>
  <c r="H8" i="47"/>
  <c r="J8" i="47"/>
  <c r="H29" i="47"/>
  <c r="J29" i="47"/>
  <c r="H45" i="47"/>
  <c r="J45" i="47"/>
  <c r="H21" i="47"/>
  <c r="J21" i="47"/>
  <c r="H6" i="47"/>
  <c r="J6" i="47"/>
  <c r="H28" i="47"/>
  <c r="J28" i="47"/>
  <c r="H52" i="47"/>
  <c r="J52" i="47"/>
  <c r="H77" i="47"/>
  <c r="J77" i="47"/>
  <c r="H46" i="47"/>
  <c r="J46" i="47"/>
  <c r="H13" i="47"/>
  <c r="J13" i="47"/>
  <c r="H71" i="47"/>
  <c r="J71" i="47"/>
  <c r="H35" i="47"/>
  <c r="J35" i="47"/>
  <c r="H58" i="47"/>
  <c r="J58" i="47"/>
  <c r="H69" i="47"/>
  <c r="J69" i="47"/>
  <c r="H67" i="47"/>
  <c r="J67" i="47"/>
  <c r="H5" i="47"/>
  <c r="J5" i="47"/>
  <c r="H65" i="47"/>
  <c r="J65" i="47"/>
  <c r="H34" i="47"/>
  <c r="J34" i="47"/>
  <c r="H66" i="47"/>
  <c r="J66" i="47"/>
  <c r="H33" i="47"/>
  <c r="J33" i="47"/>
  <c r="H14" i="47"/>
  <c r="J14" i="47"/>
  <c r="H61" i="47"/>
  <c r="J61" i="47"/>
  <c r="H74" i="47"/>
  <c r="J74" i="47"/>
  <c r="J10" i="33"/>
  <c r="I84" i="47"/>
  <c r="I44" i="47"/>
  <c r="I85" i="47"/>
  <c r="H85" i="33"/>
  <c r="I85" i="20"/>
  <c r="H85" i="21"/>
  <c r="I84" i="49"/>
  <c r="I44" i="49"/>
  <c r="I85" i="49"/>
  <c r="I84" i="11"/>
  <c r="I85" i="11"/>
  <c r="I44" i="11"/>
  <c r="AI82" i="12"/>
  <c r="AG82" i="12"/>
  <c r="AJ81" i="12"/>
  <c r="AH81" i="12"/>
  <c r="AF81" i="12"/>
  <c r="AI80" i="12"/>
  <c r="AG80" i="12"/>
  <c r="AJ79" i="12"/>
  <c r="AH79" i="12"/>
  <c r="AF79" i="12"/>
  <c r="AI78" i="12"/>
  <c r="AG78" i="12"/>
  <c r="AJ77" i="12"/>
  <c r="AF77" i="12"/>
  <c r="AG76" i="12"/>
  <c r="AH75" i="12"/>
  <c r="AI74" i="12"/>
  <c r="AJ73" i="12"/>
  <c r="AF73" i="12"/>
  <c r="AG72" i="12"/>
  <c r="AH71" i="12"/>
  <c r="AI70" i="12"/>
  <c r="AJ69" i="12"/>
  <c r="AF69" i="12"/>
  <c r="AG68" i="12"/>
  <c r="AH67" i="12"/>
  <c r="AI66" i="12"/>
  <c r="AJ65" i="12"/>
  <c r="AF65" i="12"/>
  <c r="AG64" i="12"/>
  <c r="AH63" i="12"/>
  <c r="AI62" i="12"/>
  <c r="AJ61" i="12"/>
  <c r="AF61" i="12"/>
  <c r="AG60" i="12"/>
  <c r="AH59" i="12"/>
  <c r="AI58" i="12"/>
  <c r="AJ57" i="12"/>
  <c r="AF57" i="12"/>
  <c r="AG56" i="12"/>
  <c r="AH55" i="12"/>
  <c r="AI54" i="12"/>
  <c r="AJ53" i="12"/>
  <c r="AF53" i="12"/>
  <c r="AG52" i="12"/>
  <c r="AH51" i="12"/>
  <c r="AI50" i="12"/>
  <c r="AJ49" i="12"/>
  <c r="AF49" i="12"/>
  <c r="AG48" i="12"/>
  <c r="AH47" i="12"/>
  <c r="AI46" i="12"/>
  <c r="AJ45" i="12"/>
  <c r="AF45" i="12"/>
  <c r="AF44" i="12"/>
  <c r="AH44" i="12"/>
  <c r="AJ44" i="12"/>
  <c r="AG45" i="12"/>
  <c r="AI45" i="12"/>
  <c r="AF46" i="12"/>
  <c r="AH46" i="12"/>
  <c r="AJ46" i="12"/>
  <c r="AG47" i="12"/>
  <c r="AI47" i="12"/>
  <c r="AF48" i="12"/>
  <c r="AH48" i="12"/>
  <c r="AJ48" i="12"/>
  <c r="AG49" i="12"/>
  <c r="AI49" i="12"/>
  <c r="AF50" i="12"/>
  <c r="AH50" i="12"/>
  <c r="AJ50" i="12"/>
  <c r="AG51" i="12"/>
  <c r="AI51" i="12"/>
  <c r="AF52" i="12"/>
  <c r="AH52" i="12"/>
  <c r="AJ52" i="12"/>
  <c r="AG53" i="12"/>
  <c r="AI53" i="12"/>
  <c r="AF54" i="12"/>
  <c r="AH54" i="12"/>
  <c r="AJ54" i="12"/>
  <c r="AG55" i="12"/>
  <c r="AI55" i="12"/>
  <c r="AF56" i="12"/>
  <c r="AH56" i="12"/>
  <c r="AJ56" i="12"/>
  <c r="AG57" i="12"/>
  <c r="AI57" i="12"/>
  <c r="AF58" i="12"/>
  <c r="AH58" i="12"/>
  <c r="AJ58" i="12"/>
  <c r="AG59" i="12"/>
  <c r="AI59" i="12"/>
  <c r="AF60" i="12"/>
  <c r="AH60" i="12"/>
  <c r="AJ60" i="12"/>
  <c r="AG61" i="12"/>
  <c r="AI61" i="12"/>
  <c r="AF62" i="12"/>
  <c r="AH62" i="12"/>
  <c r="AJ62" i="12"/>
  <c r="AG63" i="12"/>
  <c r="AI63" i="12"/>
  <c r="AF64" i="12"/>
  <c r="AH64" i="12"/>
  <c r="AJ64" i="12"/>
  <c r="AG65" i="12"/>
  <c r="AI65" i="12"/>
  <c r="AF66" i="12"/>
  <c r="AH66" i="12"/>
  <c r="AJ66" i="12"/>
  <c r="AG67" i="12"/>
  <c r="AI67" i="12"/>
  <c r="AF68" i="12"/>
  <c r="AH68" i="12"/>
  <c r="AJ68" i="12"/>
  <c r="AG69" i="12"/>
  <c r="AI69" i="12"/>
  <c r="AF70" i="12"/>
  <c r="AH70" i="12"/>
  <c r="AJ70" i="12"/>
  <c r="AG71" i="12"/>
  <c r="AI71" i="12"/>
  <c r="AF72" i="12"/>
  <c r="AH72" i="12"/>
  <c r="AJ72" i="12"/>
  <c r="AG73" i="12"/>
  <c r="AI73" i="12"/>
  <c r="AF74" i="12"/>
  <c r="AH74" i="12"/>
  <c r="AJ74" i="12"/>
  <c r="AG75" i="12"/>
  <c r="AI75" i="12"/>
  <c r="AF76" i="12"/>
  <c r="AH76" i="12"/>
  <c r="AJ76" i="12"/>
  <c r="AG77" i="12"/>
  <c r="AI77" i="12"/>
  <c r="AI43" i="12"/>
  <c r="AG43" i="12"/>
  <c r="AJ42" i="12"/>
  <c r="AH42" i="12"/>
  <c r="AF42" i="12"/>
  <c r="AI41" i="12"/>
  <c r="AG41" i="12"/>
  <c r="AJ40" i="12"/>
  <c r="AH40" i="12"/>
  <c r="AF40" i="12"/>
  <c r="AI39" i="12"/>
  <c r="AG39" i="12"/>
  <c r="AJ38" i="12"/>
  <c r="AF38" i="12"/>
  <c r="AG37" i="12"/>
  <c r="AH36" i="12"/>
  <c r="AI35" i="12"/>
  <c r="AJ34" i="12"/>
  <c r="AF34" i="12"/>
  <c r="AG33" i="12"/>
  <c r="AH32" i="12"/>
  <c r="AI31" i="12"/>
  <c r="AJ30" i="12"/>
  <c r="AF30" i="12"/>
  <c r="AG29" i="12"/>
  <c r="AH28" i="12"/>
  <c r="AI27" i="12"/>
  <c r="AJ26" i="12"/>
  <c r="AF26" i="12"/>
  <c r="AG25" i="12"/>
  <c r="AH24" i="12"/>
  <c r="AI23" i="12"/>
  <c r="AJ22" i="12"/>
  <c r="AF22" i="12"/>
  <c r="AG21" i="12"/>
  <c r="AH20" i="12"/>
  <c r="AI19" i="12"/>
  <c r="AJ18" i="12"/>
  <c r="AF18" i="12"/>
  <c r="AG17" i="12"/>
  <c r="AH16" i="12"/>
  <c r="AI15" i="12"/>
  <c r="AJ14" i="12"/>
  <c r="AF14" i="12"/>
  <c r="AG13" i="12"/>
  <c r="AH12" i="12"/>
  <c r="AI11" i="12"/>
  <c r="AJ10" i="12"/>
  <c r="AF10" i="12"/>
  <c r="AG9" i="12"/>
  <c r="AH8" i="12"/>
  <c r="AI7" i="12"/>
  <c r="AJ6" i="12"/>
  <c r="AF6" i="12"/>
  <c r="AF5" i="12"/>
  <c r="AH5" i="12"/>
  <c r="AJ5" i="12"/>
  <c r="AG6" i="12"/>
  <c r="AI6" i="12"/>
  <c r="AF7" i="12"/>
  <c r="AH7" i="12"/>
  <c r="AJ7" i="12"/>
  <c r="AG8" i="12"/>
  <c r="AI8" i="12"/>
  <c r="AF9" i="12"/>
  <c r="AH9" i="12"/>
  <c r="AJ9" i="12"/>
  <c r="AG10" i="12"/>
  <c r="AI10" i="12"/>
  <c r="AF11" i="12"/>
  <c r="AH11" i="12"/>
  <c r="AJ11" i="12"/>
  <c r="AG12" i="12"/>
  <c r="AI12" i="12"/>
  <c r="AF13" i="12"/>
  <c r="AH13" i="12"/>
  <c r="AJ13" i="12"/>
  <c r="AG14" i="12"/>
  <c r="AI14" i="12"/>
  <c r="AF15" i="12"/>
  <c r="AH15" i="12"/>
  <c r="AJ15" i="12"/>
  <c r="AG16" i="12"/>
  <c r="AI16" i="12"/>
  <c r="AF17" i="12"/>
  <c r="AH17" i="12"/>
  <c r="AJ17" i="12"/>
  <c r="AG18" i="12"/>
  <c r="AI18" i="12"/>
  <c r="AF19" i="12"/>
  <c r="AH19" i="12"/>
  <c r="AJ19" i="12"/>
  <c r="AG20" i="12"/>
  <c r="AI20" i="12"/>
  <c r="AF21" i="12"/>
  <c r="AH21" i="12"/>
  <c r="AJ21" i="12"/>
  <c r="AG22" i="12"/>
  <c r="AI22" i="12"/>
  <c r="AF23" i="12"/>
  <c r="AH23" i="12"/>
  <c r="AJ23" i="12"/>
  <c r="AG24" i="12"/>
  <c r="AI24" i="12"/>
  <c r="AF25" i="12"/>
  <c r="AH25" i="12"/>
  <c r="AJ25" i="12"/>
  <c r="AG26" i="12"/>
  <c r="AI26" i="12"/>
  <c r="AF27" i="12"/>
  <c r="AH27" i="12"/>
  <c r="AJ27" i="12"/>
  <c r="AG28" i="12"/>
  <c r="AI28" i="12"/>
  <c r="AF29" i="12"/>
  <c r="AH29" i="12"/>
  <c r="AJ29" i="12"/>
  <c r="AG30" i="12"/>
  <c r="AI30" i="12"/>
  <c r="AF31" i="12"/>
  <c r="AH31" i="12"/>
  <c r="AJ31" i="12"/>
  <c r="AG32" i="12"/>
  <c r="AI32" i="12"/>
  <c r="AF33" i="12"/>
  <c r="AH33" i="12"/>
  <c r="AJ33" i="12"/>
  <c r="AG34" i="12"/>
  <c r="AI34" i="12"/>
  <c r="AF35" i="12"/>
  <c r="AH35" i="12"/>
  <c r="AJ35" i="12"/>
  <c r="AG36" i="12"/>
  <c r="AI36" i="12"/>
  <c r="AF37" i="12"/>
  <c r="AH37" i="12"/>
  <c r="AJ37" i="12"/>
  <c r="AG38" i="12"/>
  <c r="AI38" i="12"/>
  <c r="H84" i="47"/>
  <c r="H82" i="34"/>
  <c r="H58" i="34"/>
  <c r="H61" i="34"/>
  <c r="H47" i="34"/>
  <c r="H56" i="34"/>
  <c r="H13" i="34"/>
  <c r="H36" i="34"/>
  <c r="H53" i="34"/>
  <c r="H62" i="34"/>
  <c r="H16" i="34"/>
  <c r="H25" i="34"/>
  <c r="H6" i="34"/>
  <c r="H24" i="34"/>
  <c r="H67" i="34"/>
  <c r="H64" i="34"/>
  <c r="H8" i="34"/>
  <c r="H31" i="34"/>
  <c r="H27" i="34"/>
  <c r="H45" i="34"/>
  <c r="H37" i="34"/>
  <c r="H23" i="34"/>
  <c r="H63" i="34"/>
  <c r="H48" i="34"/>
  <c r="H35" i="34"/>
  <c r="D44" i="34"/>
  <c r="D85" i="34"/>
  <c r="H22" i="34"/>
  <c r="H79" i="34"/>
  <c r="H78" i="34"/>
  <c r="H50" i="34"/>
  <c r="H72" i="16"/>
  <c r="J72" i="16"/>
  <c r="H19" i="16"/>
  <c r="H70" i="16"/>
  <c r="H59" i="16"/>
  <c r="H61" i="16"/>
  <c r="J61" i="16"/>
  <c r="H30" i="16"/>
  <c r="H20" i="16"/>
  <c r="J20" i="16"/>
  <c r="H71" i="16"/>
  <c r="H60" i="16"/>
  <c r="J60" i="16"/>
  <c r="H11" i="16"/>
  <c r="D44" i="16"/>
  <c r="D85" i="16"/>
  <c r="H76" i="16"/>
  <c r="H42" i="16"/>
  <c r="J42" i="16"/>
  <c r="H32" i="16"/>
  <c r="H67" i="16"/>
  <c r="J67" i="16"/>
  <c r="H62" i="16"/>
  <c r="H51" i="16"/>
  <c r="H26" i="16"/>
  <c r="H69" i="16"/>
  <c r="H27" i="16"/>
  <c r="H33" i="16"/>
  <c r="H35" i="16"/>
  <c r="J35" i="16"/>
  <c r="H82" i="16"/>
  <c r="J82" i="16"/>
  <c r="H6" i="16"/>
  <c r="H58" i="16"/>
  <c r="H73" i="16"/>
  <c r="H50" i="16"/>
  <c r="J50" i="16"/>
  <c r="H37" i="16"/>
  <c r="J37" i="16"/>
  <c r="H65" i="16"/>
  <c r="H7" i="16"/>
  <c r="J7" i="16"/>
  <c r="H49" i="16"/>
  <c r="H5" i="41"/>
  <c r="H37" i="41"/>
  <c r="H62" i="41"/>
  <c r="H15" i="41"/>
  <c r="H51" i="41"/>
  <c r="H83" i="41"/>
  <c r="H38" i="41"/>
  <c r="H55" i="41"/>
  <c r="H28" i="41"/>
  <c r="H10" i="41"/>
  <c r="H74" i="41"/>
  <c r="H53" i="41"/>
  <c r="H11" i="41"/>
  <c r="H67" i="41"/>
  <c r="H14" i="41"/>
  <c r="H64" i="41"/>
  <c r="H35" i="41"/>
  <c r="H23" i="41"/>
  <c r="H34" i="41"/>
  <c r="H63" i="41"/>
  <c r="H79" i="41"/>
  <c r="H22" i="41"/>
  <c r="H68" i="41"/>
  <c r="H32" i="41"/>
  <c r="H45" i="41"/>
  <c r="H42" i="41"/>
  <c r="H73" i="41"/>
  <c r="H57" i="41"/>
  <c r="H9" i="41"/>
  <c r="H16" i="41"/>
  <c r="H27" i="41"/>
  <c r="H65" i="41"/>
  <c r="H58" i="41"/>
  <c r="H71" i="41"/>
  <c r="H47" i="41"/>
  <c r="H81" i="41"/>
  <c r="H15" i="31"/>
  <c r="H83" i="31"/>
  <c r="H79" i="31"/>
  <c r="H55" i="31"/>
  <c r="H25" i="31"/>
  <c r="H77" i="31"/>
  <c r="H9" i="31"/>
  <c r="H52" i="31"/>
  <c r="H23" i="31"/>
  <c r="H80" i="31"/>
  <c r="H8" i="31"/>
  <c r="H54" i="31"/>
  <c r="H63" i="31"/>
  <c r="H16" i="31"/>
  <c r="H57" i="31"/>
  <c r="H18" i="31"/>
  <c r="H74" i="31"/>
  <c r="H22" i="31"/>
  <c r="H67" i="31"/>
  <c r="H43" i="31"/>
  <c r="H34" i="31"/>
  <c r="H5" i="31"/>
  <c r="H66" i="31"/>
  <c r="H39" i="31"/>
  <c r="H49" i="31"/>
  <c r="H75" i="31"/>
  <c r="H71" i="31"/>
  <c r="H60" i="31"/>
  <c r="H31" i="31"/>
  <c r="H20" i="31"/>
  <c r="H38" i="31"/>
  <c r="H33" i="31"/>
  <c r="H42" i="31"/>
  <c r="H81" i="31"/>
  <c r="H45" i="31"/>
  <c r="H13" i="31"/>
  <c r="H36" i="31"/>
  <c r="H59" i="26"/>
  <c r="J59" i="26"/>
  <c r="H60" i="26"/>
  <c r="J60" i="26"/>
  <c r="H30" i="26"/>
  <c r="J30" i="26"/>
  <c r="H19" i="26"/>
  <c r="J19" i="26"/>
  <c r="H70" i="26"/>
  <c r="J70" i="26"/>
  <c r="H8" i="26"/>
  <c r="H21" i="26"/>
  <c r="J21" i="26"/>
  <c r="H18" i="26"/>
  <c r="J18" i="26"/>
  <c r="H58" i="26"/>
  <c r="J58" i="26"/>
  <c r="H14" i="26"/>
  <c r="J14" i="26"/>
  <c r="H66" i="26"/>
  <c r="H39" i="26"/>
  <c r="J39" i="26"/>
  <c r="H76" i="26"/>
  <c r="H32" i="26"/>
  <c r="J32" i="26"/>
  <c r="H65" i="26"/>
  <c r="J65" i="26"/>
  <c r="H10" i="26"/>
  <c r="J10" i="26"/>
  <c r="H7" i="26"/>
  <c r="J7" i="26"/>
  <c r="H81" i="26"/>
  <c r="J81" i="26"/>
  <c r="H13" i="26"/>
  <c r="J13" i="26"/>
  <c r="H49" i="26"/>
  <c r="J49" i="26"/>
  <c r="H53" i="26"/>
  <c r="H80" i="26"/>
  <c r="J80" i="26"/>
  <c r="H51" i="26"/>
  <c r="J51" i="26"/>
  <c r="H28" i="26"/>
  <c r="J28" i="26"/>
  <c r="H11" i="26"/>
  <c r="J11" i="26"/>
  <c r="H5" i="26"/>
  <c r="H17" i="26"/>
  <c r="J17" i="26"/>
  <c r="H62" i="26"/>
  <c r="J62" i="26"/>
  <c r="H63" i="26"/>
  <c r="J63" i="26"/>
  <c r="H34" i="26"/>
  <c r="J34" i="26"/>
  <c r="H29" i="26"/>
  <c r="J29" i="26"/>
  <c r="H31" i="26"/>
  <c r="J31" i="26"/>
  <c r="H20" i="26"/>
  <c r="J20" i="26"/>
  <c r="H16" i="26"/>
  <c r="J16" i="26"/>
  <c r="H67" i="26"/>
  <c r="J67" i="26"/>
  <c r="H83" i="26"/>
  <c r="J83" i="26"/>
  <c r="H37" i="26"/>
  <c r="H74" i="26"/>
  <c r="H41" i="26"/>
  <c r="J41" i="26"/>
  <c r="H22" i="26"/>
  <c r="J22" i="26"/>
  <c r="H69" i="26"/>
  <c r="J69" i="26"/>
  <c r="H9" i="26"/>
  <c r="J9" i="26"/>
  <c r="H15" i="26"/>
  <c r="J15" i="26"/>
  <c r="H57" i="26"/>
  <c r="H38" i="26"/>
  <c r="J38" i="26"/>
  <c r="H55" i="26"/>
  <c r="J55" i="26"/>
  <c r="H26" i="26"/>
  <c r="J26" i="26"/>
  <c r="H64" i="26"/>
  <c r="H36" i="26"/>
  <c r="J36" i="26"/>
  <c r="H12" i="26"/>
  <c r="H73" i="26"/>
  <c r="J73" i="26"/>
  <c r="H78" i="26"/>
  <c r="J78" i="26"/>
  <c r="H6" i="26"/>
  <c r="J6" i="26"/>
  <c r="H24" i="26"/>
  <c r="J24" i="26"/>
  <c r="H23" i="26"/>
  <c r="J23" i="26"/>
  <c r="H40" i="26"/>
  <c r="J40" i="26"/>
  <c r="H43" i="26"/>
  <c r="D44" i="26"/>
  <c r="D85" i="26"/>
  <c r="H56" i="26"/>
  <c r="H75" i="26"/>
  <c r="J75" i="26"/>
  <c r="H72" i="26"/>
  <c r="J72" i="26"/>
  <c r="H25" i="26"/>
  <c r="J25" i="26"/>
  <c r="H46" i="26"/>
  <c r="H68" i="26"/>
  <c r="H47" i="26"/>
  <c r="J47" i="26"/>
  <c r="H33" i="26"/>
  <c r="H52" i="26"/>
  <c r="J52" i="26"/>
  <c r="H79" i="26"/>
  <c r="J79" i="26"/>
  <c r="H42" i="26"/>
  <c r="J42" i="26"/>
  <c r="H50" i="26"/>
  <c r="J50" i="26"/>
  <c r="H45" i="26"/>
  <c r="H35" i="26"/>
  <c r="H77" i="26"/>
  <c r="J77" i="26"/>
  <c r="H48" i="26"/>
  <c r="J48" i="26"/>
  <c r="H71" i="26"/>
  <c r="J71" i="26"/>
  <c r="H27" i="26"/>
  <c r="J27" i="26"/>
  <c r="H82" i="26"/>
  <c r="J82" i="26"/>
  <c r="H21" i="14"/>
  <c r="H30" i="14"/>
  <c r="H31" i="14"/>
  <c r="H20" i="14"/>
  <c r="H19" i="14"/>
  <c r="H37" i="14"/>
  <c r="H50" i="14"/>
  <c r="H68" i="14"/>
  <c r="H7" i="14"/>
  <c r="H74" i="14"/>
  <c r="H67" i="14"/>
  <c r="H57" i="14"/>
  <c r="H10" i="14"/>
  <c r="H32" i="14"/>
  <c r="H58" i="14"/>
  <c r="H15" i="14"/>
  <c r="H26" i="14"/>
  <c r="H81" i="14"/>
  <c r="H27" i="14"/>
  <c r="H40" i="14"/>
  <c r="H33" i="14"/>
  <c r="H51" i="14"/>
  <c r="H49" i="14"/>
  <c r="H29" i="14"/>
  <c r="H39" i="14"/>
  <c r="H9" i="14"/>
  <c r="H24" i="14"/>
  <c r="H73" i="14"/>
  <c r="H48" i="14"/>
  <c r="H6" i="14"/>
  <c r="H23" i="14"/>
  <c r="H41" i="14"/>
  <c r="H22" i="14"/>
  <c r="H76" i="14"/>
  <c r="H42" i="14"/>
  <c r="H11" i="14"/>
  <c r="H66" i="14"/>
  <c r="H84" i="37"/>
  <c r="H85" i="37"/>
  <c r="L13" i="6"/>
  <c r="D11" i="18"/>
  <c r="AR61" i="10"/>
  <c r="CH61" i="10"/>
  <c r="CI61" i="10"/>
  <c r="AC87" i="10"/>
  <c r="AC88" i="10"/>
  <c r="S88" i="10"/>
  <c r="BR88" i="10"/>
  <c r="CG10" i="10"/>
  <c r="CG8" i="10"/>
  <c r="CG61" i="10"/>
  <c r="BH45" i="10"/>
  <c r="CH85" i="10"/>
  <c r="CI70" i="10"/>
  <c r="CI66" i="10"/>
  <c r="CI81" i="10"/>
  <c r="CI59" i="10"/>
  <c r="CI72" i="10"/>
  <c r="CI57" i="10"/>
  <c r="CI64" i="10"/>
  <c r="CI65" i="10"/>
  <c r="CI80" i="10"/>
  <c r="CI58" i="10"/>
  <c r="CI77" i="10"/>
  <c r="CI56" i="10"/>
  <c r="CI48" i="10"/>
  <c r="CI79" i="10"/>
  <c r="CI83" i="10"/>
  <c r="CI63" i="10"/>
  <c r="CI76" i="10"/>
  <c r="CI73" i="10"/>
  <c r="CI55" i="10"/>
  <c r="CI46" i="10"/>
  <c r="CI62" i="10"/>
  <c r="CI53" i="10"/>
  <c r="CI78" i="10"/>
  <c r="CI67" i="10"/>
  <c r="CI47" i="10"/>
  <c r="CI82" i="10"/>
  <c r="CI50" i="10"/>
  <c r="CI68" i="10"/>
  <c r="CI75" i="10"/>
  <c r="CI52" i="10"/>
  <c r="CI74" i="10"/>
  <c r="CI84" i="10"/>
  <c r="CI69" i="10"/>
  <c r="CI51" i="10"/>
  <c r="BS87" i="10"/>
  <c r="G85" i="35"/>
  <c r="BE87" i="10"/>
  <c r="AE87" i="10"/>
  <c r="V87" i="10"/>
  <c r="I87" i="10"/>
  <c r="H87" i="10"/>
  <c r="AR20" i="10"/>
  <c r="CH20" i="10"/>
  <c r="CH19" i="10"/>
  <c r="G85" i="20"/>
  <c r="G85" i="24"/>
  <c r="G44" i="24"/>
  <c r="G44" i="35"/>
  <c r="BK87" i="10"/>
  <c r="AW88" i="10"/>
  <c r="G44" i="20"/>
  <c r="CH5" i="10"/>
  <c r="CH27" i="10"/>
  <c r="CH23" i="10"/>
  <c r="CI19" i="10"/>
  <c r="CI18" i="10"/>
  <c r="CI16" i="10"/>
  <c r="CI23" i="10"/>
  <c r="CI17" i="10"/>
  <c r="CI15" i="10"/>
  <c r="CI32" i="10"/>
  <c r="CI5" i="10"/>
  <c r="CI6" i="10"/>
  <c r="CI39" i="10"/>
  <c r="CI35" i="10"/>
  <c r="CI43" i="10"/>
  <c r="CI34" i="10"/>
  <c r="CI42" i="10"/>
  <c r="CI26" i="10"/>
  <c r="CI21" i="10"/>
  <c r="F85" i="36"/>
  <c r="F85" i="28"/>
  <c r="F85" i="17"/>
  <c r="F85" i="16"/>
  <c r="CI20" i="10"/>
  <c r="CI29" i="10"/>
  <c r="CI25" i="10"/>
  <c r="F85" i="47"/>
  <c r="P87" i="10"/>
  <c r="AM76" i="12"/>
  <c r="H76" i="12"/>
  <c r="AL76" i="12"/>
  <c r="G76" i="12"/>
  <c r="AM72" i="12"/>
  <c r="H72" i="12"/>
  <c r="AM68" i="12"/>
  <c r="H68" i="12"/>
  <c r="AL68" i="12"/>
  <c r="G68" i="12"/>
  <c r="AM64" i="12"/>
  <c r="H64" i="12"/>
  <c r="AM60" i="12"/>
  <c r="H60" i="12"/>
  <c r="AL60" i="12"/>
  <c r="G60" i="12"/>
  <c r="AM56" i="12"/>
  <c r="H56" i="12"/>
  <c r="AM52" i="12"/>
  <c r="H52" i="12"/>
  <c r="AL52" i="12"/>
  <c r="G52" i="12"/>
  <c r="AM48" i="12"/>
  <c r="H48" i="12"/>
  <c r="AM44" i="12"/>
  <c r="H44" i="12"/>
  <c r="AL44" i="12"/>
  <c r="G44" i="12"/>
  <c r="AM49" i="12"/>
  <c r="H49" i="12"/>
  <c r="AL49" i="12"/>
  <c r="G49" i="12"/>
  <c r="AM57" i="12"/>
  <c r="H57" i="12"/>
  <c r="AL57" i="12"/>
  <c r="G57" i="12"/>
  <c r="AM65" i="12"/>
  <c r="H65" i="12"/>
  <c r="AL65" i="12"/>
  <c r="G65" i="12"/>
  <c r="AM73" i="12"/>
  <c r="H73" i="12"/>
  <c r="AL73" i="12"/>
  <c r="G73" i="12"/>
  <c r="AM81" i="12"/>
  <c r="H81" i="12"/>
  <c r="AM74" i="12"/>
  <c r="H74" i="12"/>
  <c r="AM70" i="12"/>
  <c r="H70" i="12"/>
  <c r="AL70" i="12"/>
  <c r="G70" i="12"/>
  <c r="AM66" i="12"/>
  <c r="H66" i="12"/>
  <c r="AM62" i="12"/>
  <c r="H62" i="12"/>
  <c r="AL62" i="12"/>
  <c r="G62" i="12"/>
  <c r="AM58" i="12"/>
  <c r="H58" i="12"/>
  <c r="AM54" i="12"/>
  <c r="H54" i="12"/>
  <c r="AL54" i="12"/>
  <c r="G54" i="12"/>
  <c r="AM50" i="12"/>
  <c r="H50" i="12"/>
  <c r="AM46" i="12"/>
  <c r="H46" i="12"/>
  <c r="AL46" i="12"/>
  <c r="G46" i="12"/>
  <c r="AM45" i="12"/>
  <c r="H45" i="12"/>
  <c r="AM53" i="12"/>
  <c r="H53" i="12"/>
  <c r="AM61" i="12"/>
  <c r="H61" i="12"/>
  <c r="AM69" i="12"/>
  <c r="H69" i="12"/>
  <c r="AM77" i="12"/>
  <c r="H77" i="12"/>
  <c r="AM79" i="12"/>
  <c r="H79" i="12"/>
  <c r="AM41" i="12"/>
  <c r="H41" i="12"/>
  <c r="AL41" i="12"/>
  <c r="G41" i="12"/>
  <c r="AL32" i="12"/>
  <c r="G32" i="12"/>
  <c r="AM32" i="12"/>
  <c r="H32" i="12"/>
  <c r="AL24" i="12"/>
  <c r="G24" i="12"/>
  <c r="AM24" i="12"/>
  <c r="H24" i="12"/>
  <c r="AL16" i="12"/>
  <c r="G16" i="12"/>
  <c r="AM16" i="12"/>
  <c r="H16" i="12"/>
  <c r="AL8" i="12"/>
  <c r="G8" i="12"/>
  <c r="AM8" i="12"/>
  <c r="H8" i="12"/>
  <c r="AM42" i="12"/>
  <c r="H42" i="12"/>
  <c r="AL42" i="12"/>
  <c r="G42" i="12"/>
  <c r="AL34" i="12"/>
  <c r="G34" i="12"/>
  <c r="AM34" i="12"/>
  <c r="H34" i="12"/>
  <c r="AL26" i="12"/>
  <c r="G26" i="12"/>
  <c r="AM26" i="12"/>
  <c r="H26" i="12"/>
  <c r="AL18" i="12"/>
  <c r="G18" i="12"/>
  <c r="AM18" i="12"/>
  <c r="H18" i="12"/>
  <c r="AL10" i="12"/>
  <c r="G10" i="12"/>
  <c r="AM10" i="12"/>
  <c r="H10" i="12"/>
  <c r="AL35" i="12"/>
  <c r="G35" i="12"/>
  <c r="AM35" i="12"/>
  <c r="H35" i="12"/>
  <c r="AL31" i="12"/>
  <c r="G31" i="12"/>
  <c r="AM31" i="12"/>
  <c r="H31" i="12"/>
  <c r="AL27" i="12"/>
  <c r="G27" i="12"/>
  <c r="AM27" i="12"/>
  <c r="H27" i="12"/>
  <c r="AL23" i="12"/>
  <c r="G23" i="12"/>
  <c r="AM23" i="12"/>
  <c r="H23" i="12"/>
  <c r="AL19" i="12"/>
  <c r="G19" i="12"/>
  <c r="AM19" i="12"/>
  <c r="H19" i="12"/>
  <c r="AL15" i="12"/>
  <c r="G15" i="12"/>
  <c r="AM15" i="12"/>
  <c r="H15" i="12"/>
  <c r="AL11" i="12"/>
  <c r="G11" i="12"/>
  <c r="AM11" i="12"/>
  <c r="H11" i="12"/>
  <c r="AL7" i="12"/>
  <c r="G7" i="12"/>
  <c r="AM7" i="12"/>
  <c r="H7" i="12"/>
  <c r="AM43" i="12"/>
  <c r="H43" i="12"/>
  <c r="AL43" i="12"/>
  <c r="G43" i="12"/>
  <c r="AM39" i="12"/>
  <c r="H39" i="12"/>
  <c r="AL39" i="12"/>
  <c r="G39" i="12"/>
  <c r="AM36" i="12"/>
  <c r="H36" i="12"/>
  <c r="AL36" i="12"/>
  <c r="G36" i="12"/>
  <c r="AL28" i="12"/>
  <c r="G28" i="12"/>
  <c r="AM28" i="12"/>
  <c r="H28" i="12"/>
  <c r="AL20" i="12"/>
  <c r="G20" i="12"/>
  <c r="AM20" i="12"/>
  <c r="H20" i="12"/>
  <c r="AL12" i="12"/>
  <c r="G12" i="12"/>
  <c r="AM12" i="12"/>
  <c r="H12" i="12"/>
  <c r="AM40" i="12"/>
  <c r="H40" i="12"/>
  <c r="AL40" i="12"/>
  <c r="G40" i="12"/>
  <c r="AM38" i="12"/>
  <c r="H38" i="12"/>
  <c r="AL38" i="12"/>
  <c r="G38" i="12"/>
  <c r="AL30" i="12"/>
  <c r="G30" i="12"/>
  <c r="AM30" i="12"/>
  <c r="H30" i="12"/>
  <c r="AL22" i="12"/>
  <c r="G22" i="12"/>
  <c r="AM22" i="12"/>
  <c r="H22" i="12"/>
  <c r="AL14" i="12"/>
  <c r="G14" i="12"/>
  <c r="AM14" i="12"/>
  <c r="H14" i="12"/>
  <c r="AL6" i="12"/>
  <c r="G6" i="12"/>
  <c r="AM6" i="12"/>
  <c r="H6" i="12"/>
  <c r="AM37" i="12"/>
  <c r="H37" i="12"/>
  <c r="AL37" i="12"/>
  <c r="G37" i="12"/>
  <c r="AL33" i="12"/>
  <c r="G33" i="12"/>
  <c r="AM33" i="12"/>
  <c r="H33" i="12"/>
  <c r="AL29" i="12"/>
  <c r="G29" i="12"/>
  <c r="AM29" i="12"/>
  <c r="H29" i="12"/>
  <c r="AL25" i="12"/>
  <c r="G25" i="12"/>
  <c r="AM25" i="12"/>
  <c r="H25" i="12"/>
  <c r="AL21" i="12"/>
  <c r="G21" i="12"/>
  <c r="AM21" i="12"/>
  <c r="H21" i="12"/>
  <c r="AL17" i="12"/>
  <c r="G17" i="12"/>
  <c r="AM17" i="12"/>
  <c r="H17" i="12"/>
  <c r="AL13" i="12"/>
  <c r="G13" i="12"/>
  <c r="AM13" i="12"/>
  <c r="H13" i="12"/>
  <c r="AL9" i="12"/>
  <c r="G9" i="12"/>
  <c r="AM9" i="12"/>
  <c r="H9" i="12"/>
  <c r="AL5" i="12"/>
  <c r="G5" i="12"/>
  <c r="AM5" i="12"/>
  <c r="H5" i="12"/>
  <c r="J45" i="26"/>
  <c r="H77" i="18"/>
  <c r="H34" i="18"/>
  <c r="H68" i="18"/>
  <c r="H80" i="18"/>
  <c r="H33" i="18"/>
  <c r="H66" i="18"/>
  <c r="H78" i="18"/>
  <c r="H81" i="18"/>
  <c r="H36" i="18"/>
  <c r="H62" i="18"/>
  <c r="H73" i="18"/>
  <c r="H55" i="18"/>
  <c r="H49" i="18"/>
  <c r="H29" i="18"/>
  <c r="H54" i="18"/>
  <c r="H7" i="18"/>
  <c r="H10" i="18"/>
  <c r="H44" i="18"/>
  <c r="H37" i="18"/>
  <c r="H67" i="18"/>
  <c r="H8" i="18"/>
  <c r="H22" i="18"/>
  <c r="H24" i="18"/>
  <c r="H41" i="18"/>
  <c r="H35" i="18"/>
  <c r="H82" i="18"/>
  <c r="H52" i="18"/>
  <c r="H23" i="18"/>
  <c r="H50" i="18"/>
  <c r="H53" i="18"/>
  <c r="H27" i="18"/>
  <c r="H45" i="18"/>
  <c r="H14" i="18"/>
  <c r="H40" i="18"/>
  <c r="H75" i="18"/>
  <c r="H13" i="18"/>
  <c r="H71" i="18"/>
  <c r="H60" i="18"/>
  <c r="H19" i="18"/>
  <c r="H21" i="18"/>
  <c r="H26" i="18"/>
  <c r="H74" i="18"/>
  <c r="H39" i="18"/>
  <c r="H12" i="18"/>
  <c r="H79" i="18"/>
  <c r="H38" i="18"/>
  <c r="H28" i="18"/>
  <c r="H47" i="18"/>
  <c r="H65" i="18"/>
  <c r="H76" i="18"/>
  <c r="H18" i="18"/>
  <c r="H48" i="18"/>
  <c r="H32" i="18"/>
  <c r="D44" i="18"/>
  <c r="D85" i="18"/>
  <c r="H42" i="18"/>
  <c r="H61" i="18"/>
  <c r="H31" i="18"/>
  <c r="H17" i="18"/>
  <c r="H43" i="18"/>
  <c r="H25" i="18"/>
  <c r="H63" i="18"/>
  <c r="H69" i="18"/>
  <c r="H9" i="18"/>
  <c r="H72" i="18"/>
  <c r="H57" i="18"/>
  <c r="H58" i="18"/>
  <c r="H15" i="18"/>
  <c r="H64" i="18"/>
  <c r="H5" i="18"/>
  <c r="H83" i="18"/>
  <c r="H51" i="18"/>
  <c r="H46" i="18"/>
  <c r="H6" i="18"/>
  <c r="H56" i="18"/>
  <c r="H11" i="18"/>
  <c r="H16" i="18"/>
  <c r="H70" i="18"/>
  <c r="H59" i="18"/>
  <c r="H30" i="18"/>
  <c r="H20" i="18"/>
  <c r="H44" i="26"/>
  <c r="CI54" i="10"/>
  <c r="CI49" i="10"/>
  <c r="CI60" i="10"/>
  <c r="CI71" i="10"/>
  <c r="R88" i="10"/>
  <c r="CI28" i="10"/>
  <c r="CI27" i="10"/>
  <c r="CI14" i="10"/>
  <c r="CI12" i="10"/>
  <c r="CI10" i="10"/>
  <c r="CI8" i="10"/>
  <c r="CI36" i="10"/>
  <c r="CI38" i="10"/>
  <c r="CI33" i="10"/>
  <c r="CI24" i="10"/>
  <c r="CI13" i="10"/>
  <c r="CI11" i="10"/>
  <c r="CI9" i="10"/>
  <c r="CI7" i="10"/>
  <c r="CI22" i="10"/>
  <c r="CH44" i="10"/>
  <c r="CH87" i="10"/>
  <c r="CI37" i="10"/>
  <c r="CI41" i="10"/>
  <c r="CI31" i="10"/>
  <c r="G85" i="28"/>
  <c r="BK88" i="10"/>
  <c r="BS88" i="10"/>
  <c r="BZ88" i="10"/>
  <c r="AT88" i="10"/>
  <c r="BF88" i="10"/>
  <c r="BM88" i="10"/>
  <c r="BV88" i="10"/>
  <c r="BY88" i="10"/>
  <c r="AX88" i="10"/>
  <c r="BE88" i="10"/>
  <c r="AY88" i="10"/>
  <c r="CA88" i="10"/>
  <c r="CE88" i="10"/>
  <c r="CC88" i="10"/>
  <c r="BU88" i="10"/>
  <c r="BB88" i="10"/>
  <c r="BT88" i="10"/>
  <c r="BN88" i="10"/>
  <c r="BO88" i="10"/>
  <c r="AV88" i="10"/>
  <c r="CD88" i="10"/>
  <c r="BX88" i="10"/>
  <c r="CI40" i="10"/>
  <c r="BD88" i="10"/>
  <c r="CB88" i="10"/>
  <c r="BJ88" i="10"/>
  <c r="AU88" i="10"/>
  <c r="BL88" i="10"/>
  <c r="BA88" i="10"/>
  <c r="BW88" i="10"/>
  <c r="BC88" i="10"/>
  <c r="AZ88" i="10"/>
  <c r="BQ88" i="10"/>
  <c r="AS88" i="10"/>
  <c r="BP88" i="10"/>
  <c r="F85" i="24"/>
  <c r="P88" i="10"/>
  <c r="J88" i="10"/>
  <c r="AD88" i="10"/>
  <c r="O88" i="10"/>
  <c r="D88" i="10"/>
  <c r="AI88" i="10"/>
  <c r="G88" i="10"/>
  <c r="AB88" i="10"/>
  <c r="E88" i="10"/>
  <c r="AP88" i="10"/>
  <c r="AJ88" i="10"/>
  <c r="F88" i="10"/>
  <c r="Q88" i="10"/>
  <c r="AH88" i="10"/>
  <c r="T88" i="10"/>
  <c r="X88" i="10"/>
  <c r="AE88" i="10"/>
  <c r="U88" i="10"/>
  <c r="W88" i="10"/>
  <c r="AL88" i="10"/>
  <c r="H88" i="10"/>
  <c r="AO88" i="10"/>
  <c r="N88" i="10"/>
  <c r="AG88" i="10"/>
  <c r="K88" i="10"/>
  <c r="AF88" i="10"/>
  <c r="AA88" i="10"/>
  <c r="AN88" i="10"/>
  <c r="M88" i="10"/>
  <c r="AM88" i="10"/>
  <c r="Z88" i="10"/>
  <c r="L88" i="10"/>
  <c r="Y88" i="10"/>
  <c r="I88" i="10"/>
  <c r="V88" i="10"/>
  <c r="AK88" i="10"/>
  <c r="H84" i="18"/>
  <c r="H21" i="6"/>
  <c r="K21" i="6"/>
  <c r="H15" i="43"/>
  <c r="H41" i="43"/>
  <c r="H82" i="43"/>
  <c r="H80" i="43"/>
  <c r="H43" i="43"/>
  <c r="H56" i="43"/>
  <c r="H23" i="43"/>
  <c r="H32" i="43"/>
  <c r="H76" i="43"/>
  <c r="H6" i="43"/>
  <c r="H16" i="43"/>
  <c r="H52" i="43"/>
  <c r="H17" i="43"/>
  <c r="H25" i="43"/>
  <c r="H69" i="43"/>
  <c r="H26" i="43"/>
  <c r="H42" i="43"/>
  <c r="H45" i="43"/>
  <c r="H57" i="43"/>
  <c r="H48" i="43"/>
  <c r="H64" i="43"/>
  <c r="H71" i="43"/>
  <c r="H13" i="43"/>
  <c r="H67" i="43"/>
  <c r="H8" i="43"/>
  <c r="H47" i="43"/>
  <c r="H62" i="43"/>
  <c r="H39" i="43"/>
  <c r="H40" i="43"/>
  <c r="H77" i="43"/>
  <c r="H34" i="43"/>
  <c r="D44" i="43"/>
  <c r="D85" i="43"/>
  <c r="H68" i="43"/>
  <c r="H9" i="43"/>
  <c r="H58" i="43"/>
  <c r="H78" i="43"/>
  <c r="H73" i="43"/>
  <c r="H59" i="43"/>
  <c r="H30" i="43"/>
  <c r="H20" i="43"/>
  <c r="H24" i="43"/>
  <c r="H29" i="43"/>
  <c r="H63" i="43"/>
  <c r="H14" i="43"/>
  <c r="H36" i="43"/>
  <c r="H83" i="43"/>
  <c r="H37" i="43"/>
  <c r="H50" i="43"/>
  <c r="H7" i="43"/>
  <c r="H33" i="43"/>
  <c r="H38" i="43"/>
  <c r="H72" i="43"/>
  <c r="H31" i="43"/>
  <c r="H46" i="43"/>
  <c r="H84" i="43"/>
  <c r="H85" i="43"/>
  <c r="H11" i="43"/>
  <c r="H12" i="43"/>
  <c r="H65" i="43"/>
  <c r="H28" i="43"/>
  <c r="H21" i="43"/>
  <c r="H18" i="43"/>
  <c r="H53" i="43"/>
  <c r="H51" i="43"/>
  <c r="H22" i="43"/>
  <c r="H74" i="43"/>
  <c r="H81" i="43"/>
  <c r="H55" i="43"/>
  <c r="H79" i="43"/>
  <c r="H27" i="43"/>
  <c r="H75" i="43"/>
  <c r="H5" i="43"/>
  <c r="H35" i="43"/>
  <c r="H54" i="43"/>
  <c r="H66" i="43"/>
  <c r="H10" i="43"/>
  <c r="H61" i="43"/>
  <c r="H49" i="43"/>
  <c r="H70" i="43"/>
  <c r="H60" i="43"/>
  <c r="H19" i="43"/>
  <c r="I76" i="26"/>
  <c r="J76" i="26"/>
  <c r="I12" i="26"/>
  <c r="J12" i="26"/>
  <c r="I57" i="26"/>
  <c r="J57" i="26"/>
  <c r="I33" i="26"/>
  <c r="J33" i="26"/>
  <c r="I35" i="26"/>
  <c r="J35" i="26"/>
  <c r="I5" i="26"/>
  <c r="J5" i="26"/>
  <c r="I56" i="26"/>
  <c r="J56" i="26"/>
  <c r="I46" i="26"/>
  <c r="J46" i="26"/>
  <c r="I37" i="26"/>
  <c r="J37" i="26"/>
  <c r="I64" i="26"/>
  <c r="J64" i="26"/>
  <c r="K26" i="6"/>
  <c r="L26" i="6"/>
  <c r="I22" i="18"/>
  <c r="J22" i="18"/>
  <c r="I67" i="18"/>
  <c r="J67" i="18"/>
  <c r="I23" i="18"/>
  <c r="J23" i="18"/>
  <c r="I77" i="18"/>
  <c r="J77" i="18"/>
  <c r="I28" i="18"/>
  <c r="J28" i="18"/>
  <c r="I53" i="18"/>
  <c r="J53" i="18"/>
  <c r="I75" i="18"/>
  <c r="J75" i="18"/>
  <c r="I65" i="18"/>
  <c r="J65" i="18"/>
  <c r="I39" i="18"/>
  <c r="J39" i="18"/>
  <c r="I15" i="18"/>
  <c r="J15" i="18"/>
  <c r="I69" i="18"/>
  <c r="J69" i="18"/>
  <c r="I83" i="18"/>
  <c r="J83" i="18"/>
  <c r="I72" i="18"/>
  <c r="J72" i="18"/>
  <c r="I49" i="18"/>
  <c r="J49" i="18"/>
  <c r="I50" i="30"/>
  <c r="I43" i="30"/>
  <c r="I66" i="30"/>
  <c r="I47" i="30"/>
  <c r="I41" i="30"/>
  <c r="I81" i="30"/>
  <c r="I15" i="30"/>
  <c r="I31" i="30"/>
  <c r="I72" i="30"/>
  <c r="I75" i="30"/>
  <c r="I51" i="30"/>
  <c r="I66" i="34"/>
  <c r="I36" i="34"/>
  <c r="J36" i="34"/>
  <c r="I8" i="34"/>
  <c r="J8" i="34"/>
  <c r="I40" i="34"/>
  <c r="I38" i="34"/>
  <c r="I24" i="33"/>
  <c r="J24" i="33"/>
  <c r="I39" i="33"/>
  <c r="J39" i="33"/>
  <c r="I82" i="33"/>
  <c r="I84" i="33"/>
  <c r="I8" i="33"/>
  <c r="I44" i="33"/>
  <c r="I15" i="35"/>
  <c r="I81" i="35"/>
  <c r="I76" i="35"/>
  <c r="I61" i="35"/>
  <c r="I68" i="35"/>
  <c r="I23" i="35"/>
  <c r="I64" i="35"/>
  <c r="I5" i="35"/>
  <c r="I55" i="35"/>
  <c r="I46" i="35"/>
  <c r="I18" i="35"/>
  <c r="I82" i="35"/>
  <c r="I36" i="35"/>
  <c r="I57" i="35"/>
  <c r="I52" i="35"/>
  <c r="I7" i="35"/>
  <c r="I39" i="35"/>
  <c r="I67" i="35"/>
  <c r="I77" i="35"/>
  <c r="I50" i="35"/>
  <c r="I74" i="35"/>
  <c r="I35" i="35"/>
  <c r="I63" i="35"/>
  <c r="I12" i="35"/>
  <c r="I75" i="35"/>
  <c r="I33" i="35"/>
  <c r="I6" i="35"/>
  <c r="I10" i="35"/>
  <c r="I28" i="35"/>
  <c r="I45" i="35"/>
  <c r="I37" i="35"/>
  <c r="H54" i="26"/>
  <c r="J54" i="26"/>
  <c r="H61" i="26"/>
  <c r="J61" i="26"/>
  <c r="H76" i="13"/>
  <c r="H53" i="13"/>
  <c r="H56" i="13"/>
  <c r="H8" i="13"/>
  <c r="H40" i="13"/>
  <c r="I78" i="25"/>
  <c r="I25" i="25"/>
  <c r="I51" i="25"/>
  <c r="I34" i="25"/>
  <c r="I52" i="25"/>
  <c r="I17" i="25"/>
  <c r="I36" i="25"/>
  <c r="I14" i="25"/>
  <c r="I33" i="25"/>
  <c r="I82" i="25"/>
  <c r="I63" i="25"/>
  <c r="I80" i="25"/>
  <c r="I54" i="25"/>
  <c r="I73" i="25"/>
  <c r="I21" i="25"/>
  <c r="I38" i="25"/>
  <c r="I16" i="25"/>
  <c r="I35" i="25"/>
  <c r="I47" i="25"/>
  <c r="I65" i="25"/>
  <c r="I45" i="25"/>
  <c r="I56" i="25"/>
  <c r="I75" i="25"/>
  <c r="I13" i="25"/>
  <c r="I32" i="25"/>
  <c r="I10" i="25"/>
  <c r="I28" i="25"/>
  <c r="I83" i="25"/>
  <c r="I57" i="25"/>
  <c r="I76" i="25"/>
  <c r="I58" i="25"/>
  <c r="I77" i="25"/>
  <c r="I42" i="25"/>
  <c r="I69" i="25"/>
  <c r="I15" i="25"/>
  <c r="I81" i="25"/>
  <c r="I71" i="25"/>
  <c r="I22" i="25"/>
  <c r="I79" i="25"/>
  <c r="I61" i="25"/>
  <c r="I29" i="35"/>
  <c r="I43" i="26"/>
  <c r="J43" i="26"/>
  <c r="I54" i="26"/>
  <c r="I8" i="26"/>
  <c r="I44" i="26"/>
  <c r="E44" i="35"/>
  <c r="E85" i="35"/>
  <c r="I31" i="35"/>
  <c r="I58" i="35"/>
  <c r="I66" i="26"/>
  <c r="J66" i="26"/>
  <c r="I74" i="26"/>
  <c r="J74" i="26"/>
  <c r="I34" i="35"/>
  <c r="I69" i="35"/>
  <c r="I25" i="34"/>
  <c r="J25" i="34"/>
  <c r="I83" i="34"/>
  <c r="I68" i="26"/>
  <c r="J68" i="26"/>
  <c r="I53" i="26"/>
  <c r="J53" i="26"/>
  <c r="I22" i="35"/>
  <c r="I42" i="34"/>
  <c r="H46" i="6"/>
  <c r="J8" i="33"/>
  <c r="J82" i="33"/>
  <c r="I85" i="33"/>
  <c r="H44" i="43"/>
  <c r="I84" i="26"/>
  <c r="I85" i="26"/>
  <c r="H84" i="26"/>
  <c r="H85" i="26"/>
  <c r="J8" i="26"/>
  <c r="J84" i="47"/>
  <c r="D40" i="46"/>
  <c r="L42" i="6"/>
  <c r="I82" i="46"/>
  <c r="I22" i="46"/>
  <c r="I79" i="46"/>
  <c r="I9" i="46"/>
  <c r="I17" i="46"/>
  <c r="I50" i="46"/>
  <c r="I67" i="46"/>
  <c r="I42" i="46"/>
  <c r="I38" i="46"/>
  <c r="I29" i="46"/>
  <c r="I16" i="46"/>
  <c r="I35" i="46"/>
  <c r="I52" i="46"/>
  <c r="I36" i="46"/>
  <c r="I68" i="46"/>
  <c r="I49" i="46"/>
  <c r="I81" i="46"/>
  <c r="I48" i="46"/>
  <c r="I10" i="46"/>
  <c r="I47" i="46"/>
  <c r="I63" i="46"/>
  <c r="I61" i="46"/>
  <c r="I18" i="46"/>
  <c r="I27" i="46"/>
  <c r="I40" i="46"/>
  <c r="I71" i="46"/>
  <c r="I6" i="46"/>
  <c r="I69" i="46"/>
  <c r="I57" i="46"/>
  <c r="I51" i="46"/>
  <c r="I77" i="46"/>
  <c r="I14" i="46"/>
  <c r="I66" i="46"/>
  <c r="I54" i="46"/>
  <c r="I24" i="46"/>
  <c r="I23" i="46"/>
  <c r="I12" i="46"/>
  <c r="I39" i="46"/>
  <c r="I21" i="46"/>
  <c r="I34" i="46"/>
  <c r="I53" i="46"/>
  <c r="E44" i="46"/>
  <c r="E85" i="46"/>
  <c r="I32" i="46"/>
  <c r="I64" i="46"/>
  <c r="I75" i="46"/>
  <c r="I83" i="46"/>
  <c r="I8" i="46"/>
  <c r="I26" i="46"/>
  <c r="I43" i="46"/>
  <c r="I15" i="46"/>
  <c r="I72" i="46"/>
  <c r="I11" i="46"/>
  <c r="I46" i="46"/>
  <c r="I78" i="46"/>
  <c r="I74" i="46"/>
  <c r="I28" i="46"/>
  <c r="I7" i="46"/>
  <c r="I76" i="46"/>
  <c r="I13" i="46"/>
  <c r="I37" i="46"/>
  <c r="I58" i="46"/>
  <c r="I73" i="46"/>
  <c r="I62" i="46"/>
  <c r="I41" i="46"/>
  <c r="I45" i="46"/>
  <c r="I65" i="46"/>
  <c r="I33" i="46"/>
  <c r="I56" i="46"/>
  <c r="I55" i="46"/>
  <c r="I5" i="46"/>
  <c r="I80" i="46"/>
  <c r="I25" i="46"/>
  <c r="J55" i="43"/>
  <c r="J82" i="43"/>
  <c r="I70" i="43"/>
  <c r="I30" i="43"/>
  <c r="J30" i="43"/>
  <c r="I60" i="43"/>
  <c r="J60" i="43"/>
  <c r="I83" i="43"/>
  <c r="J83" i="43"/>
  <c r="I63" i="43"/>
  <c r="J63" i="43"/>
  <c r="I38" i="43"/>
  <c r="J38" i="43"/>
  <c r="I68" i="43"/>
  <c r="J68" i="43"/>
  <c r="I77" i="43"/>
  <c r="J77" i="43"/>
  <c r="I32" i="43"/>
  <c r="I29" i="43"/>
  <c r="J29" i="43"/>
  <c r="I24" i="43"/>
  <c r="J24" i="43"/>
  <c r="I55" i="43"/>
  <c r="I78" i="43"/>
  <c r="J78" i="43"/>
  <c r="I82" i="43"/>
  <c r="I33" i="43"/>
  <c r="J33" i="43"/>
  <c r="I27" i="43"/>
  <c r="J27" i="43"/>
  <c r="I48" i="43"/>
  <c r="I79" i="43"/>
  <c r="I56" i="43"/>
  <c r="I28" i="43"/>
  <c r="J28" i="43"/>
  <c r="I72" i="43"/>
  <c r="J72" i="43"/>
  <c r="I9" i="43"/>
  <c r="J9" i="43"/>
  <c r="I47" i="43"/>
  <c r="J47" i="43"/>
  <c r="I53" i="43"/>
  <c r="I31" i="43"/>
  <c r="J31" i="43"/>
  <c r="I43" i="43"/>
  <c r="J43" i="43"/>
  <c r="I67" i="43"/>
  <c r="J67" i="43"/>
  <c r="I21" i="43"/>
  <c r="J21" i="43"/>
  <c r="I39" i="43"/>
  <c r="J39" i="43"/>
  <c r="I5" i="43"/>
  <c r="I69" i="43"/>
  <c r="J69" i="43"/>
  <c r="I41" i="43"/>
  <c r="I54" i="43"/>
  <c r="J54" i="43"/>
  <c r="I37" i="43"/>
  <c r="I7" i="43"/>
  <c r="J7" i="43"/>
  <c r="I51" i="43"/>
  <c r="J51" i="43"/>
  <c r="I40" i="43"/>
  <c r="J40" i="43"/>
  <c r="I16" i="43"/>
  <c r="J16" i="43"/>
  <c r="I42" i="43"/>
  <c r="J42" i="43"/>
  <c r="I59" i="43"/>
  <c r="J59" i="43"/>
  <c r="I19" i="43"/>
  <c r="J19" i="43"/>
  <c r="I20" i="43"/>
  <c r="J20" i="43"/>
  <c r="I13" i="43"/>
  <c r="J13" i="43"/>
  <c r="E44" i="43"/>
  <c r="E85" i="43"/>
  <c r="I71" i="43"/>
  <c r="J71" i="43"/>
  <c r="I73" i="43"/>
  <c r="J73" i="43"/>
  <c r="I8" i="43"/>
  <c r="J8" i="43"/>
  <c r="I36" i="43"/>
  <c r="J36" i="43"/>
  <c r="I49" i="43"/>
  <c r="J49" i="43"/>
  <c r="I25" i="43"/>
  <c r="J25" i="43"/>
  <c r="I66" i="43"/>
  <c r="J66" i="43"/>
  <c r="I65" i="43"/>
  <c r="J65" i="43"/>
  <c r="I12" i="43"/>
  <c r="J12" i="43"/>
  <c r="I11" i="43"/>
  <c r="I26" i="43"/>
  <c r="J26" i="43"/>
  <c r="I15" i="43"/>
  <c r="J15" i="43"/>
  <c r="I18" i="43"/>
  <c r="J18" i="43"/>
  <c r="I58" i="43"/>
  <c r="J58" i="43"/>
  <c r="I6" i="43"/>
  <c r="I35" i="43"/>
  <c r="J35" i="43"/>
  <c r="I46" i="43"/>
  <c r="J46" i="43"/>
  <c r="I57" i="43"/>
  <c r="J57" i="43"/>
  <c r="I34" i="43"/>
  <c r="J34" i="43"/>
  <c r="I45" i="43"/>
  <c r="I14" i="43"/>
  <c r="J14" i="43"/>
  <c r="I10" i="43"/>
  <c r="J10" i="43"/>
  <c r="I52" i="43"/>
  <c r="J52" i="43"/>
  <c r="I62" i="43"/>
  <c r="J62" i="43"/>
  <c r="I17" i="43"/>
  <c r="J17" i="43"/>
  <c r="I80" i="43"/>
  <c r="I74" i="43"/>
  <c r="J74" i="43"/>
  <c r="I75" i="43"/>
  <c r="I64" i="43"/>
  <c r="J64" i="43"/>
  <c r="I23" i="43"/>
  <c r="J23" i="43"/>
  <c r="I50" i="43"/>
  <c r="J50" i="43"/>
  <c r="I81" i="43"/>
  <c r="I22" i="43"/>
  <c r="J22" i="43"/>
  <c r="I76" i="43"/>
  <c r="J76" i="43"/>
  <c r="I61" i="43"/>
  <c r="J61" i="43"/>
  <c r="J70" i="43"/>
  <c r="J75" i="43"/>
  <c r="J79" i="43"/>
  <c r="J81" i="43"/>
  <c r="J53" i="43"/>
  <c r="J11" i="43"/>
  <c r="J37" i="43"/>
  <c r="J48" i="43"/>
  <c r="J6" i="43"/>
  <c r="J32" i="43"/>
  <c r="J56" i="43"/>
  <c r="J80" i="43"/>
  <c r="J41" i="43"/>
  <c r="H63" i="42"/>
  <c r="D44" i="42"/>
  <c r="D85" i="42"/>
  <c r="H52" i="42"/>
  <c r="H71" i="42"/>
  <c r="J71" i="42"/>
  <c r="H11" i="42"/>
  <c r="H29" i="42"/>
  <c r="H45" i="42"/>
  <c r="H57" i="42"/>
  <c r="H77" i="42"/>
  <c r="J77" i="42"/>
  <c r="H56" i="42"/>
  <c r="J56" i="42"/>
  <c r="H76" i="42"/>
  <c r="H15" i="42"/>
  <c r="J15" i="42"/>
  <c r="H36" i="42"/>
  <c r="H12" i="42"/>
  <c r="H5" i="42"/>
  <c r="H31" i="42"/>
  <c r="H61" i="42"/>
  <c r="J61" i="42"/>
  <c r="H58" i="42"/>
  <c r="H13" i="42"/>
  <c r="H22" i="42"/>
  <c r="J22" i="42"/>
  <c r="H41" i="42"/>
  <c r="J41" i="42"/>
  <c r="H18" i="42"/>
  <c r="H51" i="42"/>
  <c r="J51" i="42"/>
  <c r="H50" i="42"/>
  <c r="J50" i="42"/>
  <c r="H27" i="42"/>
  <c r="H8" i="42"/>
  <c r="J8" i="42"/>
  <c r="H26" i="42"/>
  <c r="J26" i="42"/>
  <c r="H54" i="42"/>
  <c r="H16" i="42"/>
  <c r="J16" i="42"/>
  <c r="H65" i="42"/>
  <c r="H32" i="42"/>
  <c r="J32" i="42"/>
  <c r="H6" i="42"/>
  <c r="J6" i="42"/>
  <c r="H75" i="42"/>
  <c r="H38" i="42"/>
  <c r="H14" i="42"/>
  <c r="J14" i="42"/>
  <c r="H46" i="42"/>
  <c r="J46" i="42"/>
  <c r="H42" i="42"/>
  <c r="H59" i="42"/>
  <c r="H30" i="42"/>
  <c r="H20" i="42"/>
  <c r="H53" i="42"/>
  <c r="J53" i="42"/>
  <c r="H72" i="42"/>
  <c r="J72" i="42"/>
  <c r="H62" i="42"/>
  <c r="J62" i="42"/>
  <c r="H80" i="42"/>
  <c r="H21" i="42"/>
  <c r="J21" i="42"/>
  <c r="H40" i="42"/>
  <c r="J40" i="42"/>
  <c r="H49" i="42"/>
  <c r="H67" i="42"/>
  <c r="J67" i="42"/>
  <c r="H48" i="42"/>
  <c r="H66" i="42"/>
  <c r="J66" i="42"/>
  <c r="H7" i="42"/>
  <c r="H25" i="42"/>
  <c r="J25" i="42"/>
  <c r="H83" i="42"/>
  <c r="H33" i="42"/>
  <c r="J33" i="42"/>
  <c r="H10" i="42"/>
  <c r="J10" i="42"/>
  <c r="H82" i="42"/>
  <c r="H79" i="42"/>
  <c r="J79" i="42"/>
  <c r="H78" i="42"/>
  <c r="J78" i="42"/>
  <c r="H23" i="42"/>
  <c r="H24" i="42"/>
  <c r="H34" i="42"/>
  <c r="J34" i="42"/>
  <c r="H39" i="42"/>
  <c r="H69" i="42"/>
  <c r="J69" i="42"/>
  <c r="H68" i="42"/>
  <c r="J68" i="42"/>
  <c r="H17" i="42"/>
  <c r="J17" i="42"/>
  <c r="H73" i="42"/>
  <c r="J73" i="42"/>
  <c r="H55" i="42"/>
  <c r="J55" i="42"/>
  <c r="H81" i="42"/>
  <c r="J81" i="42"/>
  <c r="H35" i="42"/>
  <c r="J35" i="42"/>
  <c r="H64" i="42"/>
  <c r="J64" i="42"/>
  <c r="H28" i="42"/>
  <c r="H43" i="42"/>
  <c r="J43" i="42"/>
  <c r="H74" i="42"/>
  <c r="H37" i="42"/>
  <c r="H47" i="42"/>
  <c r="J47" i="42"/>
  <c r="H9" i="42"/>
  <c r="J9" i="42"/>
  <c r="H70" i="42"/>
  <c r="J70" i="42"/>
  <c r="H60" i="42"/>
  <c r="H19" i="42"/>
  <c r="I70" i="42"/>
  <c r="I19" i="42"/>
  <c r="I30" i="42"/>
  <c r="I29" i="42"/>
  <c r="I54" i="42"/>
  <c r="I13" i="42"/>
  <c r="I7" i="42"/>
  <c r="I76" i="42"/>
  <c r="I27" i="42"/>
  <c r="I36" i="42"/>
  <c r="I55" i="42"/>
  <c r="I52" i="42"/>
  <c r="I11" i="42"/>
  <c r="I80" i="42"/>
  <c r="I39" i="42"/>
  <c r="I31" i="42"/>
  <c r="I57" i="42"/>
  <c r="I65" i="42"/>
  <c r="I69" i="42"/>
  <c r="I48" i="42"/>
  <c r="I83" i="42"/>
  <c r="I38" i="42"/>
  <c r="I23" i="42"/>
  <c r="E44" i="42"/>
  <c r="E85" i="42"/>
  <c r="I47" i="42"/>
  <c r="I74" i="42"/>
  <c r="I82" i="42"/>
  <c r="I28" i="42"/>
  <c r="I49" i="42"/>
  <c r="I75" i="42"/>
  <c r="I24" i="42"/>
  <c r="I5" i="42"/>
  <c r="I37" i="42"/>
  <c r="I63" i="42"/>
  <c r="I18" i="42"/>
  <c r="I12" i="42"/>
  <c r="I42" i="42"/>
  <c r="I58" i="42"/>
  <c r="I60" i="42"/>
  <c r="I59" i="42"/>
  <c r="I20" i="42"/>
  <c r="H20" i="41"/>
  <c r="H30" i="41"/>
  <c r="H17" i="41"/>
  <c r="H26" i="41"/>
  <c r="H21" i="41"/>
  <c r="H39" i="41"/>
  <c r="H76" i="41"/>
  <c r="D44" i="41"/>
  <c r="D85" i="41"/>
  <c r="H43" i="41"/>
  <c r="H46" i="41"/>
  <c r="H82" i="41"/>
  <c r="H18" i="41"/>
  <c r="H78" i="41"/>
  <c r="H33" i="41"/>
  <c r="H52" i="41"/>
  <c r="H12" i="41"/>
  <c r="H31" i="41"/>
  <c r="H41" i="41"/>
  <c r="H75" i="41"/>
  <c r="H72" i="41"/>
  <c r="H49" i="41"/>
  <c r="H36" i="41"/>
  <c r="H66" i="41"/>
  <c r="H7" i="41"/>
  <c r="H6" i="41"/>
  <c r="H25" i="41"/>
  <c r="H13" i="41"/>
  <c r="H54" i="41"/>
  <c r="H40" i="41"/>
  <c r="H48" i="41"/>
  <c r="H61" i="41"/>
  <c r="H24" i="41"/>
  <c r="H77" i="41"/>
  <c r="H8" i="41"/>
  <c r="H56" i="41"/>
  <c r="H69" i="41"/>
  <c r="H50" i="41"/>
  <c r="H60" i="41"/>
  <c r="H19" i="41"/>
  <c r="H80" i="41"/>
  <c r="J80" i="41"/>
  <c r="H29" i="41"/>
  <c r="H70" i="41"/>
  <c r="J70" i="41"/>
  <c r="H59" i="41"/>
  <c r="I78" i="41"/>
  <c r="I32" i="41"/>
  <c r="J32" i="41"/>
  <c r="I10" i="41"/>
  <c r="J10" i="41"/>
  <c r="I75" i="41"/>
  <c r="I7" i="41"/>
  <c r="I58" i="41"/>
  <c r="J58" i="41"/>
  <c r="I27" i="41"/>
  <c r="J27" i="41"/>
  <c r="I79" i="41"/>
  <c r="J79" i="41"/>
  <c r="I21" i="41"/>
  <c r="I73" i="41"/>
  <c r="J73" i="41"/>
  <c r="I72" i="41"/>
  <c r="I49" i="41"/>
  <c r="I55" i="41"/>
  <c r="J55" i="41"/>
  <c r="I71" i="41"/>
  <c r="J71" i="41"/>
  <c r="I37" i="41"/>
  <c r="J37" i="41"/>
  <c r="I43" i="41"/>
  <c r="I45" i="41"/>
  <c r="I66" i="41"/>
  <c r="I15" i="41"/>
  <c r="J15" i="41"/>
  <c r="I35" i="41"/>
  <c r="J35" i="41"/>
  <c r="I81" i="41"/>
  <c r="J81" i="41"/>
  <c r="I31" i="41"/>
  <c r="I8" i="41"/>
  <c r="E44" i="41"/>
  <c r="E85" i="41"/>
  <c r="I48" i="41"/>
  <c r="I13" i="41"/>
  <c r="I57" i="41"/>
  <c r="J57" i="41"/>
  <c r="I74" i="41"/>
  <c r="J74" i="41"/>
  <c r="I36" i="41"/>
  <c r="I82" i="41"/>
  <c r="I41" i="41"/>
  <c r="I40" i="41"/>
  <c r="I46" i="41"/>
  <c r="I80" i="41"/>
  <c r="I83" i="41"/>
  <c r="J83" i="41"/>
  <c r="I64" i="41"/>
  <c r="J64" i="41"/>
  <c r="I47" i="41"/>
  <c r="J47" i="41"/>
  <c r="I70" i="41"/>
  <c r="I20" i="41"/>
  <c r="I19" i="41"/>
  <c r="I33" i="41"/>
  <c r="I9" i="41"/>
  <c r="J9" i="41"/>
  <c r="I24" i="41"/>
  <c r="I42" i="41"/>
  <c r="J42" i="41"/>
  <c r="I23" i="41"/>
  <c r="J23" i="41"/>
  <c r="I39" i="41"/>
  <c r="I6" i="41"/>
  <c r="I29" i="41"/>
  <c r="I68" i="41"/>
  <c r="J68" i="41"/>
  <c r="I51" i="41"/>
  <c r="J51" i="41"/>
  <c r="I25" i="41"/>
  <c r="I56" i="41"/>
  <c r="I26" i="41"/>
  <c r="I61" i="41"/>
  <c r="I5" i="41"/>
  <c r="I76" i="41"/>
  <c r="I65" i="41"/>
  <c r="J65" i="41"/>
  <c r="I12" i="41"/>
  <c r="I11" i="41"/>
  <c r="J11" i="41"/>
  <c r="I14" i="41"/>
  <c r="J14" i="41"/>
  <c r="I17" i="41"/>
  <c r="I28" i="41"/>
  <c r="J28" i="41"/>
  <c r="I54" i="41"/>
  <c r="I16" i="41"/>
  <c r="J16" i="41"/>
  <c r="I53" i="41"/>
  <c r="J53" i="41"/>
  <c r="I18" i="41"/>
  <c r="I34" i="41"/>
  <c r="J34" i="41"/>
  <c r="I69" i="41"/>
  <c r="I63" i="41"/>
  <c r="J63" i="41"/>
  <c r="I62" i="41"/>
  <c r="J62" i="41"/>
  <c r="I50" i="41"/>
  <c r="I77" i="41"/>
  <c r="I38" i="41"/>
  <c r="J38" i="41"/>
  <c r="I67" i="41"/>
  <c r="J67" i="41"/>
  <c r="I52" i="41"/>
  <c r="I22" i="41"/>
  <c r="J22" i="41"/>
  <c r="I60" i="41"/>
  <c r="I59" i="41"/>
  <c r="I30" i="41"/>
  <c r="J67" i="40"/>
  <c r="I5" i="40"/>
  <c r="I23" i="40"/>
  <c r="J23" i="40"/>
  <c r="I40" i="40"/>
  <c r="J40" i="40"/>
  <c r="I16" i="40"/>
  <c r="J16" i="40"/>
  <c r="I35" i="40"/>
  <c r="J35" i="40"/>
  <c r="I49" i="40"/>
  <c r="J49" i="40"/>
  <c r="I67" i="40"/>
  <c r="E44" i="40"/>
  <c r="E85" i="40"/>
  <c r="I50" i="40"/>
  <c r="J50" i="40"/>
  <c r="I68" i="40"/>
  <c r="J68" i="40"/>
  <c r="I7" i="40"/>
  <c r="J7" i="40"/>
  <c r="I25" i="40"/>
  <c r="J25" i="40"/>
  <c r="I42" i="40"/>
  <c r="J42" i="40"/>
  <c r="I18" i="40"/>
  <c r="I37" i="40"/>
  <c r="J37" i="40"/>
  <c r="I51" i="40"/>
  <c r="J51" i="40"/>
  <c r="I69" i="40"/>
  <c r="J69" i="40"/>
  <c r="I52" i="40"/>
  <c r="J52" i="40"/>
  <c r="I79" i="40"/>
  <c r="J79" i="40"/>
  <c r="I17" i="40"/>
  <c r="J17" i="40"/>
  <c r="I36" i="40"/>
  <c r="J36" i="40"/>
  <c r="I12" i="40"/>
  <c r="I39" i="40"/>
  <c r="I53" i="40"/>
  <c r="J53" i="40"/>
  <c r="I72" i="40"/>
  <c r="J72" i="40"/>
  <c r="I46" i="40"/>
  <c r="J46" i="40"/>
  <c r="I64" i="40"/>
  <c r="J64" i="40"/>
  <c r="I38" i="40"/>
  <c r="J38" i="40"/>
  <c r="I65" i="40"/>
  <c r="J65" i="40"/>
  <c r="I11" i="40"/>
  <c r="J11" i="40"/>
  <c r="I41" i="40"/>
  <c r="I66" i="40"/>
  <c r="J66" i="40"/>
  <c r="I14" i="40"/>
  <c r="I45" i="40"/>
  <c r="I55" i="40"/>
  <c r="I29" i="40"/>
  <c r="J29" i="40"/>
  <c r="I13" i="40"/>
  <c r="J13" i="40"/>
  <c r="I32" i="40"/>
  <c r="J32" i="40"/>
  <c r="I8" i="40"/>
  <c r="J8" i="40"/>
  <c r="I26" i="40"/>
  <c r="J26" i="40"/>
  <c r="I43" i="40"/>
  <c r="I57" i="40"/>
  <c r="J57" i="40"/>
  <c r="I76" i="40"/>
  <c r="J76" i="40"/>
  <c r="I58" i="40"/>
  <c r="J58" i="40"/>
  <c r="I77" i="40"/>
  <c r="I15" i="40"/>
  <c r="J15" i="40"/>
  <c r="I34" i="40"/>
  <c r="J34" i="40"/>
  <c r="I10" i="40"/>
  <c r="J10" i="40"/>
  <c r="I28" i="40"/>
  <c r="I83" i="40"/>
  <c r="I61" i="40"/>
  <c r="J61" i="40"/>
  <c r="I78" i="40"/>
  <c r="J78" i="40"/>
  <c r="I62" i="40"/>
  <c r="J62" i="40"/>
  <c r="I9" i="40"/>
  <c r="J9" i="40"/>
  <c r="I27" i="40"/>
  <c r="J27" i="40"/>
  <c r="I82" i="40"/>
  <c r="J82" i="40"/>
  <c r="I22" i="40"/>
  <c r="J22" i="40"/>
  <c r="I81" i="40"/>
  <c r="I63" i="40"/>
  <c r="J63" i="40"/>
  <c r="I80" i="40"/>
  <c r="J80" i="40"/>
  <c r="I54" i="40"/>
  <c r="J54" i="40"/>
  <c r="I73" i="40"/>
  <c r="J73" i="40"/>
  <c r="I33" i="40"/>
  <c r="J33" i="40"/>
  <c r="I56" i="40"/>
  <c r="J56" i="40"/>
  <c r="I6" i="40"/>
  <c r="J6" i="40"/>
  <c r="I74" i="40"/>
  <c r="J74" i="40"/>
  <c r="I21" i="40"/>
  <c r="I47" i="40"/>
  <c r="J47" i="40"/>
  <c r="I75" i="40"/>
  <c r="J75" i="40"/>
  <c r="I48" i="40"/>
  <c r="J48" i="40"/>
  <c r="I24" i="40"/>
  <c r="J24" i="40"/>
  <c r="H28" i="40"/>
  <c r="J28" i="40"/>
  <c r="H81" i="40"/>
  <c r="H12" i="40"/>
  <c r="H14" i="40"/>
  <c r="J14" i="40"/>
  <c r="H83" i="40"/>
  <c r="J83" i="40"/>
  <c r="H43" i="40"/>
  <c r="J43" i="40"/>
  <c r="H41" i="40"/>
  <c r="J41" i="40"/>
  <c r="H39" i="40"/>
  <c r="J39" i="40"/>
  <c r="H18" i="40"/>
  <c r="J18" i="40"/>
  <c r="H45" i="40"/>
  <c r="H77" i="40"/>
  <c r="J77" i="40"/>
  <c r="H55" i="40"/>
  <c r="J55" i="40"/>
  <c r="H21" i="40"/>
  <c r="J21" i="40"/>
  <c r="D35" i="39"/>
  <c r="L37" i="6"/>
  <c r="I59" i="39"/>
  <c r="I19" i="39"/>
  <c r="I70" i="39"/>
  <c r="I25" i="39"/>
  <c r="I57" i="39"/>
  <c r="I37" i="39"/>
  <c r="I79" i="39"/>
  <c r="I21" i="39"/>
  <c r="I31" i="39"/>
  <c r="I5" i="39"/>
  <c r="I30" i="39"/>
  <c r="I20" i="39"/>
  <c r="I60" i="39"/>
  <c r="I35" i="39"/>
  <c r="I77" i="39"/>
  <c r="I41" i="39"/>
  <c r="I67" i="39"/>
  <c r="I32" i="39"/>
  <c r="I13" i="39"/>
  <c r="I81" i="39"/>
  <c r="I51" i="39"/>
  <c r="I28" i="39"/>
  <c r="I75" i="39"/>
  <c r="I83" i="39"/>
  <c r="I72" i="39"/>
  <c r="I8" i="39"/>
  <c r="I11" i="39"/>
  <c r="I61" i="39"/>
  <c r="I82" i="39"/>
  <c r="I71" i="39"/>
  <c r="I47" i="39"/>
  <c r="I38" i="39"/>
  <c r="I49" i="39"/>
  <c r="I16" i="39"/>
  <c r="I50" i="39"/>
  <c r="I76" i="39"/>
  <c r="I29" i="39"/>
  <c r="I52" i="39"/>
  <c r="I69" i="39"/>
  <c r="I66" i="39"/>
  <c r="I18" i="39"/>
  <c r="I74" i="39"/>
  <c r="I17" i="39"/>
  <c r="I56" i="39"/>
  <c r="I14" i="39"/>
  <c r="I40" i="39"/>
  <c r="L36" i="6"/>
  <c r="D34" i="38"/>
  <c r="J15" i="37"/>
  <c r="J11" i="37"/>
  <c r="I17" i="37"/>
  <c r="J17" i="37"/>
  <c r="I62" i="37"/>
  <c r="J62" i="37"/>
  <c r="E44" i="37"/>
  <c r="E85" i="37"/>
  <c r="I63" i="37"/>
  <c r="J63" i="37"/>
  <c r="I83" i="37"/>
  <c r="J83" i="37"/>
  <c r="I22" i="37"/>
  <c r="J22" i="37"/>
  <c r="I7" i="37"/>
  <c r="J7" i="37"/>
  <c r="I78" i="37"/>
  <c r="J78" i="37"/>
  <c r="I58" i="37"/>
  <c r="J58" i="37"/>
  <c r="I10" i="37"/>
  <c r="I21" i="37"/>
  <c r="J21" i="37"/>
  <c r="I15" i="37"/>
  <c r="I81" i="37"/>
  <c r="J81" i="37"/>
  <c r="I68" i="37"/>
  <c r="I55" i="37"/>
  <c r="J55" i="37"/>
  <c r="I29" i="37"/>
  <c r="J29" i="37"/>
  <c r="I72" i="37"/>
  <c r="J72" i="37"/>
  <c r="I13" i="37"/>
  <c r="J13" i="37"/>
  <c r="I43" i="37"/>
  <c r="J43" i="37"/>
  <c r="I74" i="37"/>
  <c r="J74" i="37"/>
  <c r="I40" i="37"/>
  <c r="J40" i="37"/>
  <c r="I57" i="37"/>
  <c r="J57" i="37"/>
  <c r="I35" i="37"/>
  <c r="J35" i="37"/>
  <c r="I11" i="37"/>
  <c r="I45" i="37"/>
  <c r="I50" i="37"/>
  <c r="J50" i="37"/>
  <c r="I38" i="37"/>
  <c r="J38" i="37"/>
  <c r="I9" i="37"/>
  <c r="J9" i="37"/>
  <c r="I76" i="37"/>
  <c r="J76" i="37"/>
  <c r="I48" i="37"/>
  <c r="J48" i="37"/>
  <c r="I26" i="37"/>
  <c r="J26" i="37"/>
  <c r="I39" i="37"/>
  <c r="I18" i="37"/>
  <c r="J18" i="37"/>
  <c r="I27" i="37"/>
  <c r="J27" i="37"/>
  <c r="I80" i="37"/>
  <c r="J80" i="37"/>
  <c r="I8" i="37"/>
  <c r="J8" i="37"/>
  <c r="I51" i="37"/>
  <c r="I60" i="37"/>
  <c r="J60" i="37"/>
  <c r="I20" i="37"/>
  <c r="J20" i="37"/>
  <c r="I19" i="37"/>
  <c r="J19" i="37"/>
  <c r="I64" i="37"/>
  <c r="I79" i="37"/>
  <c r="J79" i="37"/>
  <c r="I61" i="37"/>
  <c r="J61" i="37"/>
  <c r="I75" i="37"/>
  <c r="J75" i="37"/>
  <c r="I82" i="37"/>
  <c r="J82" i="37"/>
  <c r="I77" i="37"/>
  <c r="J77" i="37"/>
  <c r="I56" i="37"/>
  <c r="J56" i="37"/>
  <c r="I65" i="37"/>
  <c r="J65" i="37"/>
  <c r="I54" i="37"/>
  <c r="J54" i="37"/>
  <c r="I16" i="37"/>
  <c r="J16" i="37"/>
  <c r="I14" i="37"/>
  <c r="J14" i="37"/>
  <c r="I33" i="37"/>
  <c r="J33" i="37"/>
  <c r="I49" i="37"/>
  <c r="J49" i="37"/>
  <c r="I52" i="37"/>
  <c r="J52" i="37"/>
  <c r="I6" i="37"/>
  <c r="J6" i="37"/>
  <c r="I5" i="37"/>
  <c r="I73" i="37"/>
  <c r="J73" i="37"/>
  <c r="I24" i="37"/>
  <c r="J24" i="37"/>
  <c r="I53" i="37"/>
  <c r="J53" i="37"/>
  <c r="I67" i="37"/>
  <c r="J67" i="37"/>
  <c r="I31" i="37"/>
  <c r="J31" i="37"/>
  <c r="I34" i="37"/>
  <c r="J34" i="37"/>
  <c r="I32" i="37"/>
  <c r="J32" i="37"/>
  <c r="I23" i="37"/>
  <c r="J23" i="37"/>
  <c r="I41" i="37"/>
  <c r="J41" i="37"/>
  <c r="I71" i="37"/>
  <c r="I69" i="37"/>
  <c r="J69" i="37"/>
  <c r="I37" i="37"/>
  <c r="J37" i="37"/>
  <c r="I36" i="37"/>
  <c r="J36" i="37"/>
  <c r="I25" i="37"/>
  <c r="J25" i="37"/>
  <c r="I42" i="37"/>
  <c r="J42" i="37"/>
  <c r="I28" i="37"/>
  <c r="J28" i="37"/>
  <c r="I46" i="37"/>
  <c r="J46" i="37"/>
  <c r="I66" i="37"/>
  <c r="J66" i="37"/>
  <c r="I12" i="37"/>
  <c r="J12" i="37"/>
  <c r="I47" i="37"/>
  <c r="J47" i="37"/>
  <c r="I70" i="37"/>
  <c r="J70" i="37"/>
  <c r="I30" i="37"/>
  <c r="I59" i="37"/>
  <c r="J30" i="37"/>
  <c r="J59" i="37"/>
  <c r="J39" i="37"/>
  <c r="J51" i="37"/>
  <c r="J71" i="37"/>
  <c r="J68" i="37"/>
  <c r="J10" i="37"/>
  <c r="J64" i="37"/>
  <c r="D32" i="36"/>
  <c r="L34" i="6"/>
  <c r="I65" i="35"/>
  <c r="I54" i="35"/>
  <c r="I51" i="35"/>
  <c r="I8" i="35"/>
  <c r="I30" i="35"/>
  <c r="I70" i="35"/>
  <c r="I19" i="35"/>
  <c r="I24" i="35"/>
  <c r="I49" i="35"/>
  <c r="I72" i="35"/>
  <c r="I11" i="35"/>
  <c r="I9" i="35"/>
  <c r="I32" i="35"/>
  <c r="I40" i="35"/>
  <c r="I47" i="35"/>
  <c r="I71" i="35"/>
  <c r="I21" i="35"/>
  <c r="I59" i="35"/>
  <c r="I20" i="35"/>
  <c r="I60" i="35"/>
  <c r="I25" i="35"/>
  <c r="I78" i="35"/>
  <c r="I17" i="35"/>
  <c r="I48" i="35"/>
  <c r="I84" i="35"/>
  <c r="I56" i="35"/>
  <c r="I79" i="35"/>
  <c r="I41" i="35"/>
  <c r="I83" i="35"/>
  <c r="I43" i="35"/>
  <c r="I16" i="35"/>
  <c r="I73" i="35"/>
  <c r="I80" i="35"/>
  <c r="I26" i="35"/>
  <c r="I53" i="35"/>
  <c r="I42" i="35"/>
  <c r="I66" i="35"/>
  <c r="I14" i="35"/>
  <c r="I27" i="35"/>
  <c r="I13" i="35"/>
  <c r="I38" i="35"/>
  <c r="I62" i="35"/>
  <c r="K33" i="6"/>
  <c r="D31" i="35"/>
  <c r="H70" i="34"/>
  <c r="H30" i="34"/>
  <c r="H20" i="34"/>
  <c r="H59" i="34"/>
  <c r="H41" i="34"/>
  <c r="H29" i="34"/>
  <c r="H83" i="34"/>
  <c r="J83" i="34"/>
  <c r="H12" i="34"/>
  <c r="H51" i="34"/>
  <c r="H42" i="34"/>
  <c r="J42" i="34"/>
  <c r="H39" i="34"/>
  <c r="H81" i="34"/>
  <c r="H14" i="34"/>
  <c r="H33" i="34"/>
  <c r="H54" i="34"/>
  <c r="H73" i="34"/>
  <c r="H18" i="34"/>
  <c r="H15" i="34"/>
  <c r="H40" i="34"/>
  <c r="J40" i="34"/>
  <c r="H49" i="34"/>
  <c r="H76" i="34"/>
  <c r="H43" i="34"/>
  <c r="H69" i="34"/>
  <c r="H52" i="34"/>
  <c r="H77" i="34"/>
  <c r="H57" i="34"/>
  <c r="H46" i="34"/>
  <c r="H55" i="34"/>
  <c r="H80" i="34"/>
  <c r="H66" i="34"/>
  <c r="J66" i="34"/>
  <c r="H32" i="34"/>
  <c r="H72" i="34"/>
  <c r="H5" i="34"/>
  <c r="H26" i="34"/>
  <c r="J26" i="34"/>
  <c r="H9" i="34"/>
  <c r="H34" i="34"/>
  <c r="H74" i="34"/>
  <c r="H10" i="34"/>
  <c r="H17" i="34"/>
  <c r="H68" i="34"/>
  <c r="J68" i="34"/>
  <c r="H7" i="34"/>
  <c r="H28" i="34"/>
  <c r="H65" i="34"/>
  <c r="H75" i="34"/>
  <c r="H71" i="34"/>
  <c r="H19" i="34"/>
  <c r="J19" i="34"/>
  <c r="H21" i="34"/>
  <c r="H60" i="34"/>
  <c r="H11" i="34"/>
  <c r="H38" i="34"/>
  <c r="J38" i="34"/>
  <c r="I6" i="34"/>
  <c r="J6" i="34"/>
  <c r="I49" i="34"/>
  <c r="I68" i="34"/>
  <c r="I14" i="34"/>
  <c r="I26" i="34"/>
  <c r="I65" i="34"/>
  <c r="I39" i="34"/>
  <c r="I80" i="34"/>
  <c r="I13" i="34"/>
  <c r="J13" i="34"/>
  <c r="I41" i="34"/>
  <c r="I77" i="34"/>
  <c r="I11" i="34"/>
  <c r="I9" i="34"/>
  <c r="I75" i="34"/>
  <c r="I47" i="34"/>
  <c r="J47" i="34"/>
  <c r="I22" i="34"/>
  <c r="J22" i="34"/>
  <c r="I63" i="34"/>
  <c r="J63" i="34"/>
  <c r="I37" i="34"/>
  <c r="J37" i="34"/>
  <c r="I17" i="34"/>
  <c r="I79" i="34"/>
  <c r="J79" i="34"/>
  <c r="I53" i="34"/>
  <c r="J53" i="34"/>
  <c r="I12" i="34"/>
  <c r="I58" i="34"/>
  <c r="J58" i="34"/>
  <c r="I61" i="34"/>
  <c r="J61" i="34"/>
  <c r="I57" i="34"/>
  <c r="I70" i="34"/>
  <c r="I30" i="34"/>
  <c r="I71" i="34"/>
  <c r="I19" i="34"/>
  <c r="I5" i="34"/>
  <c r="I72" i="34"/>
  <c r="I50" i="34"/>
  <c r="J50" i="34"/>
  <c r="I35" i="34"/>
  <c r="J35" i="34"/>
  <c r="I48" i="34"/>
  <c r="J48" i="34"/>
  <c r="I10" i="34"/>
  <c r="I55" i="34"/>
  <c r="I29" i="34"/>
  <c r="I78" i="34"/>
  <c r="J78" i="34"/>
  <c r="I82" i="34"/>
  <c r="J82" i="34"/>
  <c r="I51" i="34"/>
  <c r="I56" i="34"/>
  <c r="J56" i="34"/>
  <c r="I34" i="34"/>
  <c r="I73" i="34"/>
  <c r="I81" i="34"/>
  <c r="I18" i="34"/>
  <c r="I52" i="34"/>
  <c r="I24" i="34"/>
  <c r="J24" i="34"/>
  <c r="I76" i="34"/>
  <c r="I62" i="34"/>
  <c r="J62" i="34"/>
  <c r="I45" i="34"/>
  <c r="I15" i="34"/>
  <c r="I54" i="34"/>
  <c r="I32" i="34"/>
  <c r="I46" i="34"/>
  <c r="I28" i="34"/>
  <c r="I67" i="34"/>
  <c r="J67" i="34"/>
  <c r="E44" i="34"/>
  <c r="E85" i="34"/>
  <c r="I31" i="34"/>
  <c r="J31" i="34"/>
  <c r="I33" i="34"/>
  <c r="I7" i="34"/>
  <c r="I43" i="34"/>
  <c r="I59" i="34"/>
  <c r="I20" i="34"/>
  <c r="I60" i="34"/>
  <c r="I21" i="34"/>
  <c r="I69" i="34"/>
  <c r="I16" i="34"/>
  <c r="J16" i="34"/>
  <c r="I23" i="34"/>
  <c r="J23" i="34"/>
  <c r="I27" i="34"/>
  <c r="J27" i="34"/>
  <c r="I64" i="34"/>
  <c r="J64" i="34"/>
  <c r="I74" i="34"/>
  <c r="J44" i="33"/>
  <c r="D29" i="5"/>
  <c r="J84" i="33"/>
  <c r="I54" i="32"/>
  <c r="I72" i="32"/>
  <c r="I83" i="32"/>
  <c r="I78" i="32"/>
  <c r="I36" i="32"/>
  <c r="I71" i="32"/>
  <c r="I62" i="32"/>
  <c r="I82" i="32"/>
  <c r="I37" i="32"/>
  <c r="I8" i="32"/>
  <c r="I79" i="32"/>
  <c r="I25" i="32"/>
  <c r="I11" i="32"/>
  <c r="I73" i="32"/>
  <c r="I21" i="32"/>
  <c r="I32" i="32"/>
  <c r="I10" i="32"/>
  <c r="I77" i="32"/>
  <c r="I13" i="32"/>
  <c r="I6" i="32"/>
  <c r="I5" i="32"/>
  <c r="I60" i="32"/>
  <c r="I20" i="32"/>
  <c r="I31" i="32"/>
  <c r="I16" i="32"/>
  <c r="I61" i="32"/>
  <c r="I12" i="32"/>
  <c r="I52" i="32"/>
  <c r="I47" i="32"/>
  <c r="I45" i="32"/>
  <c r="I27" i="32"/>
  <c r="I69" i="32"/>
  <c r="I49" i="32"/>
  <c r="I23" i="32"/>
  <c r="I65" i="32"/>
  <c r="I51" i="32"/>
  <c r="I38" i="32"/>
  <c r="I80" i="32"/>
  <c r="I39" i="32"/>
  <c r="I33" i="32"/>
  <c r="I41" i="32"/>
  <c r="I67" i="32"/>
  <c r="I64" i="32"/>
  <c r="I34" i="32"/>
  <c r="I26" i="32"/>
  <c r="I70" i="32"/>
  <c r="I30" i="32"/>
  <c r="I59" i="32"/>
  <c r="I19" i="32"/>
  <c r="I53" i="32"/>
  <c r="D27" i="32"/>
  <c r="L29" i="6"/>
  <c r="J22" i="31"/>
  <c r="I25" i="31"/>
  <c r="J25" i="31"/>
  <c r="I83" i="31"/>
  <c r="J83" i="31"/>
  <c r="I45" i="31"/>
  <c r="I56" i="31"/>
  <c r="I14" i="31"/>
  <c r="I17" i="31"/>
  <c r="I41" i="31"/>
  <c r="I13" i="31"/>
  <c r="J13" i="31"/>
  <c r="I62" i="31"/>
  <c r="I8" i="31"/>
  <c r="J8" i="31"/>
  <c r="I81" i="31"/>
  <c r="J81" i="31"/>
  <c r="I53" i="31"/>
  <c r="I22" i="31"/>
  <c r="I35" i="31"/>
  <c r="I52" i="31"/>
  <c r="J52" i="31"/>
  <c r="I55" i="31"/>
  <c r="J55" i="31"/>
  <c r="I58" i="31"/>
  <c r="I82" i="31"/>
  <c r="I6" i="31"/>
  <c r="I46" i="31"/>
  <c r="I76" i="31"/>
  <c r="I80" i="31"/>
  <c r="J80" i="31"/>
  <c r="I43" i="31"/>
  <c r="J43" i="31"/>
  <c r="I15" i="31"/>
  <c r="J15" i="31"/>
  <c r="I66" i="31"/>
  <c r="J66" i="31"/>
  <c r="I63" i="31"/>
  <c r="J63" i="31"/>
  <c r="I49" i="31"/>
  <c r="J49" i="31"/>
  <c r="I36" i="31"/>
  <c r="J36" i="31"/>
  <c r="I9" i="31"/>
  <c r="J9" i="31"/>
  <c r="I74" i="31"/>
  <c r="J74" i="31"/>
  <c r="I11" i="31"/>
  <c r="I16" i="31"/>
  <c r="J16" i="31"/>
  <c r="I29" i="31"/>
  <c r="I79" i="31"/>
  <c r="J79" i="31"/>
  <c r="I64" i="31"/>
  <c r="I71" i="31"/>
  <c r="J71" i="31"/>
  <c r="I59" i="31"/>
  <c r="I20" i="31"/>
  <c r="J20" i="31"/>
  <c r="I31" i="31"/>
  <c r="J31" i="31"/>
  <c r="I57" i="31"/>
  <c r="J57" i="31"/>
  <c r="I33" i="31"/>
  <c r="J33" i="31"/>
  <c r="I78" i="31"/>
  <c r="I28" i="31"/>
  <c r="I61" i="31"/>
  <c r="I26" i="31"/>
  <c r="I54" i="31"/>
  <c r="J54" i="31"/>
  <c r="I40" i="31"/>
  <c r="I32" i="31"/>
  <c r="I24" i="31"/>
  <c r="I10" i="31"/>
  <c r="I47" i="31"/>
  <c r="I75" i="31"/>
  <c r="J75" i="31"/>
  <c r="I42" i="31"/>
  <c r="J42" i="31"/>
  <c r="I67" i="31"/>
  <c r="J67" i="31"/>
  <c r="I21" i="31"/>
  <c r="I39" i="31"/>
  <c r="J39" i="31"/>
  <c r="I50" i="31"/>
  <c r="I34" i="31"/>
  <c r="J34" i="31"/>
  <c r="E44" i="31"/>
  <c r="E85" i="31"/>
  <c r="I38" i="31"/>
  <c r="J38" i="31"/>
  <c r="I51" i="31"/>
  <c r="I23" i="31"/>
  <c r="J23" i="31"/>
  <c r="I27" i="31"/>
  <c r="I7" i="31"/>
  <c r="I5" i="31"/>
  <c r="I69" i="31"/>
  <c r="I73" i="31"/>
  <c r="I77" i="31"/>
  <c r="J77" i="31"/>
  <c r="I18" i="31"/>
  <c r="J18" i="31"/>
  <c r="I37" i="31"/>
  <c r="I72" i="31"/>
  <c r="I65" i="31"/>
  <c r="I68" i="31"/>
  <c r="I12" i="31"/>
  <c r="I48" i="31"/>
  <c r="I70" i="31"/>
  <c r="I30" i="31"/>
  <c r="I60" i="31"/>
  <c r="J60" i="31"/>
  <c r="I19" i="31"/>
  <c r="H70" i="31"/>
  <c r="J70" i="31"/>
  <c r="H59" i="31"/>
  <c r="J59" i="31"/>
  <c r="H21" i="31"/>
  <c r="J21" i="31"/>
  <c r="H14" i="31"/>
  <c r="J14" i="31"/>
  <c r="H82" i="31"/>
  <c r="J82" i="31"/>
  <c r="H56" i="31"/>
  <c r="J56" i="31"/>
  <c r="H73" i="31"/>
  <c r="J73" i="31"/>
  <c r="H61" i="31"/>
  <c r="J61" i="31"/>
  <c r="H78" i="31"/>
  <c r="J78" i="31"/>
  <c r="H17" i="31"/>
  <c r="J17" i="31"/>
  <c r="H26" i="31"/>
  <c r="J26" i="31"/>
  <c r="H62" i="31"/>
  <c r="J62" i="31"/>
  <c r="H28" i="31"/>
  <c r="J28" i="31"/>
  <c r="H47" i="31"/>
  <c r="J47" i="31"/>
  <c r="H27" i="31"/>
  <c r="J27" i="31"/>
  <c r="H35" i="31"/>
  <c r="J35" i="31"/>
  <c r="H68" i="31"/>
  <c r="J68" i="31"/>
  <c r="H76" i="31"/>
  <c r="J76" i="31"/>
  <c r="H40" i="31"/>
  <c r="J40" i="31"/>
  <c r="H58" i="31"/>
  <c r="J58" i="31"/>
  <c r="H65" i="31"/>
  <c r="J65" i="31"/>
  <c r="H11" i="31"/>
  <c r="J11" i="31"/>
  <c r="H29" i="31"/>
  <c r="J29" i="31"/>
  <c r="H6" i="31"/>
  <c r="H24" i="31"/>
  <c r="J24" i="31"/>
  <c r="H41" i="31"/>
  <c r="J41" i="31"/>
  <c r="H48" i="31"/>
  <c r="J48" i="31"/>
  <c r="H64" i="31"/>
  <c r="J64" i="31"/>
  <c r="H51" i="31"/>
  <c r="J51" i="31"/>
  <c r="H69" i="31"/>
  <c r="J69" i="31"/>
  <c r="H7" i="31"/>
  <c r="J7" i="31"/>
  <c r="H32" i="31"/>
  <c r="J32" i="31"/>
  <c r="H12" i="31"/>
  <c r="J12" i="31"/>
  <c r="H37" i="31"/>
  <c r="J37" i="31"/>
  <c r="H50" i="31"/>
  <c r="J50" i="31"/>
  <c r="D44" i="31"/>
  <c r="D85" i="31"/>
  <c r="H72" i="31"/>
  <c r="J72" i="31"/>
  <c r="H10" i="31"/>
  <c r="J10" i="31"/>
  <c r="H46" i="31"/>
  <c r="H53" i="31"/>
  <c r="J53" i="31"/>
  <c r="H30" i="31"/>
  <c r="J30" i="31"/>
  <c r="H19" i="31"/>
  <c r="J19" i="31"/>
  <c r="I7" i="30"/>
  <c r="I16" i="30"/>
  <c r="I39" i="30"/>
  <c r="I34" i="30"/>
  <c r="I23" i="30"/>
  <c r="I57" i="30"/>
  <c r="I69" i="30"/>
  <c r="I55" i="30"/>
  <c r="I35" i="30"/>
  <c r="I79" i="30"/>
  <c r="I14" i="30"/>
  <c r="I22" i="30"/>
  <c r="I77" i="30"/>
  <c r="I8" i="30"/>
  <c r="I18" i="30"/>
  <c r="I25" i="30"/>
  <c r="I73" i="30"/>
  <c r="I40" i="30"/>
  <c r="I61" i="30"/>
  <c r="I42" i="30"/>
  <c r="I82" i="30"/>
  <c r="I64" i="30"/>
  <c r="I13" i="30"/>
  <c r="I46" i="30"/>
  <c r="I62" i="30"/>
  <c r="I17" i="30"/>
  <c r="I21" i="30"/>
  <c r="I68" i="30"/>
  <c r="I33" i="30"/>
  <c r="I60" i="30"/>
  <c r="I59" i="30"/>
  <c r="I20" i="30"/>
  <c r="I56" i="30"/>
  <c r="I83" i="30"/>
  <c r="I27" i="30"/>
  <c r="I58" i="30"/>
  <c r="I49" i="30"/>
  <c r="I48" i="30"/>
  <c r="I32" i="30"/>
  <c r="I12" i="30"/>
  <c r="I54" i="30"/>
  <c r="I80" i="30"/>
  <c r="I9" i="30"/>
  <c r="I67" i="30"/>
  <c r="I78" i="30"/>
  <c r="I38" i="30"/>
  <c r="I52" i="30"/>
  <c r="I26" i="30"/>
  <c r="E44" i="30"/>
  <c r="E85" i="30"/>
  <c r="I53" i="30"/>
  <c r="I36" i="30"/>
  <c r="I71" i="30"/>
  <c r="I37" i="30"/>
  <c r="I63" i="30"/>
  <c r="I10" i="30"/>
  <c r="I28" i="30"/>
  <c r="I29" i="30"/>
  <c r="I24" i="30"/>
  <c r="I6" i="30"/>
  <c r="I45" i="30"/>
  <c r="I74" i="30"/>
  <c r="I65" i="30"/>
  <c r="I76" i="30"/>
  <c r="I5" i="30"/>
  <c r="I11" i="30"/>
  <c r="I70" i="30"/>
  <c r="I30" i="30"/>
  <c r="I19" i="30"/>
  <c r="D25" i="30"/>
  <c r="L27" i="6"/>
  <c r="I71" i="29"/>
  <c r="I30" i="29"/>
  <c r="I70" i="29"/>
  <c r="I20" i="29"/>
  <c r="I27" i="29"/>
  <c r="I24" i="29"/>
  <c r="I53" i="29"/>
  <c r="I46" i="29"/>
  <c r="I5" i="29"/>
  <c r="I40" i="29"/>
  <c r="I37" i="29"/>
  <c r="I67" i="29"/>
  <c r="I68" i="29"/>
  <c r="I16" i="29"/>
  <c r="I45" i="29"/>
  <c r="I8" i="29"/>
  <c r="I52" i="29"/>
  <c r="I22" i="29"/>
  <c r="I15" i="29"/>
  <c r="I69" i="29"/>
  <c r="I12" i="29"/>
  <c r="I78" i="29"/>
  <c r="I36" i="29"/>
  <c r="I33" i="29"/>
  <c r="I63" i="29"/>
  <c r="I54" i="29"/>
  <c r="I13" i="29"/>
  <c r="I10" i="29"/>
  <c r="I83" i="29"/>
  <c r="I76" i="29"/>
  <c r="I77" i="29"/>
  <c r="I35" i="29"/>
  <c r="I56" i="29"/>
  <c r="I31" i="29"/>
  <c r="I79" i="29"/>
  <c r="I43" i="29"/>
  <c r="I42" i="29"/>
  <c r="I48" i="29"/>
  <c r="I62" i="29"/>
  <c r="I60" i="29"/>
  <c r="I19" i="29"/>
  <c r="I59" i="29"/>
  <c r="I9" i="29"/>
  <c r="I6" i="29"/>
  <c r="I41" i="29"/>
  <c r="I72" i="29"/>
  <c r="I64" i="29"/>
  <c r="I23" i="29"/>
  <c r="I18" i="29"/>
  <c r="I49" i="29"/>
  <c r="E44" i="29"/>
  <c r="E85" i="29"/>
  <c r="I50" i="29"/>
  <c r="I21" i="29"/>
  <c r="I47" i="29"/>
  <c r="I75" i="29"/>
  <c r="I51" i="29"/>
  <c r="I11" i="29"/>
  <c r="I61" i="29"/>
  <c r="I26" i="29"/>
  <c r="I7" i="29"/>
  <c r="I39" i="29"/>
  <c r="I17" i="29"/>
  <c r="I14" i="29"/>
  <c r="I82" i="29"/>
  <c r="I80" i="29"/>
  <c r="I73" i="29"/>
  <c r="I32" i="29"/>
  <c r="I28" i="29"/>
  <c r="I57" i="29"/>
  <c r="I58" i="29"/>
  <c r="I38" i="29"/>
  <c r="I65" i="29"/>
  <c r="I25" i="29"/>
  <c r="I74" i="29"/>
  <c r="I34" i="29"/>
  <c r="I66" i="29"/>
  <c r="I81" i="29"/>
  <c r="I55" i="29"/>
  <c r="I29" i="29"/>
  <c r="L25" i="6"/>
  <c r="D23" i="28"/>
  <c r="I6" i="28"/>
  <c r="I33" i="28"/>
  <c r="I36" i="28"/>
  <c r="I53" i="28"/>
  <c r="I8" i="28"/>
  <c r="I35" i="28"/>
  <c r="I38" i="28"/>
  <c r="I64" i="28"/>
  <c r="I65" i="28"/>
  <c r="I5" i="28"/>
  <c r="I7" i="28"/>
  <c r="I81" i="28"/>
  <c r="I75" i="28"/>
  <c r="I76" i="28"/>
  <c r="I78" i="28"/>
  <c r="I51" i="28"/>
  <c r="I61" i="28"/>
  <c r="I42" i="28"/>
  <c r="I41" i="28"/>
  <c r="I79" i="28"/>
  <c r="I26" i="28"/>
  <c r="I54" i="28"/>
  <c r="I10" i="28"/>
  <c r="I40" i="28"/>
  <c r="I67" i="28"/>
  <c r="I31" i="28"/>
  <c r="I68" i="28"/>
  <c r="I27" i="28"/>
  <c r="I63" i="28"/>
  <c r="I43" i="28"/>
  <c r="I73" i="28"/>
  <c r="I18" i="28"/>
  <c r="I48" i="28"/>
  <c r="I9" i="28"/>
  <c r="I50" i="28"/>
  <c r="I39" i="28"/>
  <c r="I13" i="28"/>
  <c r="I15" i="28"/>
  <c r="I52" i="28"/>
  <c r="I72" i="28"/>
  <c r="I17" i="28"/>
  <c r="I21" i="28"/>
  <c r="I46" i="28"/>
  <c r="I47" i="28"/>
  <c r="I45" i="28"/>
  <c r="I28" i="28"/>
  <c r="I32" i="28"/>
  <c r="I56" i="28"/>
  <c r="I57" i="28"/>
  <c r="I11" i="28"/>
  <c r="I25" i="28"/>
  <c r="I34" i="28"/>
  <c r="I69" i="28"/>
  <c r="I14" i="28"/>
  <c r="I82" i="28"/>
  <c r="I80" i="28"/>
  <c r="I29" i="28"/>
  <c r="I55" i="28"/>
  <c r="I37" i="28"/>
  <c r="I66" i="28"/>
  <c r="E44" i="28"/>
  <c r="E85" i="28"/>
  <c r="I22" i="28"/>
  <c r="I12" i="28"/>
  <c r="I24" i="28"/>
  <c r="I62" i="28"/>
  <c r="I16" i="28"/>
  <c r="I83" i="28"/>
  <c r="I74" i="28"/>
  <c r="I23" i="28"/>
  <c r="I49" i="28"/>
  <c r="I77" i="28"/>
  <c r="I58" i="28"/>
  <c r="H63" i="27"/>
  <c r="H71" i="27"/>
  <c r="H56" i="27"/>
  <c r="J56" i="27"/>
  <c r="H49" i="27"/>
  <c r="H38" i="27"/>
  <c r="J38" i="27"/>
  <c r="H13" i="27"/>
  <c r="H83" i="27"/>
  <c r="J83" i="27"/>
  <c r="H25" i="27"/>
  <c r="J25" i="27"/>
  <c r="H48" i="27"/>
  <c r="J48" i="27"/>
  <c r="H33" i="27"/>
  <c r="H15" i="27"/>
  <c r="J15" i="27"/>
  <c r="H9" i="27"/>
  <c r="H51" i="27"/>
  <c r="J51" i="27"/>
  <c r="H76" i="27"/>
  <c r="H79" i="27"/>
  <c r="J79" i="27"/>
  <c r="H68" i="27"/>
  <c r="J68" i="27"/>
  <c r="H64" i="27"/>
  <c r="J64" i="27"/>
  <c r="H21" i="27"/>
  <c r="J21" i="27"/>
  <c r="H82" i="27"/>
  <c r="H28" i="27"/>
  <c r="H7" i="27"/>
  <c r="J7" i="27"/>
  <c r="H39" i="27"/>
  <c r="J39" i="27"/>
  <c r="H14" i="27"/>
  <c r="J14" i="27"/>
  <c r="H81" i="27"/>
  <c r="H41" i="27"/>
  <c r="H31" i="27"/>
  <c r="H54" i="27"/>
  <c r="H29" i="27"/>
  <c r="J29" i="27"/>
  <c r="H37" i="27"/>
  <c r="H73" i="27"/>
  <c r="H40" i="27"/>
  <c r="J40" i="27"/>
  <c r="H58" i="27"/>
  <c r="H45" i="27"/>
  <c r="H23" i="27"/>
  <c r="J23" i="27"/>
  <c r="H18" i="27"/>
  <c r="H8" i="27"/>
  <c r="H70" i="27"/>
  <c r="H60" i="27"/>
  <c r="H19" i="27"/>
  <c r="H52" i="27"/>
  <c r="H57" i="27"/>
  <c r="H50" i="27"/>
  <c r="H75" i="27"/>
  <c r="H35" i="27"/>
  <c r="H10" i="27"/>
  <c r="J10" i="27"/>
  <c r="H74" i="27"/>
  <c r="H22" i="27"/>
  <c r="H36" i="27"/>
  <c r="H61" i="27"/>
  <c r="J61" i="27"/>
  <c r="H24" i="27"/>
  <c r="J24" i="27"/>
  <c r="H12" i="27"/>
  <c r="J12" i="27"/>
  <c r="H6" i="27"/>
  <c r="H62" i="27"/>
  <c r="J62" i="27"/>
  <c r="H80" i="27"/>
  <c r="J80" i="27"/>
  <c r="H72" i="27"/>
  <c r="H5" i="27"/>
  <c r="H16" i="27"/>
  <c r="H32" i="27"/>
  <c r="H55" i="27"/>
  <c r="H42" i="27"/>
  <c r="H17" i="27"/>
  <c r="J17" i="27"/>
  <c r="D44" i="27"/>
  <c r="D85" i="27"/>
  <c r="H78" i="27"/>
  <c r="J78" i="27"/>
  <c r="H34" i="27"/>
  <c r="J34" i="27"/>
  <c r="H27" i="27"/>
  <c r="J27" i="27"/>
  <c r="H69" i="27"/>
  <c r="H67" i="27"/>
  <c r="J67" i="27"/>
  <c r="H53" i="27"/>
  <c r="J53" i="27"/>
  <c r="H77" i="27"/>
  <c r="J77" i="27"/>
  <c r="H26" i="27"/>
  <c r="H65" i="27"/>
  <c r="J65" i="27"/>
  <c r="H43" i="27"/>
  <c r="H47" i="27"/>
  <c r="H11" i="27"/>
  <c r="H66" i="27"/>
  <c r="H46" i="27"/>
  <c r="H59" i="27"/>
  <c r="H30" i="27"/>
  <c r="H20" i="27"/>
  <c r="J20" i="27"/>
  <c r="I60" i="27"/>
  <c r="I59" i="27"/>
  <c r="I20" i="27"/>
  <c r="I70" i="27"/>
  <c r="I19" i="27"/>
  <c r="I30" i="27"/>
  <c r="I77" i="27"/>
  <c r="I22" i="27"/>
  <c r="I82" i="27"/>
  <c r="I47" i="27"/>
  <c r="I49" i="27"/>
  <c r="I11" i="27"/>
  <c r="I31" i="27"/>
  <c r="I66" i="27"/>
  <c r="I76" i="27"/>
  <c r="I36" i="27"/>
  <c r="I26" i="27"/>
  <c r="I37" i="27"/>
  <c r="I16" i="27"/>
  <c r="I28" i="27"/>
  <c r="I33" i="27"/>
  <c r="I32" i="27"/>
  <c r="I72" i="27"/>
  <c r="I71" i="27"/>
  <c r="I6" i="27"/>
  <c r="I57" i="27"/>
  <c r="I52" i="27"/>
  <c r="I43" i="27"/>
  <c r="I81" i="27"/>
  <c r="I75" i="27"/>
  <c r="I63" i="27"/>
  <c r="I35" i="27"/>
  <c r="I73" i="27"/>
  <c r="I13" i="27"/>
  <c r="I18" i="27"/>
  <c r="I50" i="27"/>
  <c r="E44" i="27"/>
  <c r="E85" i="27"/>
  <c r="I8" i="27"/>
  <c r="I54" i="27"/>
  <c r="I41" i="27"/>
  <c r="I69" i="27"/>
  <c r="I42" i="27"/>
  <c r="I9" i="27"/>
  <c r="I58" i="27"/>
  <c r="I74" i="27"/>
  <c r="I46" i="27"/>
  <c r="I84" i="27"/>
  <c r="I55" i="27"/>
  <c r="D19" i="50"/>
  <c r="L21" i="6"/>
  <c r="I46" i="50"/>
  <c r="I47" i="50"/>
  <c r="I48" i="50"/>
  <c r="I49" i="50"/>
  <c r="I50" i="50"/>
  <c r="I51" i="50"/>
  <c r="I52" i="50"/>
  <c r="I53" i="50"/>
  <c r="I54" i="50"/>
  <c r="I55" i="50"/>
  <c r="I56" i="50"/>
  <c r="I57" i="50"/>
  <c r="I58" i="50"/>
  <c r="I59" i="50"/>
  <c r="I60" i="50"/>
  <c r="I61" i="50"/>
  <c r="I62" i="50"/>
  <c r="I63" i="50"/>
  <c r="I64" i="50"/>
  <c r="I65" i="50"/>
  <c r="I66" i="50"/>
  <c r="I67" i="50"/>
  <c r="I68" i="50"/>
  <c r="I69" i="50"/>
  <c r="I70" i="50"/>
  <c r="I71" i="50"/>
  <c r="I72" i="50"/>
  <c r="I73" i="50"/>
  <c r="I74" i="50"/>
  <c r="I75" i="50"/>
  <c r="I76" i="50"/>
  <c r="I77" i="50"/>
  <c r="I78" i="50"/>
  <c r="I79" i="50"/>
  <c r="I80" i="50"/>
  <c r="I81" i="50"/>
  <c r="I82" i="50"/>
  <c r="I83" i="50"/>
  <c r="I6" i="50"/>
  <c r="I7" i="50"/>
  <c r="I8" i="50"/>
  <c r="I9" i="50"/>
  <c r="I10" i="50"/>
  <c r="I11" i="50"/>
  <c r="I12" i="50"/>
  <c r="I13" i="50"/>
  <c r="I14" i="50"/>
  <c r="I15" i="50"/>
  <c r="I16" i="50"/>
  <c r="I17" i="50"/>
  <c r="I18" i="50"/>
  <c r="I19" i="50"/>
  <c r="I20" i="50"/>
  <c r="I21" i="50"/>
  <c r="I22" i="50"/>
  <c r="I23" i="50"/>
  <c r="I24" i="50"/>
  <c r="I25" i="50"/>
  <c r="I26" i="50"/>
  <c r="I27" i="50"/>
  <c r="I28" i="50"/>
  <c r="I29" i="50"/>
  <c r="I30" i="50"/>
  <c r="I31" i="50"/>
  <c r="I32" i="50"/>
  <c r="I33" i="50"/>
  <c r="I34" i="50"/>
  <c r="I35" i="50"/>
  <c r="I36" i="50"/>
  <c r="I37" i="50"/>
  <c r="I38" i="50"/>
  <c r="I39" i="50"/>
  <c r="I40" i="50"/>
  <c r="I41" i="50"/>
  <c r="I42" i="50"/>
  <c r="I43" i="50"/>
  <c r="I45" i="50"/>
  <c r="I84" i="50"/>
  <c r="I85" i="50"/>
  <c r="I5" i="50"/>
  <c r="E44" i="50"/>
  <c r="E85" i="50"/>
  <c r="D18" i="25"/>
  <c r="L20" i="6"/>
  <c r="I60" i="25"/>
  <c r="I20" i="25"/>
  <c r="I30" i="25"/>
  <c r="I23" i="25"/>
  <c r="I40" i="25"/>
  <c r="I18" i="25"/>
  <c r="I70" i="25"/>
  <c r="I31" i="25"/>
  <c r="I59" i="25"/>
  <c r="I19" i="25"/>
  <c r="I9" i="25"/>
  <c r="I27" i="25"/>
  <c r="I6" i="25"/>
  <c r="I24" i="25"/>
  <c r="I41" i="25"/>
  <c r="I53" i="25"/>
  <c r="I72" i="25"/>
  <c r="I46" i="25"/>
  <c r="I64" i="25"/>
  <c r="I11" i="25"/>
  <c r="I29" i="25"/>
  <c r="I8" i="25"/>
  <c r="I26" i="25"/>
  <c r="I43" i="25"/>
  <c r="I55" i="25"/>
  <c r="I74" i="25"/>
  <c r="I48" i="25"/>
  <c r="I66" i="25"/>
  <c r="I5" i="25"/>
  <c r="I37" i="25"/>
  <c r="I49" i="25"/>
  <c r="I67" i="25"/>
  <c r="E44" i="25"/>
  <c r="E85" i="25"/>
  <c r="I50" i="25"/>
  <c r="I68" i="25"/>
  <c r="I7" i="25"/>
  <c r="I39" i="25"/>
  <c r="I62" i="25"/>
  <c r="I12" i="25"/>
  <c r="D17" i="24"/>
  <c r="L19" i="6"/>
  <c r="I19" i="23"/>
  <c r="I60" i="23"/>
  <c r="I20" i="23"/>
  <c r="I34" i="23"/>
  <c r="I73" i="23"/>
  <c r="I83" i="23"/>
  <c r="I71" i="23"/>
  <c r="I41" i="23"/>
  <c r="I26" i="23"/>
  <c r="I66" i="23"/>
  <c r="I15" i="23"/>
  <c r="I79" i="23"/>
  <c r="I76" i="23"/>
  <c r="I37" i="23"/>
  <c r="I68" i="23"/>
  <c r="I77" i="23"/>
  <c r="I31" i="23"/>
  <c r="I80" i="23"/>
  <c r="I48" i="23"/>
  <c r="I74" i="23"/>
  <c r="I40" i="23"/>
  <c r="E44" i="23"/>
  <c r="E85" i="23"/>
  <c r="I7" i="23"/>
  <c r="I51" i="23"/>
  <c r="I36" i="23"/>
  <c r="I46" i="23"/>
  <c r="I65" i="23"/>
  <c r="I75" i="23"/>
  <c r="I18" i="23"/>
  <c r="I58" i="23"/>
  <c r="I39" i="23"/>
  <c r="I9" i="23"/>
  <c r="I63" i="23"/>
  <c r="I38" i="23"/>
  <c r="I49" i="23"/>
  <c r="I69" i="23"/>
  <c r="I54" i="23"/>
  <c r="I22" i="23"/>
  <c r="I53" i="23"/>
  <c r="I42" i="23"/>
  <c r="I43" i="23"/>
  <c r="I52" i="23"/>
  <c r="I59" i="23"/>
  <c r="I70" i="23"/>
  <c r="I30" i="23"/>
  <c r="I32" i="23"/>
  <c r="I57" i="23"/>
  <c r="I61" i="23"/>
  <c r="I17" i="23"/>
  <c r="I82" i="23"/>
  <c r="I56" i="23"/>
  <c r="I45" i="23"/>
  <c r="I12" i="23"/>
  <c r="I13" i="23"/>
  <c r="I67" i="23"/>
  <c r="I25" i="23"/>
  <c r="I78" i="23"/>
  <c r="I24" i="23"/>
  <c r="I64" i="23"/>
  <c r="I8" i="23"/>
  <c r="I5" i="23"/>
  <c r="I6" i="23"/>
  <c r="I11" i="23"/>
  <c r="I50" i="23"/>
  <c r="I55" i="23"/>
  <c r="I23" i="23"/>
  <c r="I33" i="23"/>
  <c r="I29" i="23"/>
  <c r="I21" i="23"/>
  <c r="I28" i="23"/>
  <c r="I62" i="23"/>
  <c r="I14" i="23"/>
  <c r="I47" i="23"/>
  <c r="I10" i="23"/>
  <c r="I16" i="23"/>
  <c r="D16" i="23"/>
  <c r="L18" i="6"/>
  <c r="I64" i="22"/>
  <c r="I18" i="22"/>
  <c r="I10" i="22"/>
  <c r="I28" i="22"/>
  <c r="I45" i="22"/>
  <c r="I13" i="22"/>
  <c r="I33" i="22"/>
  <c r="I6" i="22"/>
  <c r="I80" i="22"/>
  <c r="I68" i="22"/>
  <c r="I83" i="22"/>
  <c r="I47" i="22"/>
  <c r="I55" i="22"/>
  <c r="I40" i="22"/>
  <c r="I21" i="22"/>
  <c r="I65" i="22"/>
  <c r="I49" i="22"/>
  <c r="I38" i="22"/>
  <c r="I9" i="22"/>
  <c r="I72" i="22"/>
  <c r="I62" i="22"/>
  <c r="I15" i="22"/>
  <c r="I58" i="22"/>
  <c r="I42" i="22"/>
  <c r="I50" i="22"/>
  <c r="I23" i="22"/>
  <c r="I56" i="22"/>
  <c r="I66" i="22"/>
  <c r="I27" i="22"/>
  <c r="I24" i="22"/>
  <c r="I79" i="22"/>
  <c r="E44" i="22"/>
  <c r="E85" i="22"/>
  <c r="I77" i="22"/>
  <c r="I61" i="22"/>
  <c r="I69" i="22"/>
  <c r="I60" i="22"/>
  <c r="I20" i="22"/>
  <c r="I70" i="22"/>
  <c r="I30" i="22"/>
  <c r="I67" i="22"/>
  <c r="I76" i="22"/>
  <c r="I35" i="22"/>
  <c r="I11" i="22"/>
  <c r="I26" i="22"/>
  <c r="I57" i="22"/>
  <c r="I5" i="22"/>
  <c r="I52" i="22"/>
  <c r="I36" i="22"/>
  <c r="I34" i="22"/>
  <c r="I81" i="22"/>
  <c r="I48" i="22"/>
  <c r="I8" i="22"/>
  <c r="I54" i="22"/>
  <c r="I74" i="22"/>
  <c r="I32" i="22"/>
  <c r="I73" i="22"/>
  <c r="I37" i="22"/>
  <c r="I29" i="22"/>
  <c r="I82" i="22"/>
  <c r="I41" i="22"/>
  <c r="I63" i="22"/>
  <c r="I78" i="22"/>
  <c r="I7" i="22"/>
  <c r="I51" i="22"/>
  <c r="I16" i="22"/>
  <c r="I46" i="22"/>
  <c r="I75" i="22"/>
  <c r="I14" i="22"/>
  <c r="I53" i="22"/>
  <c r="I17" i="22"/>
  <c r="I22" i="22"/>
  <c r="I39" i="22"/>
  <c r="I12" i="22"/>
  <c r="I25" i="22"/>
  <c r="I71" i="22"/>
  <c r="I31" i="22"/>
  <c r="I43" i="22"/>
  <c r="I59" i="22"/>
  <c r="I19" i="22"/>
  <c r="K17" i="6"/>
  <c r="L17" i="6"/>
  <c r="J56" i="21"/>
  <c r="J36" i="21"/>
  <c r="J49" i="21"/>
  <c r="I36" i="21"/>
  <c r="I65" i="21"/>
  <c r="J65" i="21"/>
  <c r="I14" i="21"/>
  <c r="I45" i="21"/>
  <c r="I41" i="21"/>
  <c r="J41" i="21"/>
  <c r="I21" i="21"/>
  <c r="J21" i="21"/>
  <c r="I49" i="21"/>
  <c r="I75" i="21"/>
  <c r="J75" i="21"/>
  <c r="I28" i="21"/>
  <c r="I80" i="21"/>
  <c r="I63" i="21"/>
  <c r="I6" i="21"/>
  <c r="J6" i="21"/>
  <c r="I73" i="21"/>
  <c r="J73" i="21"/>
  <c r="I35" i="21"/>
  <c r="J35" i="21"/>
  <c r="I56" i="21"/>
  <c r="I10" i="21"/>
  <c r="I78" i="21"/>
  <c r="I12" i="21"/>
  <c r="J12" i="21"/>
  <c r="I34" i="21"/>
  <c r="J34" i="21"/>
  <c r="I55" i="21"/>
  <c r="J55" i="21"/>
  <c r="I57" i="21"/>
  <c r="J57" i="21"/>
  <c r="I37" i="21"/>
  <c r="I71" i="21"/>
  <c r="J71" i="21"/>
  <c r="I46" i="21"/>
  <c r="J46" i="21"/>
  <c r="I66" i="21"/>
  <c r="J66" i="21"/>
  <c r="I15" i="21"/>
  <c r="J15" i="21"/>
  <c r="I27" i="21"/>
  <c r="J27" i="21"/>
  <c r="I76" i="21"/>
  <c r="J76" i="21"/>
  <c r="E44" i="21"/>
  <c r="E85" i="21"/>
  <c r="I22" i="21"/>
  <c r="J22" i="21"/>
  <c r="I42" i="21"/>
  <c r="I18" i="21"/>
  <c r="J18" i="21"/>
  <c r="I24" i="21"/>
  <c r="J24" i="21"/>
  <c r="I68" i="21"/>
  <c r="J68" i="21"/>
  <c r="I60" i="21"/>
  <c r="J60" i="21"/>
  <c r="I19" i="21"/>
  <c r="J19" i="21"/>
  <c r="I30" i="21"/>
  <c r="J30" i="21"/>
  <c r="I43" i="21"/>
  <c r="J43" i="21"/>
  <c r="I69" i="21"/>
  <c r="J69" i="21"/>
  <c r="I72" i="21"/>
  <c r="J72" i="21"/>
  <c r="I33" i="21"/>
  <c r="J33" i="21"/>
  <c r="I17" i="21"/>
  <c r="J17" i="21"/>
  <c r="I47" i="21"/>
  <c r="J47" i="21"/>
  <c r="I9" i="21"/>
  <c r="J9" i="21"/>
  <c r="I54" i="21"/>
  <c r="J54" i="21"/>
  <c r="I16" i="21"/>
  <c r="J16" i="21"/>
  <c r="I82" i="21"/>
  <c r="J82" i="21"/>
  <c r="I32" i="21"/>
  <c r="J32" i="21"/>
  <c r="I77" i="21"/>
  <c r="J77" i="21"/>
  <c r="I53" i="21"/>
  <c r="J53" i="21"/>
  <c r="I7" i="21"/>
  <c r="I74" i="21"/>
  <c r="J74" i="21"/>
  <c r="I38" i="21"/>
  <c r="J38" i="21"/>
  <c r="I67" i="21"/>
  <c r="I13" i="21"/>
  <c r="J13" i="21"/>
  <c r="I83" i="21"/>
  <c r="J83" i="21"/>
  <c r="I58" i="21"/>
  <c r="I25" i="21"/>
  <c r="I39" i="21"/>
  <c r="J39" i="21"/>
  <c r="I29" i="21"/>
  <c r="I5" i="21"/>
  <c r="I50" i="21"/>
  <c r="J50" i="21"/>
  <c r="I52" i="21"/>
  <c r="J52" i="21"/>
  <c r="I26" i="21"/>
  <c r="J26" i="21"/>
  <c r="I51" i="21"/>
  <c r="I31" i="21"/>
  <c r="J31" i="21"/>
  <c r="I11" i="21"/>
  <c r="J11" i="21"/>
  <c r="I40" i="21"/>
  <c r="J40" i="21"/>
  <c r="I62" i="21"/>
  <c r="J62" i="21"/>
  <c r="I8" i="21"/>
  <c r="J8" i="21"/>
  <c r="I79" i="21"/>
  <c r="J79" i="21"/>
  <c r="I48" i="21"/>
  <c r="J48" i="21"/>
  <c r="I70" i="21"/>
  <c r="J70" i="21"/>
  <c r="I61" i="21"/>
  <c r="J61" i="21"/>
  <c r="I64" i="21"/>
  <c r="J64" i="21"/>
  <c r="I23" i="21"/>
  <c r="J23" i="21"/>
  <c r="I81" i="21"/>
  <c r="J81" i="21"/>
  <c r="I59" i="21"/>
  <c r="J59" i="21"/>
  <c r="I20" i="21"/>
  <c r="J20" i="21"/>
  <c r="J78" i="21"/>
  <c r="J10" i="21"/>
  <c r="J80" i="21"/>
  <c r="J63" i="21"/>
  <c r="J29" i="21"/>
  <c r="J14" i="21"/>
  <c r="J28" i="21"/>
  <c r="J67" i="21"/>
  <c r="J51" i="21"/>
  <c r="J42" i="21"/>
  <c r="J25" i="21"/>
  <c r="J7" i="21"/>
  <c r="J37" i="21"/>
  <c r="J58" i="21"/>
  <c r="L15" i="6"/>
  <c r="D13" i="20"/>
  <c r="I19" i="19"/>
  <c r="I69" i="19"/>
  <c r="I79" i="19"/>
  <c r="I49" i="19"/>
  <c r="I78" i="19"/>
  <c r="I66" i="19"/>
  <c r="I42" i="19"/>
  <c r="I73" i="19"/>
  <c r="I81" i="19"/>
  <c r="I10" i="19"/>
  <c r="I5" i="19"/>
  <c r="I40" i="19"/>
  <c r="I63" i="19"/>
  <c r="I54" i="19"/>
  <c r="I12" i="19"/>
  <c r="I25" i="19"/>
  <c r="I65" i="19"/>
  <c r="I48" i="19"/>
  <c r="I75" i="19"/>
  <c r="I35" i="19"/>
  <c r="I83" i="19"/>
  <c r="I52" i="19"/>
  <c r="I6" i="19"/>
  <c r="I36" i="19"/>
  <c r="E44" i="19"/>
  <c r="E85" i="19"/>
  <c r="I33" i="19"/>
  <c r="I57" i="19"/>
  <c r="I43" i="19"/>
  <c r="I62" i="19"/>
  <c r="I68" i="19"/>
  <c r="I76" i="19"/>
  <c r="I37" i="19"/>
  <c r="I23" i="19"/>
  <c r="I53" i="19"/>
  <c r="I72" i="19"/>
  <c r="I20" i="19"/>
  <c r="I9" i="19"/>
  <c r="I50" i="19"/>
  <c r="I58" i="19"/>
  <c r="I24" i="19"/>
  <c r="I11" i="19"/>
  <c r="I74" i="19"/>
  <c r="I7" i="19"/>
  <c r="I80" i="19"/>
  <c r="I13" i="19"/>
  <c r="L14" i="6"/>
  <c r="D12" i="19"/>
  <c r="J60" i="18"/>
  <c r="J82" i="18"/>
  <c r="J54" i="18"/>
  <c r="J11" i="18"/>
  <c r="J51" i="18"/>
  <c r="J35" i="18"/>
  <c r="I59" i="18"/>
  <c r="J59" i="18"/>
  <c r="I20" i="18"/>
  <c r="J20" i="18"/>
  <c r="I51" i="18"/>
  <c r="I81" i="18"/>
  <c r="J81" i="18"/>
  <c r="I6" i="18"/>
  <c r="J6" i="18"/>
  <c r="I18" i="18"/>
  <c r="J18" i="18"/>
  <c r="I33" i="18"/>
  <c r="J33" i="18"/>
  <c r="I57" i="18"/>
  <c r="J57" i="18"/>
  <c r="E44" i="18"/>
  <c r="E85" i="18"/>
  <c r="I79" i="18"/>
  <c r="J79" i="18"/>
  <c r="I34" i="18"/>
  <c r="J34" i="18"/>
  <c r="I41" i="18"/>
  <c r="J41" i="18"/>
  <c r="I13" i="18"/>
  <c r="J13" i="18"/>
  <c r="I78" i="18"/>
  <c r="J78" i="18"/>
  <c r="I54" i="18"/>
  <c r="I27" i="18"/>
  <c r="J27" i="18"/>
  <c r="I50" i="18"/>
  <c r="J50" i="18"/>
  <c r="I43" i="18"/>
  <c r="J43" i="18"/>
  <c r="I60" i="18"/>
  <c r="I21" i="18"/>
  <c r="J21" i="18"/>
  <c r="I37" i="18"/>
  <c r="J37" i="18"/>
  <c r="I73" i="18"/>
  <c r="J73" i="18"/>
  <c r="I82" i="18"/>
  <c r="I63" i="18"/>
  <c r="J63" i="18"/>
  <c r="I45" i="18"/>
  <c r="I31" i="18"/>
  <c r="J31" i="18"/>
  <c r="I11" i="18"/>
  <c r="I70" i="18"/>
  <c r="J70" i="18"/>
  <c r="I30" i="18"/>
  <c r="J30" i="18"/>
  <c r="I42" i="18"/>
  <c r="J42" i="18"/>
  <c r="I52" i="18"/>
  <c r="J52" i="18"/>
  <c r="I26" i="18"/>
  <c r="J26" i="18"/>
  <c r="I35" i="18"/>
  <c r="I47" i="18"/>
  <c r="J47" i="18"/>
  <c r="I61" i="18"/>
  <c r="J61" i="18"/>
  <c r="I29" i="18"/>
  <c r="J29" i="18"/>
  <c r="I9" i="18"/>
  <c r="J9" i="18"/>
  <c r="I12" i="18"/>
  <c r="J12" i="18"/>
  <c r="I64" i="18"/>
  <c r="J64" i="18"/>
  <c r="I36" i="18"/>
  <c r="J36" i="18"/>
  <c r="I24" i="18"/>
  <c r="J24" i="18"/>
  <c r="I5" i="18"/>
  <c r="I56" i="18"/>
  <c r="J56" i="18"/>
  <c r="I55" i="18"/>
  <c r="J55" i="18"/>
  <c r="I71" i="18"/>
  <c r="J71" i="18"/>
  <c r="I19" i="18"/>
  <c r="J19" i="18"/>
  <c r="I32" i="18"/>
  <c r="J32" i="18"/>
  <c r="I17" i="18"/>
  <c r="J17" i="18"/>
  <c r="I7" i="18"/>
  <c r="J7" i="18"/>
  <c r="I62" i="18"/>
  <c r="J62" i="18"/>
  <c r="I46" i="18"/>
  <c r="J46" i="18"/>
  <c r="I58" i="18"/>
  <c r="J58" i="18"/>
  <c r="I38" i="18"/>
  <c r="J38" i="18"/>
  <c r="I66" i="18"/>
  <c r="J66" i="18"/>
  <c r="I76" i="18"/>
  <c r="J76" i="18"/>
  <c r="I74" i="18"/>
  <c r="J74" i="18"/>
  <c r="I16" i="18"/>
  <c r="J16" i="18"/>
  <c r="I25" i="18"/>
  <c r="J25" i="18"/>
  <c r="I68" i="18"/>
  <c r="J68" i="18"/>
  <c r="I10" i="18"/>
  <c r="J10" i="18"/>
  <c r="I80" i="18"/>
  <c r="J80" i="18"/>
  <c r="I40" i="18"/>
  <c r="J40" i="18"/>
  <c r="I14" i="18"/>
  <c r="J14" i="18"/>
  <c r="I8" i="18"/>
  <c r="J8" i="18"/>
  <c r="I48" i="18"/>
  <c r="J48" i="18"/>
  <c r="I12" i="17"/>
  <c r="I39" i="17"/>
  <c r="I15" i="17"/>
  <c r="I34" i="17"/>
  <c r="I47" i="17"/>
  <c r="I65" i="17"/>
  <c r="I45" i="17"/>
  <c r="I56" i="17"/>
  <c r="I75" i="17"/>
  <c r="I14" i="17"/>
  <c r="I33" i="17"/>
  <c r="I9" i="17"/>
  <c r="I27" i="17"/>
  <c r="I82" i="17"/>
  <c r="I57" i="17"/>
  <c r="I76" i="17"/>
  <c r="I58" i="17"/>
  <c r="I77" i="17"/>
  <c r="I35" i="17"/>
  <c r="I29" i="17"/>
  <c r="I78" i="17"/>
  <c r="I18" i="17"/>
  <c r="I13" i="17"/>
  <c r="I81" i="17"/>
  <c r="I80" i="17"/>
  <c r="I73" i="17"/>
  <c r="I26" i="17"/>
  <c r="I38" i="17"/>
  <c r="I69" i="17"/>
  <c r="I79" i="17"/>
  <c r="I53" i="17"/>
  <c r="I72" i="17"/>
  <c r="I46" i="17"/>
  <c r="I40" i="17"/>
  <c r="I71" i="17"/>
  <c r="I19" i="17"/>
  <c r="I22" i="17"/>
  <c r="I59" i="17"/>
  <c r="I30" i="17"/>
  <c r="I31" i="17"/>
  <c r="I7" i="17"/>
  <c r="I25" i="17"/>
  <c r="I42" i="17"/>
  <c r="I55" i="17"/>
  <c r="I74" i="17"/>
  <c r="I48" i="17"/>
  <c r="I66" i="17"/>
  <c r="I6" i="17"/>
  <c r="I24" i="17"/>
  <c r="I41" i="17"/>
  <c r="I17" i="17"/>
  <c r="I36" i="17"/>
  <c r="I49" i="17"/>
  <c r="I67" i="17"/>
  <c r="E44" i="17"/>
  <c r="E85" i="17"/>
  <c r="I50" i="17"/>
  <c r="I68" i="17"/>
  <c r="I16" i="17"/>
  <c r="I11" i="17"/>
  <c r="I83" i="17"/>
  <c r="I52" i="17"/>
  <c r="I37" i="17"/>
  <c r="I32" i="17"/>
  <c r="I63" i="17"/>
  <c r="I54" i="17"/>
  <c r="I8" i="17"/>
  <c r="I43" i="17"/>
  <c r="I51" i="17"/>
  <c r="I62" i="17"/>
  <c r="I28" i="17"/>
  <c r="I5" i="17"/>
  <c r="I23" i="17"/>
  <c r="I10" i="17"/>
  <c r="I64" i="17"/>
  <c r="I60" i="17"/>
  <c r="I21" i="17"/>
  <c r="I70" i="17"/>
  <c r="I61" i="17"/>
  <c r="I20" i="17"/>
  <c r="L11" i="6"/>
  <c r="H43" i="16"/>
  <c r="H47" i="16"/>
  <c r="J47" i="16"/>
  <c r="H12" i="16"/>
  <c r="J12" i="16"/>
  <c r="H75" i="16"/>
  <c r="J75" i="16"/>
  <c r="H45" i="16"/>
  <c r="H66" i="16"/>
  <c r="J66" i="16"/>
  <c r="H16" i="16"/>
  <c r="J16" i="16"/>
  <c r="H41" i="16"/>
  <c r="J41" i="16"/>
  <c r="H22" i="16"/>
  <c r="J22" i="16"/>
  <c r="H38" i="16"/>
  <c r="J38" i="16"/>
  <c r="H79" i="16"/>
  <c r="H53" i="16"/>
  <c r="H77" i="16"/>
  <c r="J77" i="16"/>
  <c r="H78" i="16"/>
  <c r="J78" i="16"/>
  <c r="H8" i="16"/>
  <c r="H63" i="16"/>
  <c r="J63" i="16"/>
  <c r="H80" i="16"/>
  <c r="J80" i="16"/>
  <c r="H46" i="16"/>
  <c r="H18" i="16"/>
  <c r="J18" i="16"/>
  <c r="H57" i="16"/>
  <c r="H28" i="16"/>
  <c r="J28" i="16"/>
  <c r="H31" i="16"/>
  <c r="J31" i="16"/>
  <c r="H39" i="16"/>
  <c r="J39" i="16"/>
  <c r="H13" i="16"/>
  <c r="J13" i="16"/>
  <c r="H54" i="16"/>
  <c r="J54" i="16"/>
  <c r="H40" i="16"/>
  <c r="H36" i="16"/>
  <c r="J36" i="16"/>
  <c r="H25" i="16"/>
  <c r="J25" i="16"/>
  <c r="H48" i="16"/>
  <c r="J48" i="16"/>
  <c r="H9" i="16"/>
  <c r="H81" i="16"/>
  <c r="J81" i="16"/>
  <c r="H17" i="16"/>
  <c r="H64" i="16"/>
  <c r="H83" i="16"/>
  <c r="H14" i="16"/>
  <c r="H5" i="16"/>
  <c r="H10" i="16"/>
  <c r="H68" i="16"/>
  <c r="H74" i="16"/>
  <c r="H55" i="16"/>
  <c r="J55" i="16"/>
  <c r="H23" i="16"/>
  <c r="H15" i="16"/>
  <c r="J15" i="16"/>
  <c r="H24" i="16"/>
  <c r="J24" i="16"/>
  <c r="I19" i="16"/>
  <c r="J19" i="16"/>
  <c r="I59" i="16"/>
  <c r="J59" i="16"/>
  <c r="I70" i="16"/>
  <c r="J70" i="16"/>
  <c r="I30" i="16"/>
  <c r="J30" i="16"/>
  <c r="I71" i="16"/>
  <c r="J71" i="16"/>
  <c r="I53" i="16"/>
  <c r="I10" i="16"/>
  <c r="I34" i="16"/>
  <c r="I51" i="16"/>
  <c r="J51" i="16"/>
  <c r="I5" i="16"/>
  <c r="I58" i="16"/>
  <c r="J58" i="16"/>
  <c r="I76" i="16"/>
  <c r="J76" i="16"/>
  <c r="I45" i="16"/>
  <c r="I23" i="16"/>
  <c r="I69" i="16"/>
  <c r="J69" i="16"/>
  <c r="I46" i="16"/>
  <c r="I11" i="16"/>
  <c r="J11" i="16"/>
  <c r="I62" i="16"/>
  <c r="J62" i="16"/>
  <c r="I33" i="16"/>
  <c r="J33" i="16"/>
  <c r="I74" i="16"/>
  <c r="I8" i="16"/>
  <c r="I17" i="16"/>
  <c r="I40" i="16"/>
  <c r="I57" i="16"/>
  <c r="I49" i="16"/>
  <c r="J49" i="16"/>
  <c r="I68" i="16"/>
  <c r="I65" i="16"/>
  <c r="J65" i="16"/>
  <c r="I27" i="16"/>
  <c r="J27" i="16"/>
  <c r="I43" i="16"/>
  <c r="I64" i="16"/>
  <c r="I9" i="16"/>
  <c r="I32" i="16"/>
  <c r="J32" i="16"/>
  <c r="I83" i="16"/>
  <c r="I79" i="16"/>
  <c r="I14" i="16"/>
  <c r="I6" i="16"/>
  <c r="J6" i="16"/>
  <c r="I26" i="16"/>
  <c r="J26" i="16"/>
  <c r="I73" i="16"/>
  <c r="J73" i="16"/>
  <c r="L10" i="6"/>
  <c r="D8" i="15"/>
  <c r="E7" i="14"/>
  <c r="I46" i="6"/>
  <c r="J10" i="13"/>
  <c r="J50" i="13"/>
  <c r="J13" i="13"/>
  <c r="H44" i="13"/>
  <c r="I10" i="13"/>
  <c r="I28" i="13"/>
  <c r="J28" i="13"/>
  <c r="I5" i="13"/>
  <c r="I23" i="13"/>
  <c r="J23" i="13"/>
  <c r="I40" i="13"/>
  <c r="J40" i="13"/>
  <c r="I48" i="13"/>
  <c r="I66" i="13"/>
  <c r="J66" i="13"/>
  <c r="I49" i="13"/>
  <c r="J49" i="13"/>
  <c r="I67" i="13"/>
  <c r="J67" i="13"/>
  <c r="I12" i="13"/>
  <c r="J12" i="13"/>
  <c r="I39" i="13"/>
  <c r="I15" i="13"/>
  <c r="I34" i="13"/>
  <c r="E44" i="13"/>
  <c r="E85" i="13"/>
  <c r="I50" i="13"/>
  <c r="I68" i="13"/>
  <c r="J68" i="13"/>
  <c r="I51" i="13"/>
  <c r="I78" i="13"/>
  <c r="I26" i="13"/>
  <c r="J26" i="13"/>
  <c r="I38" i="13"/>
  <c r="J38" i="13"/>
  <c r="I64" i="13"/>
  <c r="J64" i="13"/>
  <c r="I65" i="13"/>
  <c r="J65" i="13"/>
  <c r="I14" i="13"/>
  <c r="J14" i="13"/>
  <c r="I9" i="13"/>
  <c r="J9" i="13"/>
  <c r="I82" i="13"/>
  <c r="J82" i="13"/>
  <c r="I53" i="13"/>
  <c r="J53" i="13"/>
  <c r="I16" i="13"/>
  <c r="I83" i="13"/>
  <c r="I74" i="13"/>
  <c r="J74" i="13"/>
  <c r="I17" i="13"/>
  <c r="J17" i="13"/>
  <c r="I80" i="13"/>
  <c r="J80" i="13"/>
  <c r="I29" i="13"/>
  <c r="J29" i="13"/>
  <c r="I55" i="13"/>
  <c r="J55" i="13"/>
  <c r="I36" i="13"/>
  <c r="J36" i="13"/>
  <c r="I6" i="13"/>
  <c r="J6" i="13"/>
  <c r="I59" i="13"/>
  <c r="J59" i="13"/>
  <c r="I21" i="13"/>
  <c r="J21" i="13"/>
  <c r="I60" i="13"/>
  <c r="J60" i="13"/>
  <c r="I31" i="13"/>
  <c r="J31" i="13"/>
  <c r="I20" i="13"/>
  <c r="J20" i="13"/>
  <c r="I18" i="13"/>
  <c r="I37" i="13"/>
  <c r="I13" i="13"/>
  <c r="I32" i="13"/>
  <c r="J32" i="13"/>
  <c r="I81" i="13"/>
  <c r="I56" i="13"/>
  <c r="I75" i="13"/>
  <c r="J75" i="13"/>
  <c r="I57" i="13"/>
  <c r="J57" i="13"/>
  <c r="I76" i="13"/>
  <c r="J76" i="13"/>
  <c r="I22" i="13"/>
  <c r="J22" i="13"/>
  <c r="I7" i="13"/>
  <c r="J7" i="13"/>
  <c r="I25" i="13"/>
  <c r="J25" i="13"/>
  <c r="I42" i="13"/>
  <c r="J42" i="13"/>
  <c r="I58" i="13"/>
  <c r="J58" i="13"/>
  <c r="I77" i="13"/>
  <c r="I69" i="13"/>
  <c r="J69" i="13"/>
  <c r="I8" i="13"/>
  <c r="J8" i="13"/>
  <c r="I43" i="13"/>
  <c r="J43" i="13"/>
  <c r="I46" i="13"/>
  <c r="J46" i="13"/>
  <c r="I47" i="13"/>
  <c r="J47" i="13"/>
  <c r="I45" i="13"/>
  <c r="I33" i="13"/>
  <c r="J33" i="13"/>
  <c r="I27" i="13"/>
  <c r="J27" i="13"/>
  <c r="I52" i="13"/>
  <c r="J52" i="13"/>
  <c r="I72" i="13"/>
  <c r="J72" i="13"/>
  <c r="I11" i="13"/>
  <c r="J11" i="13"/>
  <c r="I73" i="13"/>
  <c r="J73" i="13"/>
  <c r="I24" i="13"/>
  <c r="J24" i="13"/>
  <c r="I79" i="13"/>
  <c r="I35" i="13"/>
  <c r="J35" i="13"/>
  <c r="I54" i="13"/>
  <c r="J54" i="13"/>
  <c r="I41" i="13"/>
  <c r="J41" i="13"/>
  <c r="I62" i="13"/>
  <c r="J62" i="13"/>
  <c r="I63" i="13"/>
  <c r="J63" i="13"/>
  <c r="I71" i="13"/>
  <c r="J71" i="13"/>
  <c r="I30" i="13"/>
  <c r="J30" i="13"/>
  <c r="I70" i="13"/>
  <c r="J70" i="13"/>
  <c r="I61" i="13"/>
  <c r="J61" i="13"/>
  <c r="I19" i="13"/>
  <c r="J19" i="13"/>
  <c r="J56" i="13"/>
  <c r="J39" i="13"/>
  <c r="J81" i="13"/>
  <c r="J34" i="13"/>
  <c r="J15" i="13"/>
  <c r="J37" i="13"/>
  <c r="J18" i="13"/>
  <c r="J77" i="13"/>
  <c r="J78" i="13"/>
  <c r="J51" i="13"/>
  <c r="J48" i="13"/>
  <c r="J16" i="13"/>
  <c r="J83" i="13"/>
  <c r="H79" i="13"/>
  <c r="D5" i="11"/>
  <c r="L7" i="6"/>
  <c r="E42" i="5"/>
  <c r="I44" i="46"/>
  <c r="I84" i="46"/>
  <c r="H9" i="46"/>
  <c r="J9" i="46"/>
  <c r="H18" i="46"/>
  <c r="J18" i="46"/>
  <c r="H75" i="46"/>
  <c r="J75" i="46"/>
  <c r="H69" i="46"/>
  <c r="J69" i="46"/>
  <c r="H21" i="46"/>
  <c r="J21" i="46"/>
  <c r="H37" i="46"/>
  <c r="J37" i="46"/>
  <c r="H65" i="46"/>
  <c r="J65" i="46"/>
  <c r="H32" i="46"/>
  <c r="J32" i="46"/>
  <c r="H66" i="46"/>
  <c r="J66" i="46"/>
  <c r="H67" i="46"/>
  <c r="J67" i="46"/>
  <c r="H15" i="46"/>
  <c r="J15" i="46"/>
  <c r="H35" i="46"/>
  <c r="J35" i="46"/>
  <c r="H53" i="46"/>
  <c r="J53" i="46"/>
  <c r="H49" i="46"/>
  <c r="J49" i="46"/>
  <c r="H12" i="46"/>
  <c r="J12" i="46"/>
  <c r="H23" i="46"/>
  <c r="J23" i="46"/>
  <c r="H64" i="46"/>
  <c r="J64" i="46"/>
  <c r="H54" i="46"/>
  <c r="J54" i="46"/>
  <c r="H17" i="46"/>
  <c r="J17" i="46"/>
  <c r="H41" i="46"/>
  <c r="J41" i="46"/>
  <c r="H63" i="46"/>
  <c r="J63" i="46"/>
  <c r="H29" i="46"/>
  <c r="J29" i="46"/>
  <c r="H79" i="46"/>
  <c r="J79" i="46"/>
  <c r="H13" i="46"/>
  <c r="J13" i="46"/>
  <c r="D44" i="46"/>
  <c r="D85" i="46"/>
  <c r="H8" i="46"/>
  <c r="J8" i="46"/>
  <c r="H42" i="46"/>
  <c r="J42" i="46"/>
  <c r="H78" i="46"/>
  <c r="J78" i="46"/>
  <c r="H22" i="46"/>
  <c r="J22" i="46"/>
  <c r="H74" i="46"/>
  <c r="J74" i="46"/>
  <c r="H81" i="46"/>
  <c r="J81" i="46"/>
  <c r="H58" i="46"/>
  <c r="J58" i="46"/>
  <c r="H6" i="46"/>
  <c r="J6" i="46"/>
  <c r="H26" i="46"/>
  <c r="J26" i="46"/>
  <c r="H45" i="46"/>
  <c r="H10" i="46"/>
  <c r="J10" i="46"/>
  <c r="H24" i="46"/>
  <c r="J24" i="46"/>
  <c r="H72" i="46"/>
  <c r="J72" i="46"/>
  <c r="H61" i="46"/>
  <c r="J61" i="46"/>
  <c r="H27" i="46"/>
  <c r="J27" i="46"/>
  <c r="H71" i="46"/>
  <c r="J71" i="46"/>
  <c r="H28" i="46"/>
  <c r="J28" i="46"/>
  <c r="H38" i="46"/>
  <c r="J38" i="46"/>
  <c r="H57" i="46"/>
  <c r="J57" i="46"/>
  <c r="H14" i="46"/>
  <c r="J14" i="46"/>
  <c r="H51" i="46"/>
  <c r="J51" i="46"/>
  <c r="H52" i="46"/>
  <c r="J52" i="46"/>
  <c r="H43" i="46"/>
  <c r="J43" i="46"/>
  <c r="H34" i="46"/>
  <c r="J34" i="46"/>
  <c r="H82" i="46"/>
  <c r="J82" i="46"/>
  <c r="H46" i="46"/>
  <c r="J46" i="46"/>
  <c r="H25" i="46"/>
  <c r="J25" i="46"/>
  <c r="H80" i="46"/>
  <c r="J80" i="46"/>
  <c r="H55" i="46"/>
  <c r="J55" i="46"/>
  <c r="H48" i="46"/>
  <c r="J48" i="46"/>
  <c r="H62" i="46"/>
  <c r="J62" i="46"/>
  <c r="H50" i="46"/>
  <c r="J50" i="46"/>
  <c r="H56" i="46"/>
  <c r="J56" i="46"/>
  <c r="H36" i="46"/>
  <c r="J36" i="46"/>
  <c r="H40" i="46"/>
  <c r="J40" i="46"/>
  <c r="H5" i="46"/>
  <c r="H11" i="46"/>
  <c r="J11" i="46"/>
  <c r="H39" i="46"/>
  <c r="J39" i="46"/>
  <c r="H77" i="46"/>
  <c r="J77" i="46"/>
  <c r="H33" i="46"/>
  <c r="J33" i="46"/>
  <c r="H7" i="46"/>
  <c r="J7" i="46"/>
  <c r="H16" i="46"/>
  <c r="J16" i="46"/>
  <c r="H76" i="46"/>
  <c r="J76" i="46"/>
  <c r="H47" i="46"/>
  <c r="J47" i="46"/>
  <c r="H83" i="46"/>
  <c r="J83" i="46"/>
  <c r="H73" i="46"/>
  <c r="J73" i="46"/>
  <c r="H70" i="46"/>
  <c r="J70" i="46"/>
  <c r="H31" i="46"/>
  <c r="J31" i="46"/>
  <c r="H60" i="46"/>
  <c r="J60" i="46"/>
  <c r="H20" i="46"/>
  <c r="J20" i="46"/>
  <c r="H68" i="46"/>
  <c r="J68" i="46"/>
  <c r="H30" i="46"/>
  <c r="J30" i="46"/>
  <c r="H59" i="46"/>
  <c r="J59" i="46"/>
  <c r="H19" i="46"/>
  <c r="J19" i="46"/>
  <c r="I84" i="43"/>
  <c r="J45" i="43"/>
  <c r="J84" i="43"/>
  <c r="I44" i="43"/>
  <c r="J5" i="43"/>
  <c r="J44" i="43"/>
  <c r="D40" i="5"/>
  <c r="I84" i="42"/>
  <c r="J60" i="42"/>
  <c r="J37" i="42"/>
  <c r="J39" i="42"/>
  <c r="J24" i="42"/>
  <c r="J82" i="42"/>
  <c r="J80" i="42"/>
  <c r="J20" i="42"/>
  <c r="J59" i="42"/>
  <c r="J38" i="42"/>
  <c r="J65" i="42"/>
  <c r="J54" i="42"/>
  <c r="J18" i="42"/>
  <c r="J58" i="42"/>
  <c r="J31" i="42"/>
  <c r="J12" i="42"/>
  <c r="J57" i="42"/>
  <c r="J29" i="42"/>
  <c r="I44" i="42"/>
  <c r="J19" i="42"/>
  <c r="J74" i="42"/>
  <c r="J28" i="42"/>
  <c r="J23" i="42"/>
  <c r="J83" i="42"/>
  <c r="J7" i="42"/>
  <c r="J48" i="42"/>
  <c r="J49" i="42"/>
  <c r="J30" i="42"/>
  <c r="J42" i="42"/>
  <c r="J75" i="42"/>
  <c r="J27" i="42"/>
  <c r="J13" i="42"/>
  <c r="J5" i="42"/>
  <c r="H44" i="42"/>
  <c r="J36" i="42"/>
  <c r="J76" i="42"/>
  <c r="H84" i="42"/>
  <c r="J45" i="42"/>
  <c r="J11" i="42"/>
  <c r="J52" i="42"/>
  <c r="J63" i="42"/>
  <c r="J59" i="41"/>
  <c r="J29" i="41"/>
  <c r="J19" i="41"/>
  <c r="J50" i="41"/>
  <c r="J56" i="41"/>
  <c r="J77" i="41"/>
  <c r="J61" i="41"/>
  <c r="J40" i="41"/>
  <c r="J13" i="41"/>
  <c r="J6" i="41"/>
  <c r="H44" i="41"/>
  <c r="J66" i="41"/>
  <c r="J49" i="41"/>
  <c r="J75" i="41"/>
  <c r="J31" i="41"/>
  <c r="J52" i="41"/>
  <c r="J78" i="41"/>
  <c r="J82" i="41"/>
  <c r="J43" i="41"/>
  <c r="J76" i="41"/>
  <c r="J21" i="41"/>
  <c r="J17" i="41"/>
  <c r="J20" i="41"/>
  <c r="I44" i="41"/>
  <c r="J5" i="41"/>
  <c r="I84" i="41"/>
  <c r="I85" i="41"/>
  <c r="J45" i="41"/>
  <c r="J60" i="41"/>
  <c r="J69" i="41"/>
  <c r="J8" i="41"/>
  <c r="J24" i="41"/>
  <c r="J48" i="41"/>
  <c r="J54" i="41"/>
  <c r="J25" i="41"/>
  <c r="J7" i="41"/>
  <c r="J36" i="41"/>
  <c r="J72" i="41"/>
  <c r="J41" i="41"/>
  <c r="J12" i="41"/>
  <c r="J33" i="41"/>
  <c r="J18" i="41"/>
  <c r="J46" i="41"/>
  <c r="H84" i="41"/>
  <c r="H85" i="41"/>
  <c r="J39" i="41"/>
  <c r="J26" i="41"/>
  <c r="J30" i="41"/>
  <c r="J45" i="40"/>
  <c r="H84" i="40"/>
  <c r="J81" i="40"/>
  <c r="J5" i="40"/>
  <c r="I44" i="40"/>
  <c r="J12" i="40"/>
  <c r="H44" i="40"/>
  <c r="I84" i="40"/>
  <c r="I44" i="39"/>
  <c r="I84" i="39"/>
  <c r="H14" i="39"/>
  <c r="J14" i="39"/>
  <c r="H64" i="39"/>
  <c r="J64" i="39"/>
  <c r="H49" i="39"/>
  <c r="J49" i="39"/>
  <c r="H43" i="39"/>
  <c r="J43" i="39"/>
  <c r="H76" i="39"/>
  <c r="J76" i="39"/>
  <c r="H32" i="39"/>
  <c r="J32" i="39"/>
  <c r="H80" i="39"/>
  <c r="J80" i="39"/>
  <c r="H69" i="39"/>
  <c r="J69" i="39"/>
  <c r="H57" i="39"/>
  <c r="J57" i="39"/>
  <c r="H37" i="39"/>
  <c r="J37" i="39"/>
  <c r="H79" i="39"/>
  <c r="J79" i="39"/>
  <c r="H8" i="39"/>
  <c r="J8" i="39"/>
  <c r="H42" i="39"/>
  <c r="J42" i="39"/>
  <c r="H12" i="39"/>
  <c r="J12" i="39"/>
  <c r="D44" i="39"/>
  <c r="D85" i="39"/>
  <c r="H61" i="39"/>
  <c r="J61" i="39"/>
  <c r="H68" i="39"/>
  <c r="J68" i="39"/>
  <c r="H41" i="39"/>
  <c r="J41" i="39"/>
  <c r="H77" i="39"/>
  <c r="J77" i="39"/>
  <c r="H23" i="39"/>
  <c r="J23" i="39"/>
  <c r="H74" i="39"/>
  <c r="J74" i="39"/>
  <c r="H56" i="39"/>
  <c r="J56" i="39"/>
  <c r="H25" i="39"/>
  <c r="J25" i="39"/>
  <c r="H55" i="39"/>
  <c r="J55" i="39"/>
  <c r="H21" i="39"/>
  <c r="J21" i="39"/>
  <c r="H13" i="39"/>
  <c r="J13" i="39"/>
  <c r="H45" i="39"/>
  <c r="H71" i="39"/>
  <c r="J71" i="39"/>
  <c r="H51" i="39"/>
  <c r="J51" i="39"/>
  <c r="H11" i="39"/>
  <c r="J11" i="39"/>
  <c r="H7" i="39"/>
  <c r="J7" i="39"/>
  <c r="H66" i="39"/>
  <c r="J66" i="39"/>
  <c r="H38" i="39"/>
  <c r="J38" i="39"/>
  <c r="H34" i="39"/>
  <c r="J34" i="39"/>
  <c r="H28" i="39"/>
  <c r="J28" i="39"/>
  <c r="H6" i="39"/>
  <c r="J6" i="39"/>
  <c r="H15" i="39"/>
  <c r="J15" i="39"/>
  <c r="H60" i="39"/>
  <c r="J60" i="39"/>
  <c r="H70" i="39"/>
  <c r="J70" i="39"/>
  <c r="H20" i="39"/>
  <c r="J20" i="39"/>
  <c r="H67" i="39"/>
  <c r="J67" i="39"/>
  <c r="H36" i="39"/>
  <c r="J36" i="39"/>
  <c r="H65" i="39"/>
  <c r="J65" i="39"/>
  <c r="H24" i="39"/>
  <c r="J24" i="39"/>
  <c r="H73" i="39"/>
  <c r="J73" i="39"/>
  <c r="H33" i="39"/>
  <c r="J33" i="39"/>
  <c r="H75" i="39"/>
  <c r="J75" i="39"/>
  <c r="H40" i="39"/>
  <c r="J40" i="39"/>
  <c r="H5" i="39"/>
  <c r="H78" i="39"/>
  <c r="J78" i="39"/>
  <c r="H48" i="39"/>
  <c r="J48" i="39"/>
  <c r="H18" i="39"/>
  <c r="J18" i="39"/>
  <c r="H27" i="39"/>
  <c r="J27" i="39"/>
  <c r="H53" i="39"/>
  <c r="J53" i="39"/>
  <c r="H81" i="39"/>
  <c r="J81" i="39"/>
  <c r="H39" i="39"/>
  <c r="J39" i="39"/>
  <c r="H16" i="39"/>
  <c r="J16" i="39"/>
  <c r="H82" i="39"/>
  <c r="J82" i="39"/>
  <c r="H72" i="39"/>
  <c r="J72" i="39"/>
  <c r="H46" i="39"/>
  <c r="J46" i="39"/>
  <c r="H83" i="39"/>
  <c r="J83" i="39"/>
  <c r="H17" i="39"/>
  <c r="J17" i="39"/>
  <c r="H58" i="39"/>
  <c r="J58" i="39"/>
  <c r="H22" i="39"/>
  <c r="J22" i="39"/>
  <c r="H62" i="39"/>
  <c r="J62" i="39"/>
  <c r="H29" i="39"/>
  <c r="J29" i="39"/>
  <c r="H35" i="39"/>
  <c r="J35" i="39"/>
  <c r="H9" i="39"/>
  <c r="J9" i="39"/>
  <c r="H50" i="39"/>
  <c r="J50" i="39"/>
  <c r="H47" i="39"/>
  <c r="J47" i="39"/>
  <c r="H26" i="39"/>
  <c r="J26" i="39"/>
  <c r="H10" i="39"/>
  <c r="J10" i="39"/>
  <c r="H63" i="39"/>
  <c r="J63" i="39"/>
  <c r="H31" i="39"/>
  <c r="J31" i="39"/>
  <c r="H52" i="39"/>
  <c r="J52" i="39"/>
  <c r="H54" i="39"/>
  <c r="J54" i="39"/>
  <c r="H59" i="39"/>
  <c r="J59" i="39"/>
  <c r="H30" i="39"/>
  <c r="J30" i="39"/>
  <c r="H19" i="39"/>
  <c r="J19" i="39"/>
  <c r="H8" i="38"/>
  <c r="J8" i="38"/>
  <c r="H32" i="38"/>
  <c r="J32" i="38"/>
  <c r="H33" i="38"/>
  <c r="J33" i="38"/>
  <c r="H67" i="38"/>
  <c r="J67" i="38"/>
  <c r="H75" i="38"/>
  <c r="J75" i="38"/>
  <c r="H36" i="38"/>
  <c r="J36" i="38"/>
  <c r="H49" i="38"/>
  <c r="J49" i="38"/>
  <c r="H64" i="38"/>
  <c r="J64" i="38"/>
  <c r="H29" i="38"/>
  <c r="J29" i="38"/>
  <c r="H45" i="38"/>
  <c r="H69" i="38"/>
  <c r="J69" i="38"/>
  <c r="H23" i="38"/>
  <c r="J23" i="38"/>
  <c r="H82" i="38"/>
  <c r="J82" i="38"/>
  <c r="H76" i="38"/>
  <c r="J76" i="38"/>
  <c r="H68" i="38"/>
  <c r="J68" i="38"/>
  <c r="H25" i="38"/>
  <c r="J25" i="38"/>
  <c r="H41" i="38"/>
  <c r="J41" i="38"/>
  <c r="H54" i="38"/>
  <c r="J54" i="38"/>
  <c r="H17" i="38"/>
  <c r="J17" i="38"/>
  <c r="H28" i="38"/>
  <c r="J28" i="38"/>
  <c r="H50" i="38"/>
  <c r="J50" i="38"/>
  <c r="H21" i="38"/>
  <c r="J21" i="38"/>
  <c r="H66" i="38"/>
  <c r="J66" i="38"/>
  <c r="H24" i="38"/>
  <c r="J24" i="38"/>
  <c r="H48" i="38"/>
  <c r="J48" i="38"/>
  <c r="H22" i="38"/>
  <c r="J22" i="38"/>
  <c r="H14" i="38"/>
  <c r="J14" i="38"/>
  <c r="H80" i="38"/>
  <c r="J80" i="38"/>
  <c r="H43" i="38"/>
  <c r="J43" i="38"/>
  <c r="H62" i="38"/>
  <c r="J62" i="38"/>
  <c r="H27" i="38"/>
  <c r="J27" i="38"/>
  <c r="H55" i="38"/>
  <c r="J55" i="38"/>
  <c r="H46" i="38"/>
  <c r="J46" i="38"/>
  <c r="H78" i="38"/>
  <c r="J78" i="38"/>
  <c r="H73" i="38"/>
  <c r="J73" i="38"/>
  <c r="H70" i="38"/>
  <c r="J70" i="38"/>
  <c r="H30" i="38"/>
  <c r="J30" i="38"/>
  <c r="H20" i="38"/>
  <c r="J20" i="38"/>
  <c r="H60" i="38"/>
  <c r="J60" i="38"/>
  <c r="H13" i="38"/>
  <c r="J13" i="38"/>
  <c r="H31" i="38"/>
  <c r="J31" i="38"/>
  <c r="H51" i="38"/>
  <c r="J51" i="38"/>
  <c r="D44" i="38"/>
  <c r="D85" i="38"/>
  <c r="H58" i="38"/>
  <c r="J58" i="38"/>
  <c r="H11" i="38"/>
  <c r="J11" i="38"/>
  <c r="H18" i="38"/>
  <c r="J18" i="38"/>
  <c r="H72" i="38"/>
  <c r="J72" i="38"/>
  <c r="H7" i="38"/>
  <c r="J7" i="38"/>
  <c r="H39" i="38"/>
  <c r="J39" i="38"/>
  <c r="H38" i="38"/>
  <c r="J38" i="38"/>
  <c r="H16" i="38"/>
  <c r="J16" i="38"/>
  <c r="H40" i="38"/>
  <c r="J40" i="38"/>
  <c r="H81" i="38"/>
  <c r="J81" i="38"/>
  <c r="H52" i="38"/>
  <c r="J52" i="38"/>
  <c r="H12" i="38"/>
  <c r="J12" i="38"/>
  <c r="H26" i="38"/>
  <c r="J26" i="38"/>
  <c r="H63" i="38"/>
  <c r="J63" i="38"/>
  <c r="H6" i="38"/>
  <c r="J6" i="38"/>
  <c r="H42" i="38"/>
  <c r="J42" i="38"/>
  <c r="H47" i="38"/>
  <c r="J47" i="38"/>
  <c r="H65" i="38"/>
  <c r="J65" i="38"/>
  <c r="H37" i="38"/>
  <c r="J37" i="38"/>
  <c r="H53" i="38"/>
  <c r="J53" i="38"/>
  <c r="H5" i="38"/>
  <c r="H10" i="38"/>
  <c r="J10" i="38"/>
  <c r="H83" i="38"/>
  <c r="J83" i="38"/>
  <c r="H77" i="38"/>
  <c r="J77" i="38"/>
  <c r="H56" i="38"/>
  <c r="J56" i="38"/>
  <c r="H35" i="38"/>
  <c r="J35" i="38"/>
  <c r="H79" i="38"/>
  <c r="J79" i="38"/>
  <c r="H74" i="38"/>
  <c r="J74" i="38"/>
  <c r="H9" i="38"/>
  <c r="J9" i="38"/>
  <c r="H15" i="38"/>
  <c r="J15" i="38"/>
  <c r="H34" i="38"/>
  <c r="J34" i="38"/>
  <c r="H57" i="38"/>
  <c r="J57" i="38"/>
  <c r="H71" i="38"/>
  <c r="J71" i="38"/>
  <c r="H19" i="38"/>
  <c r="J19" i="38"/>
  <c r="H59" i="38"/>
  <c r="J59" i="38"/>
  <c r="H61" i="38"/>
  <c r="J61" i="38"/>
  <c r="J5" i="37"/>
  <c r="J44" i="37"/>
  <c r="D34" i="5"/>
  <c r="I44" i="37"/>
  <c r="J45" i="37"/>
  <c r="J84" i="37"/>
  <c r="I84" i="37"/>
  <c r="I85" i="37"/>
  <c r="H8" i="36"/>
  <c r="J8" i="36"/>
  <c r="H23" i="36"/>
  <c r="J23" i="36"/>
  <c r="H57" i="36"/>
  <c r="J57" i="36"/>
  <c r="H64" i="36"/>
  <c r="J64" i="36"/>
  <c r="H56" i="36"/>
  <c r="J56" i="36"/>
  <c r="H24" i="36"/>
  <c r="J24" i="36"/>
  <c r="H28" i="36"/>
  <c r="J28" i="36"/>
  <c r="H74" i="36"/>
  <c r="J74" i="36"/>
  <c r="H35" i="36"/>
  <c r="J35" i="36"/>
  <c r="H32" i="36"/>
  <c r="J32" i="36"/>
  <c r="H53" i="36"/>
  <c r="J53" i="36"/>
  <c r="H51" i="36"/>
  <c r="J51" i="36"/>
  <c r="H26" i="36"/>
  <c r="J26" i="36"/>
  <c r="H36" i="36"/>
  <c r="J36" i="36"/>
  <c r="H72" i="36"/>
  <c r="J72" i="36"/>
  <c r="H50" i="36"/>
  <c r="J50" i="36"/>
  <c r="H68" i="36"/>
  <c r="J68" i="36"/>
  <c r="H33" i="36"/>
  <c r="J33" i="36"/>
  <c r="H48" i="36"/>
  <c r="J48" i="36"/>
  <c r="H18" i="36"/>
  <c r="J18" i="36"/>
  <c r="H45" i="36"/>
  <c r="H62" i="36"/>
  <c r="J62" i="36"/>
  <c r="H79" i="36"/>
  <c r="J79" i="36"/>
  <c r="H37" i="36"/>
  <c r="J37" i="36"/>
  <c r="H54" i="36"/>
  <c r="J54" i="36"/>
  <c r="H43" i="36"/>
  <c r="J43" i="36"/>
  <c r="H61" i="36"/>
  <c r="J61" i="36"/>
  <c r="H60" i="36"/>
  <c r="J60" i="36"/>
  <c r="H47" i="36"/>
  <c r="J47" i="36"/>
  <c r="H69" i="36"/>
  <c r="J69" i="36"/>
  <c r="H22" i="36"/>
  <c r="J22" i="36"/>
  <c r="H17" i="36"/>
  <c r="J17" i="36"/>
  <c r="H27" i="36"/>
  <c r="J27" i="36"/>
  <c r="H5" i="36"/>
  <c r="H73" i="36"/>
  <c r="J73" i="36"/>
  <c r="H83" i="36"/>
  <c r="J83" i="36"/>
  <c r="H75" i="36"/>
  <c r="J75" i="36"/>
  <c r="H6" i="36"/>
  <c r="J6" i="36"/>
  <c r="H41" i="36"/>
  <c r="J41" i="36"/>
  <c r="H71" i="36"/>
  <c r="J71" i="36"/>
  <c r="H10" i="36"/>
  <c r="J10" i="36"/>
  <c r="H65" i="36"/>
  <c r="J65" i="36"/>
  <c r="H39" i="36"/>
  <c r="J39" i="36"/>
  <c r="H82" i="36"/>
  <c r="J82" i="36"/>
  <c r="H76" i="36"/>
  <c r="J76" i="36"/>
  <c r="H14" i="36"/>
  <c r="J14" i="36"/>
  <c r="H34" i="36"/>
  <c r="J34" i="36"/>
  <c r="D44" i="36"/>
  <c r="D85" i="36"/>
  <c r="H52" i="36"/>
  <c r="J52" i="36"/>
  <c r="H25" i="36"/>
  <c r="J25" i="36"/>
  <c r="H55" i="36"/>
  <c r="J55" i="36"/>
  <c r="H16" i="36"/>
  <c r="J16" i="36"/>
  <c r="H13" i="36"/>
  <c r="J13" i="36"/>
  <c r="H81" i="36"/>
  <c r="J81" i="36"/>
  <c r="H63" i="36"/>
  <c r="J63" i="36"/>
  <c r="H78" i="36"/>
  <c r="J78" i="36"/>
  <c r="H9" i="36"/>
  <c r="J9" i="36"/>
  <c r="H49" i="36"/>
  <c r="J49" i="36"/>
  <c r="H80" i="36"/>
  <c r="J80" i="36"/>
  <c r="H58" i="36"/>
  <c r="J58" i="36"/>
  <c r="H77" i="36"/>
  <c r="J77" i="36"/>
  <c r="H29" i="36"/>
  <c r="J29" i="36"/>
  <c r="H66" i="36"/>
  <c r="J66" i="36"/>
  <c r="H15" i="36"/>
  <c r="J15" i="36"/>
  <c r="H21" i="36"/>
  <c r="J21" i="36"/>
  <c r="H7" i="36"/>
  <c r="J7" i="36"/>
  <c r="H42" i="36"/>
  <c r="J42" i="36"/>
  <c r="H38" i="36"/>
  <c r="J38" i="36"/>
  <c r="H11" i="36"/>
  <c r="J11" i="36"/>
  <c r="H40" i="36"/>
  <c r="J40" i="36"/>
  <c r="H12" i="36"/>
  <c r="J12" i="36"/>
  <c r="H30" i="36"/>
  <c r="J30" i="36"/>
  <c r="H31" i="36"/>
  <c r="J31" i="36"/>
  <c r="H19" i="36"/>
  <c r="J19" i="36"/>
  <c r="H20" i="36"/>
  <c r="J20" i="36"/>
  <c r="H70" i="36"/>
  <c r="J70" i="36"/>
  <c r="H59" i="36"/>
  <c r="J59" i="36"/>
  <c r="H67" i="36"/>
  <c r="J67" i="36"/>
  <c r="H46" i="36"/>
  <c r="J46" i="36"/>
  <c r="L33" i="6"/>
  <c r="H23" i="35"/>
  <c r="J23" i="35"/>
  <c r="H41" i="35"/>
  <c r="J41" i="35"/>
  <c r="H7" i="35"/>
  <c r="J7" i="35"/>
  <c r="H55" i="35"/>
  <c r="J55" i="35"/>
  <c r="H49" i="35"/>
  <c r="J49" i="35"/>
  <c r="H31" i="35"/>
  <c r="J31" i="35"/>
  <c r="H56" i="35"/>
  <c r="J56" i="35"/>
  <c r="H5" i="35"/>
  <c r="H10" i="35"/>
  <c r="J10" i="35"/>
  <c r="H68" i="35"/>
  <c r="J68" i="35"/>
  <c r="H42" i="35"/>
  <c r="J42" i="35"/>
  <c r="H16" i="35"/>
  <c r="J16" i="35"/>
  <c r="H52" i="35"/>
  <c r="J52" i="35"/>
  <c r="H67" i="35"/>
  <c r="J67" i="35"/>
  <c r="H33" i="35"/>
  <c r="J33" i="35"/>
  <c r="H53" i="35"/>
  <c r="J53" i="35"/>
  <c r="H61" i="35"/>
  <c r="J61" i="35"/>
  <c r="H8" i="35"/>
  <c r="J8" i="35"/>
  <c r="H35" i="35"/>
  <c r="J35" i="35"/>
  <c r="H71" i="35"/>
  <c r="J71" i="35"/>
  <c r="H57" i="35"/>
  <c r="J57" i="35"/>
  <c r="H82" i="35"/>
  <c r="J82" i="35"/>
  <c r="H69" i="35"/>
  <c r="J69" i="35"/>
  <c r="H62" i="35"/>
  <c r="J62" i="35"/>
  <c r="H24" i="35"/>
  <c r="J24" i="35"/>
  <c r="H78" i="35"/>
  <c r="J78" i="35"/>
  <c r="H40" i="35"/>
  <c r="J40" i="35"/>
  <c r="H50" i="35"/>
  <c r="J50" i="35"/>
  <c r="H66" i="35"/>
  <c r="J66" i="35"/>
  <c r="H26" i="35"/>
  <c r="J26" i="35"/>
  <c r="D44" i="35"/>
  <c r="D85" i="35"/>
  <c r="H28" i="35"/>
  <c r="J28" i="35"/>
  <c r="H27" i="35"/>
  <c r="J27" i="35"/>
  <c r="H45" i="35"/>
  <c r="H13" i="35"/>
  <c r="J13" i="35"/>
  <c r="H32" i="35"/>
  <c r="J32" i="35"/>
  <c r="H64" i="35"/>
  <c r="J64" i="35"/>
  <c r="H60" i="35"/>
  <c r="J60" i="35"/>
  <c r="H70" i="35"/>
  <c r="J70" i="35"/>
  <c r="H20" i="35"/>
  <c r="J20" i="35"/>
  <c r="H14" i="35"/>
  <c r="J14" i="35"/>
  <c r="H54" i="35"/>
  <c r="J54" i="35"/>
  <c r="H77" i="35"/>
  <c r="J77" i="35"/>
  <c r="H38" i="35"/>
  <c r="J38" i="35"/>
  <c r="H74" i="35"/>
  <c r="J74" i="35"/>
  <c r="H12" i="35"/>
  <c r="J12" i="35"/>
  <c r="H81" i="35"/>
  <c r="J81" i="35"/>
  <c r="H75" i="35"/>
  <c r="J75" i="35"/>
  <c r="H9" i="35"/>
  <c r="J9" i="35"/>
  <c r="H83" i="35"/>
  <c r="J83" i="35"/>
  <c r="H80" i="35"/>
  <c r="J80" i="35"/>
  <c r="H65" i="35"/>
  <c r="J65" i="35"/>
  <c r="H36" i="35"/>
  <c r="J36" i="35"/>
  <c r="H39" i="35"/>
  <c r="J39" i="35"/>
  <c r="H79" i="35"/>
  <c r="J79" i="35"/>
  <c r="H6" i="35"/>
  <c r="J6" i="35"/>
  <c r="H58" i="35"/>
  <c r="J58" i="35"/>
  <c r="H34" i="35"/>
  <c r="J34" i="35"/>
  <c r="H11" i="35"/>
  <c r="J11" i="35"/>
  <c r="H48" i="35"/>
  <c r="J48" i="35"/>
  <c r="H17" i="35"/>
  <c r="J17" i="35"/>
  <c r="H15" i="35"/>
  <c r="J15" i="35"/>
  <c r="H22" i="35"/>
  <c r="J22" i="35"/>
  <c r="H76" i="35"/>
  <c r="J76" i="35"/>
  <c r="H29" i="35"/>
  <c r="J29" i="35"/>
  <c r="H43" i="35"/>
  <c r="J43" i="35"/>
  <c r="H47" i="35"/>
  <c r="J47" i="35"/>
  <c r="H72" i="35"/>
  <c r="J72" i="35"/>
  <c r="H73" i="35"/>
  <c r="J73" i="35"/>
  <c r="H25" i="35"/>
  <c r="J25" i="35"/>
  <c r="H63" i="35"/>
  <c r="J63" i="35"/>
  <c r="H51" i="35"/>
  <c r="J51" i="35"/>
  <c r="H21" i="35"/>
  <c r="J21" i="35"/>
  <c r="H18" i="35"/>
  <c r="J18" i="35"/>
  <c r="H37" i="35"/>
  <c r="J37" i="35"/>
  <c r="H46" i="35"/>
  <c r="J46" i="35"/>
  <c r="H59" i="35"/>
  <c r="J59" i="35"/>
  <c r="H30" i="35"/>
  <c r="J30" i="35"/>
  <c r="H19" i="35"/>
  <c r="J19" i="35"/>
  <c r="I44" i="35"/>
  <c r="I85" i="35"/>
  <c r="J11" i="34"/>
  <c r="J21" i="34"/>
  <c r="J71" i="34"/>
  <c r="J65" i="34"/>
  <c r="J7" i="34"/>
  <c r="J17" i="34"/>
  <c r="J74" i="34"/>
  <c r="J9" i="34"/>
  <c r="H44" i="34"/>
  <c r="J5" i="34"/>
  <c r="J32" i="34"/>
  <c r="J80" i="34"/>
  <c r="J46" i="34"/>
  <c r="H84" i="34"/>
  <c r="J77" i="34"/>
  <c r="J69" i="34"/>
  <c r="J76" i="34"/>
  <c r="J18" i="34"/>
  <c r="J54" i="34"/>
  <c r="J14" i="34"/>
  <c r="J39" i="34"/>
  <c r="J51" i="34"/>
  <c r="J41" i="34"/>
  <c r="J20" i="34"/>
  <c r="J70" i="34"/>
  <c r="J45" i="34"/>
  <c r="I84" i="34"/>
  <c r="I85" i="34"/>
  <c r="I44" i="34"/>
  <c r="J60" i="34"/>
  <c r="J75" i="34"/>
  <c r="J28" i="34"/>
  <c r="J10" i="34"/>
  <c r="J34" i="34"/>
  <c r="J72" i="34"/>
  <c r="J55" i="34"/>
  <c r="J57" i="34"/>
  <c r="J52" i="34"/>
  <c r="J43" i="34"/>
  <c r="J49" i="34"/>
  <c r="J15" i="34"/>
  <c r="J73" i="34"/>
  <c r="J33" i="34"/>
  <c r="J81" i="34"/>
  <c r="J12" i="34"/>
  <c r="J29" i="34"/>
  <c r="J59" i="34"/>
  <c r="J30" i="34"/>
  <c r="E29" i="5"/>
  <c r="J85" i="33"/>
  <c r="F29" i="5"/>
  <c r="I84" i="32"/>
  <c r="H13" i="32"/>
  <c r="J13" i="32"/>
  <c r="H28" i="32"/>
  <c r="J28" i="32"/>
  <c r="H79" i="32"/>
  <c r="J79" i="32"/>
  <c r="H62" i="32"/>
  <c r="J62" i="32"/>
  <c r="H82" i="32"/>
  <c r="J82" i="32"/>
  <c r="H21" i="32"/>
  <c r="J21" i="32"/>
  <c r="H83" i="32"/>
  <c r="J83" i="32"/>
  <c r="H36" i="32"/>
  <c r="J36" i="32"/>
  <c r="H68" i="32"/>
  <c r="J68" i="32"/>
  <c r="H55" i="32"/>
  <c r="J55" i="32"/>
  <c r="H52" i="32"/>
  <c r="J52" i="32"/>
  <c r="H37" i="32"/>
  <c r="J37" i="32"/>
  <c r="H34" i="32"/>
  <c r="J34" i="32"/>
  <c r="H9" i="32"/>
  <c r="J9" i="32"/>
  <c r="H61" i="32"/>
  <c r="J61" i="32"/>
  <c r="H17" i="32"/>
  <c r="J17" i="32"/>
  <c r="H74" i="32"/>
  <c r="J74" i="32"/>
  <c r="H14" i="32"/>
  <c r="J14" i="32"/>
  <c r="H69" i="32"/>
  <c r="J69" i="32"/>
  <c r="H25" i="32"/>
  <c r="J25" i="32"/>
  <c r="H40" i="32"/>
  <c r="J40" i="32"/>
  <c r="H81" i="32"/>
  <c r="J81" i="32"/>
  <c r="H23" i="32"/>
  <c r="J23" i="32"/>
  <c r="H11" i="32"/>
  <c r="J11" i="32"/>
  <c r="H6" i="32"/>
  <c r="J6" i="32"/>
  <c r="H10" i="32"/>
  <c r="J10" i="32"/>
  <c r="H72" i="32"/>
  <c r="J72" i="32"/>
  <c r="H71" i="32"/>
  <c r="J71" i="32"/>
  <c r="H26" i="32"/>
  <c r="J26" i="32"/>
  <c r="H38" i="32"/>
  <c r="J38" i="32"/>
  <c r="H22" i="32"/>
  <c r="J22" i="32"/>
  <c r="H33" i="32"/>
  <c r="J33" i="32"/>
  <c r="H48" i="32"/>
  <c r="J48" i="32"/>
  <c r="H39" i="32"/>
  <c r="J39" i="32"/>
  <c r="H53" i="32"/>
  <c r="J53" i="32"/>
  <c r="H7" i="32"/>
  <c r="J7" i="32"/>
  <c r="H76" i="32"/>
  <c r="J76" i="32"/>
  <c r="H47" i="32"/>
  <c r="J47" i="32"/>
  <c r="H54" i="32"/>
  <c r="J54" i="32"/>
  <c r="H18" i="32"/>
  <c r="J18" i="32"/>
  <c r="H73" i="32"/>
  <c r="J73" i="32"/>
  <c r="D44" i="32"/>
  <c r="D85" i="32"/>
  <c r="H5" i="32"/>
  <c r="H29" i="32"/>
  <c r="J29" i="32"/>
  <c r="H43" i="32"/>
  <c r="J43" i="32"/>
  <c r="H51" i="32"/>
  <c r="J51" i="32"/>
  <c r="H32" i="32"/>
  <c r="J32" i="32"/>
  <c r="H50" i="32"/>
  <c r="J50" i="32"/>
  <c r="H45" i="32"/>
  <c r="H16" i="32"/>
  <c r="J16" i="32"/>
  <c r="H56" i="32"/>
  <c r="J56" i="32"/>
  <c r="H35" i="32"/>
  <c r="J35" i="32"/>
  <c r="H78" i="32"/>
  <c r="J78" i="32"/>
  <c r="H64" i="32"/>
  <c r="J64" i="32"/>
  <c r="H67" i="32"/>
  <c r="J67" i="32"/>
  <c r="H46" i="32"/>
  <c r="J46" i="32"/>
  <c r="H27" i="32"/>
  <c r="J27" i="32"/>
  <c r="H57" i="32"/>
  <c r="J57" i="32"/>
  <c r="H66" i="32"/>
  <c r="J66" i="32"/>
  <c r="H77" i="32"/>
  <c r="J77" i="32"/>
  <c r="H42" i="32"/>
  <c r="J42" i="32"/>
  <c r="H58" i="32"/>
  <c r="J58" i="32"/>
  <c r="H75" i="32"/>
  <c r="J75" i="32"/>
  <c r="H15" i="32"/>
  <c r="J15" i="32"/>
  <c r="H49" i="32"/>
  <c r="J49" i="32"/>
  <c r="H63" i="32"/>
  <c r="J63" i="32"/>
  <c r="H80" i="32"/>
  <c r="J80" i="32"/>
  <c r="H65" i="32"/>
  <c r="J65" i="32"/>
  <c r="H41" i="32"/>
  <c r="J41" i="32"/>
  <c r="H12" i="32"/>
  <c r="J12" i="32"/>
  <c r="H8" i="32"/>
  <c r="J8" i="32"/>
  <c r="H24" i="32"/>
  <c r="J24" i="32"/>
  <c r="H30" i="32"/>
  <c r="J30" i="32"/>
  <c r="H31" i="32"/>
  <c r="J31" i="32"/>
  <c r="H70" i="32"/>
  <c r="J70" i="32"/>
  <c r="H59" i="32"/>
  <c r="J59" i="32"/>
  <c r="H20" i="32"/>
  <c r="J20" i="32"/>
  <c r="H60" i="32"/>
  <c r="J60" i="32"/>
  <c r="H19" i="32"/>
  <c r="J19" i="32"/>
  <c r="I44" i="32"/>
  <c r="J6" i="31"/>
  <c r="H44" i="31"/>
  <c r="I44" i="31"/>
  <c r="J5" i="31"/>
  <c r="I84" i="31"/>
  <c r="I85" i="31"/>
  <c r="J45" i="31"/>
  <c r="J46" i="31"/>
  <c r="H84" i="31"/>
  <c r="H85" i="31"/>
  <c r="I44" i="30"/>
  <c r="I84" i="30"/>
  <c r="H31" i="30"/>
  <c r="J31" i="30"/>
  <c r="H52" i="30"/>
  <c r="J52" i="30"/>
  <c r="H9" i="30"/>
  <c r="J9" i="30"/>
  <c r="H11" i="30"/>
  <c r="J11" i="30"/>
  <c r="H30" i="30"/>
  <c r="J30" i="30"/>
  <c r="H20" i="30"/>
  <c r="J20" i="30"/>
  <c r="H38" i="30"/>
  <c r="J38" i="30"/>
  <c r="H25" i="30"/>
  <c r="J25" i="30"/>
  <c r="H80" i="30"/>
  <c r="J80" i="30"/>
  <c r="H36" i="30"/>
  <c r="J36" i="30"/>
  <c r="H6" i="30"/>
  <c r="J6" i="30"/>
  <c r="H72" i="30"/>
  <c r="J72" i="30"/>
  <c r="H17" i="30"/>
  <c r="J17" i="30"/>
  <c r="H12" i="30"/>
  <c r="J12" i="30"/>
  <c r="H41" i="30"/>
  <c r="J41" i="30"/>
  <c r="H29" i="30"/>
  <c r="J29" i="30"/>
  <c r="H71" i="30"/>
  <c r="J71" i="30"/>
  <c r="H51" i="30"/>
  <c r="J51" i="30"/>
  <c r="D44" i="30"/>
  <c r="D85" i="30"/>
  <c r="H59" i="30"/>
  <c r="J59" i="30"/>
  <c r="H60" i="30"/>
  <c r="J60" i="30"/>
  <c r="H70" i="30"/>
  <c r="J70" i="30"/>
  <c r="H19" i="30"/>
  <c r="J19" i="30"/>
  <c r="H10" i="30"/>
  <c r="J10" i="30"/>
  <c r="H73" i="30"/>
  <c r="J73" i="30"/>
  <c r="H32" i="30"/>
  <c r="J32" i="30"/>
  <c r="H83" i="30"/>
  <c r="J83" i="30"/>
  <c r="H48" i="30"/>
  <c r="J48" i="30"/>
  <c r="H53" i="30"/>
  <c r="J53" i="30"/>
  <c r="H67" i="30"/>
  <c r="J67" i="30"/>
  <c r="H69" i="30"/>
  <c r="J69" i="30"/>
  <c r="H64" i="30"/>
  <c r="J64" i="30"/>
  <c r="H27" i="30"/>
  <c r="J27" i="30"/>
  <c r="H39" i="30"/>
  <c r="J39" i="30"/>
  <c r="H16" i="30"/>
  <c r="J16" i="30"/>
  <c r="H24" i="30"/>
  <c r="J24" i="30"/>
  <c r="H28" i="30"/>
  <c r="J28" i="30"/>
  <c r="H45" i="30"/>
  <c r="H63" i="30"/>
  <c r="J63" i="30"/>
  <c r="H34" i="30"/>
  <c r="J34" i="30"/>
  <c r="H37" i="30"/>
  <c r="J37" i="30"/>
  <c r="H78" i="30"/>
  <c r="J78" i="30"/>
  <c r="H5" i="30"/>
  <c r="H23" i="30"/>
  <c r="J23" i="30"/>
  <c r="H26" i="30"/>
  <c r="J26" i="30"/>
  <c r="H8" i="30"/>
  <c r="J8" i="30"/>
  <c r="H77" i="30"/>
  <c r="J77" i="30"/>
  <c r="H54" i="30"/>
  <c r="J54" i="30"/>
  <c r="H18" i="30"/>
  <c r="J18" i="30"/>
  <c r="H49" i="30"/>
  <c r="J49" i="30"/>
  <c r="H55" i="30"/>
  <c r="J55" i="30"/>
  <c r="H13" i="30"/>
  <c r="J13" i="30"/>
  <c r="H50" i="30"/>
  <c r="J50" i="30"/>
  <c r="H33" i="30"/>
  <c r="J33" i="30"/>
  <c r="H15" i="30"/>
  <c r="J15" i="30"/>
  <c r="H81" i="30"/>
  <c r="J81" i="30"/>
  <c r="H14" i="30"/>
  <c r="J14" i="30"/>
  <c r="H79" i="30"/>
  <c r="J79" i="30"/>
  <c r="H42" i="30"/>
  <c r="J42" i="30"/>
  <c r="H57" i="30"/>
  <c r="J57" i="30"/>
  <c r="H65" i="30"/>
  <c r="J65" i="30"/>
  <c r="H58" i="30"/>
  <c r="J58" i="30"/>
  <c r="H82" i="30"/>
  <c r="J82" i="30"/>
  <c r="H35" i="30"/>
  <c r="J35" i="30"/>
  <c r="H75" i="30"/>
  <c r="J75" i="30"/>
  <c r="H74" i="30"/>
  <c r="J74" i="30"/>
  <c r="H46" i="30"/>
  <c r="J46" i="30"/>
  <c r="H22" i="30"/>
  <c r="J22" i="30"/>
  <c r="H7" i="30"/>
  <c r="J7" i="30"/>
  <c r="H47" i="30"/>
  <c r="J47" i="30"/>
  <c r="H66" i="30"/>
  <c r="J66" i="30"/>
  <c r="H56" i="30"/>
  <c r="J56" i="30"/>
  <c r="H21" i="30"/>
  <c r="J21" i="30"/>
  <c r="H62" i="30"/>
  <c r="J62" i="30"/>
  <c r="H76" i="30"/>
  <c r="J76" i="30"/>
  <c r="H61" i="30"/>
  <c r="J61" i="30"/>
  <c r="H68" i="30"/>
  <c r="J68" i="30"/>
  <c r="H40" i="30"/>
  <c r="J40" i="30"/>
  <c r="H43" i="30"/>
  <c r="J43" i="30"/>
  <c r="I84" i="29"/>
  <c r="I44" i="29"/>
  <c r="I44" i="28"/>
  <c r="H8" i="28"/>
  <c r="J8" i="28"/>
  <c r="H18" i="28"/>
  <c r="J18" i="28"/>
  <c r="H37" i="28"/>
  <c r="J37" i="28"/>
  <c r="H22" i="28"/>
  <c r="J22" i="28"/>
  <c r="H76" i="28"/>
  <c r="J76" i="28"/>
  <c r="H80" i="28"/>
  <c r="J80" i="28"/>
  <c r="H24" i="28"/>
  <c r="J24" i="28"/>
  <c r="H54" i="28"/>
  <c r="J54" i="28"/>
  <c r="H73" i="28"/>
  <c r="J73" i="28"/>
  <c r="H31" i="28"/>
  <c r="J31" i="28"/>
  <c r="H61" i="28"/>
  <c r="J61" i="28"/>
  <c r="H11" i="28"/>
  <c r="J11" i="28"/>
  <c r="H42" i="28"/>
  <c r="J42" i="28"/>
  <c r="H56" i="28"/>
  <c r="J56" i="28"/>
  <c r="H79" i="28"/>
  <c r="J79" i="28"/>
  <c r="H14" i="28"/>
  <c r="J14" i="28"/>
  <c r="H17" i="28"/>
  <c r="J17" i="28"/>
  <c r="H28" i="28"/>
  <c r="J28" i="28"/>
  <c r="H58" i="28"/>
  <c r="J58" i="28"/>
  <c r="H10" i="28"/>
  <c r="J10" i="28"/>
  <c r="H15" i="28"/>
  <c r="J15" i="28"/>
  <c r="H32" i="28"/>
  <c r="J32" i="28"/>
  <c r="H40" i="28"/>
  <c r="J40" i="28"/>
  <c r="H64" i="28"/>
  <c r="J64" i="28"/>
  <c r="H77" i="28"/>
  <c r="J77" i="28"/>
  <c r="H51" i="28"/>
  <c r="J51" i="28"/>
  <c r="H69" i="28"/>
  <c r="J69" i="28"/>
  <c r="H21" i="28"/>
  <c r="J21" i="28"/>
  <c r="H38" i="28"/>
  <c r="J38" i="28"/>
  <c r="H48" i="28"/>
  <c r="J48" i="28"/>
  <c r="H66" i="28"/>
  <c r="J66" i="28"/>
  <c r="H6" i="28"/>
  <c r="J6" i="28"/>
  <c r="H67" i="28"/>
  <c r="J67" i="28"/>
  <c r="H7" i="28"/>
  <c r="J7" i="28"/>
  <c r="H27" i="28"/>
  <c r="J27" i="28"/>
  <c r="H82" i="28"/>
  <c r="J82" i="28"/>
  <c r="H55" i="28"/>
  <c r="J55" i="28"/>
  <c r="H25" i="28"/>
  <c r="J25" i="28"/>
  <c r="D44" i="28"/>
  <c r="D85" i="28"/>
  <c r="H75" i="28"/>
  <c r="J75" i="28"/>
  <c r="H43" i="28"/>
  <c r="J43" i="28"/>
  <c r="H26" i="28"/>
  <c r="J26" i="28"/>
  <c r="H33" i="28"/>
  <c r="J33" i="28"/>
  <c r="H23" i="28"/>
  <c r="J23" i="28"/>
  <c r="H12" i="28"/>
  <c r="J12" i="28"/>
  <c r="H81" i="28"/>
  <c r="J81" i="28"/>
  <c r="H65" i="28"/>
  <c r="J65" i="28"/>
  <c r="H52" i="28"/>
  <c r="J52" i="28"/>
  <c r="H57" i="28"/>
  <c r="J57" i="28"/>
  <c r="H36" i="28"/>
  <c r="J36" i="28"/>
  <c r="H50" i="28"/>
  <c r="J50" i="28"/>
  <c r="H45" i="28"/>
  <c r="H72" i="28"/>
  <c r="J72" i="28"/>
  <c r="H63" i="28"/>
  <c r="J63" i="28"/>
  <c r="H16" i="28"/>
  <c r="J16" i="28"/>
  <c r="H41" i="28"/>
  <c r="J41" i="28"/>
  <c r="H46" i="28"/>
  <c r="J46" i="28"/>
  <c r="H68" i="28"/>
  <c r="J68" i="28"/>
  <c r="H39" i="28"/>
  <c r="J39" i="28"/>
  <c r="H74" i="28"/>
  <c r="J74" i="28"/>
  <c r="H34" i="28"/>
  <c r="J34" i="28"/>
  <c r="H62" i="28"/>
  <c r="J62" i="28"/>
  <c r="H53" i="28"/>
  <c r="J53" i="28"/>
  <c r="H49" i="28"/>
  <c r="J49" i="28"/>
  <c r="H71" i="28"/>
  <c r="J71" i="28"/>
  <c r="H20" i="28"/>
  <c r="J20" i="28"/>
  <c r="H60" i="28"/>
  <c r="J60" i="28"/>
  <c r="H9" i="28"/>
  <c r="J9" i="28"/>
  <c r="H29" i="28"/>
  <c r="J29" i="28"/>
  <c r="H35" i="28"/>
  <c r="J35" i="28"/>
  <c r="H13" i="28"/>
  <c r="J13" i="28"/>
  <c r="H5" i="28"/>
  <c r="H47" i="28"/>
  <c r="J47" i="28"/>
  <c r="H78" i="28"/>
  <c r="J78" i="28"/>
  <c r="H83" i="28"/>
  <c r="J83" i="28"/>
  <c r="H70" i="28"/>
  <c r="J70" i="28"/>
  <c r="H19" i="28"/>
  <c r="J19" i="28"/>
  <c r="H59" i="28"/>
  <c r="J59" i="28"/>
  <c r="H30" i="28"/>
  <c r="J30" i="28"/>
  <c r="I84" i="28"/>
  <c r="I85" i="28"/>
  <c r="I44" i="27"/>
  <c r="J30" i="27"/>
  <c r="J46" i="27"/>
  <c r="J11" i="27"/>
  <c r="J43" i="27"/>
  <c r="J26" i="27"/>
  <c r="J69" i="27"/>
  <c r="J42" i="27"/>
  <c r="J32" i="27"/>
  <c r="J5" i="27"/>
  <c r="H44" i="27"/>
  <c r="J6" i="27"/>
  <c r="J36" i="27"/>
  <c r="J74" i="27"/>
  <c r="J35" i="27"/>
  <c r="J50" i="27"/>
  <c r="J52" i="27"/>
  <c r="J60" i="27"/>
  <c r="J8" i="27"/>
  <c r="J58" i="27"/>
  <c r="J73" i="27"/>
  <c r="J31" i="27"/>
  <c r="J81" i="27"/>
  <c r="J28" i="27"/>
  <c r="J76" i="27"/>
  <c r="J9" i="27"/>
  <c r="J33" i="27"/>
  <c r="J13" i="27"/>
  <c r="J49" i="27"/>
  <c r="J71" i="27"/>
  <c r="I85" i="27"/>
  <c r="J59" i="27"/>
  <c r="J66" i="27"/>
  <c r="J47" i="27"/>
  <c r="J55" i="27"/>
  <c r="J16" i="27"/>
  <c r="J72" i="27"/>
  <c r="J22" i="27"/>
  <c r="J75" i="27"/>
  <c r="J57" i="27"/>
  <c r="J19" i="27"/>
  <c r="J70" i="27"/>
  <c r="J18" i="27"/>
  <c r="H84" i="27"/>
  <c r="J45" i="27"/>
  <c r="J37" i="27"/>
  <c r="J54" i="27"/>
  <c r="J41" i="27"/>
  <c r="J82" i="27"/>
  <c r="J63" i="27"/>
  <c r="I44" i="50"/>
  <c r="H45" i="50"/>
  <c r="H5" i="50"/>
  <c r="H46" i="50"/>
  <c r="J46" i="50"/>
  <c r="H47" i="50"/>
  <c r="J47" i="50"/>
  <c r="H48" i="50"/>
  <c r="J48" i="50"/>
  <c r="H49" i="50"/>
  <c r="J49" i="50"/>
  <c r="H50" i="50"/>
  <c r="J50" i="50"/>
  <c r="H51" i="50"/>
  <c r="J51" i="50"/>
  <c r="H52" i="50"/>
  <c r="J52" i="50"/>
  <c r="H53" i="50"/>
  <c r="J53" i="50"/>
  <c r="H54" i="50"/>
  <c r="J54" i="50"/>
  <c r="H55" i="50"/>
  <c r="J55" i="50"/>
  <c r="H56" i="50"/>
  <c r="J56" i="50"/>
  <c r="H57" i="50"/>
  <c r="J57" i="50"/>
  <c r="H58" i="50"/>
  <c r="J58" i="50"/>
  <c r="H59" i="50"/>
  <c r="J59" i="50"/>
  <c r="H60" i="50"/>
  <c r="J60" i="50"/>
  <c r="H61" i="50"/>
  <c r="J61" i="50"/>
  <c r="H62" i="50"/>
  <c r="J62" i="50"/>
  <c r="H63" i="50"/>
  <c r="J63" i="50"/>
  <c r="H64" i="50"/>
  <c r="J64" i="50"/>
  <c r="H65" i="50"/>
  <c r="J65" i="50"/>
  <c r="H66" i="50"/>
  <c r="J66" i="50"/>
  <c r="H67" i="50"/>
  <c r="J67" i="50"/>
  <c r="H68" i="50"/>
  <c r="J68" i="50"/>
  <c r="H69" i="50"/>
  <c r="J69" i="50"/>
  <c r="H70" i="50"/>
  <c r="J70" i="50"/>
  <c r="H71" i="50"/>
  <c r="J71" i="50"/>
  <c r="H72" i="50"/>
  <c r="J72" i="50"/>
  <c r="H73" i="50"/>
  <c r="J73" i="50"/>
  <c r="H74" i="50"/>
  <c r="J74" i="50"/>
  <c r="H75" i="50"/>
  <c r="J75" i="50"/>
  <c r="H76" i="50"/>
  <c r="J76" i="50"/>
  <c r="H77" i="50"/>
  <c r="J77" i="50"/>
  <c r="H78" i="50"/>
  <c r="J78" i="50"/>
  <c r="H79" i="50"/>
  <c r="J79" i="50"/>
  <c r="H80" i="50"/>
  <c r="J80" i="50"/>
  <c r="H81" i="50"/>
  <c r="J81" i="50"/>
  <c r="H82" i="50"/>
  <c r="J82" i="50"/>
  <c r="H83" i="50"/>
  <c r="J83" i="50"/>
  <c r="H6" i="50"/>
  <c r="J6" i="50"/>
  <c r="H7" i="50"/>
  <c r="J7" i="50"/>
  <c r="H8" i="50"/>
  <c r="J8" i="50"/>
  <c r="H9" i="50"/>
  <c r="J9" i="50"/>
  <c r="H10" i="50"/>
  <c r="J10" i="50"/>
  <c r="H11" i="50"/>
  <c r="J11" i="50"/>
  <c r="H12" i="50"/>
  <c r="J12" i="50"/>
  <c r="H13" i="50"/>
  <c r="J13" i="50"/>
  <c r="H14" i="50"/>
  <c r="J14" i="50"/>
  <c r="H15" i="50"/>
  <c r="J15" i="50"/>
  <c r="H16" i="50"/>
  <c r="J16" i="50"/>
  <c r="H17" i="50"/>
  <c r="J17" i="50"/>
  <c r="H18" i="50"/>
  <c r="J18" i="50"/>
  <c r="H19" i="50"/>
  <c r="J19" i="50"/>
  <c r="H20" i="50"/>
  <c r="J20" i="50"/>
  <c r="H21" i="50"/>
  <c r="J21" i="50"/>
  <c r="H22" i="50"/>
  <c r="J22" i="50"/>
  <c r="H23" i="50"/>
  <c r="J23" i="50"/>
  <c r="H24" i="50"/>
  <c r="J24" i="50"/>
  <c r="H25" i="50"/>
  <c r="J25" i="50"/>
  <c r="H26" i="50"/>
  <c r="J26" i="50"/>
  <c r="H27" i="50"/>
  <c r="J27" i="50"/>
  <c r="H28" i="50"/>
  <c r="J28" i="50"/>
  <c r="H29" i="50"/>
  <c r="J29" i="50"/>
  <c r="H30" i="50"/>
  <c r="J30" i="50"/>
  <c r="H31" i="50"/>
  <c r="J31" i="50"/>
  <c r="H32" i="50"/>
  <c r="J32" i="50"/>
  <c r="H33" i="50"/>
  <c r="J33" i="50"/>
  <c r="H34" i="50"/>
  <c r="J34" i="50"/>
  <c r="H35" i="50"/>
  <c r="J35" i="50"/>
  <c r="H36" i="50"/>
  <c r="J36" i="50"/>
  <c r="H37" i="50"/>
  <c r="J37" i="50"/>
  <c r="H38" i="50"/>
  <c r="J38" i="50"/>
  <c r="H39" i="50"/>
  <c r="J39" i="50"/>
  <c r="H40" i="50"/>
  <c r="J40" i="50"/>
  <c r="H41" i="50"/>
  <c r="J41" i="50"/>
  <c r="H42" i="50"/>
  <c r="J42" i="50"/>
  <c r="H43" i="50"/>
  <c r="J43" i="50"/>
  <c r="D44" i="50"/>
  <c r="D85" i="50"/>
  <c r="I84" i="25"/>
  <c r="I85" i="25"/>
  <c r="I44" i="25"/>
  <c r="H7" i="25"/>
  <c r="J7" i="25"/>
  <c r="H80" i="25"/>
  <c r="J80" i="25"/>
  <c r="H39" i="25"/>
  <c r="J39" i="25"/>
  <c r="H27" i="25"/>
  <c r="J27" i="25"/>
  <c r="H33" i="25"/>
  <c r="J33" i="25"/>
  <c r="H21" i="25"/>
  <c r="J21" i="25"/>
  <c r="H57" i="25"/>
  <c r="J57" i="25"/>
  <c r="H54" i="25"/>
  <c r="J54" i="25"/>
  <c r="H16" i="25"/>
  <c r="J16" i="25"/>
  <c r="H45" i="25"/>
  <c r="H36" i="25"/>
  <c r="J36" i="25"/>
  <c r="H40" i="25"/>
  <c r="J40" i="25"/>
  <c r="H6" i="25"/>
  <c r="J6" i="25"/>
  <c r="H41" i="25"/>
  <c r="J41" i="25"/>
  <c r="H29" i="25"/>
  <c r="J29" i="25"/>
  <c r="H67" i="25"/>
  <c r="J67" i="25"/>
  <c r="H64" i="25"/>
  <c r="J64" i="25"/>
  <c r="H26" i="25"/>
  <c r="J26" i="25"/>
  <c r="H32" i="25"/>
  <c r="J32" i="25"/>
  <c r="H78" i="25"/>
  <c r="J78" i="25"/>
  <c r="H65" i="25"/>
  <c r="J65" i="25"/>
  <c r="H48" i="25"/>
  <c r="J48" i="25"/>
  <c r="H70" i="25"/>
  <c r="J70" i="25"/>
  <c r="H59" i="25"/>
  <c r="J59" i="25"/>
  <c r="H20" i="25"/>
  <c r="J20" i="25"/>
  <c r="H37" i="25"/>
  <c r="J37" i="25"/>
  <c r="H34" i="25"/>
  <c r="J34" i="25"/>
  <c r="H50" i="25"/>
  <c r="J50" i="25"/>
  <c r="H22" i="25"/>
  <c r="J22" i="25"/>
  <c r="H17" i="25"/>
  <c r="J17" i="25"/>
  <c r="H47" i="25"/>
  <c r="J47" i="25"/>
  <c r="H28" i="25"/>
  <c r="J28" i="25"/>
  <c r="H25" i="25"/>
  <c r="J25" i="25"/>
  <c r="H72" i="25"/>
  <c r="J72" i="25"/>
  <c r="H12" i="25"/>
  <c r="J12" i="25"/>
  <c r="H55" i="25"/>
  <c r="J55" i="25"/>
  <c r="H23" i="25"/>
  <c r="J23" i="25"/>
  <c r="H66" i="25"/>
  <c r="J66" i="25"/>
  <c r="H18" i="25"/>
  <c r="J18" i="25"/>
  <c r="H42" i="25"/>
  <c r="J42" i="25"/>
  <c r="H77" i="25"/>
  <c r="J77" i="25"/>
  <c r="H52" i="25"/>
  <c r="J52" i="25"/>
  <c r="H62" i="25"/>
  <c r="J62" i="25"/>
  <c r="H14" i="25"/>
  <c r="J14" i="25"/>
  <c r="H82" i="25"/>
  <c r="J82" i="25"/>
  <c r="H38" i="25"/>
  <c r="J38" i="25"/>
  <c r="H76" i="25"/>
  <c r="J76" i="25"/>
  <c r="H73" i="25"/>
  <c r="J73" i="25"/>
  <c r="H35" i="25"/>
  <c r="J35" i="25"/>
  <c r="H74" i="25"/>
  <c r="J74" i="25"/>
  <c r="H75" i="25"/>
  <c r="J75" i="25"/>
  <c r="H5" i="25"/>
  <c r="H24" i="25"/>
  <c r="J24" i="25"/>
  <c r="H11" i="25"/>
  <c r="J11" i="25"/>
  <c r="H49" i="25"/>
  <c r="J49" i="25"/>
  <c r="H46" i="25"/>
  <c r="J46" i="25"/>
  <c r="H8" i="25"/>
  <c r="J8" i="25"/>
  <c r="H43" i="25"/>
  <c r="J43" i="25"/>
  <c r="H71" i="25"/>
  <c r="J71" i="25"/>
  <c r="H69" i="25"/>
  <c r="J69" i="25"/>
  <c r="H79" i="25"/>
  <c r="J79" i="25"/>
  <c r="H60" i="25"/>
  <c r="J60" i="25"/>
  <c r="H30" i="25"/>
  <c r="J30" i="25"/>
  <c r="H31" i="25"/>
  <c r="J31" i="25"/>
  <c r="H19" i="25"/>
  <c r="J19" i="25"/>
  <c r="H10" i="25"/>
  <c r="J10" i="25"/>
  <c r="H15" i="25"/>
  <c r="J15" i="25"/>
  <c r="H63" i="25"/>
  <c r="J63" i="25"/>
  <c r="H68" i="25"/>
  <c r="J68" i="25"/>
  <c r="H13" i="25"/>
  <c r="J13" i="25"/>
  <c r="H56" i="25"/>
  <c r="J56" i="25"/>
  <c r="H51" i="25"/>
  <c r="J51" i="25"/>
  <c r="H83" i="25"/>
  <c r="J83" i="25"/>
  <c r="H53" i="25"/>
  <c r="J53" i="25"/>
  <c r="H58" i="25"/>
  <c r="J58" i="25"/>
  <c r="H81" i="25"/>
  <c r="J81" i="25"/>
  <c r="H61" i="25"/>
  <c r="J61" i="25"/>
  <c r="D44" i="25"/>
  <c r="D85" i="25"/>
  <c r="H9" i="25"/>
  <c r="J9" i="25"/>
  <c r="H33" i="24"/>
  <c r="J33" i="24"/>
  <c r="H63" i="24"/>
  <c r="J63" i="24"/>
  <c r="H71" i="24"/>
  <c r="J71" i="24"/>
  <c r="H82" i="24"/>
  <c r="J82" i="24"/>
  <c r="H9" i="24"/>
  <c r="J9" i="24"/>
  <c r="H77" i="24"/>
  <c r="J77" i="24"/>
  <c r="H6" i="24"/>
  <c r="J6" i="24"/>
  <c r="H51" i="24"/>
  <c r="J51" i="24"/>
  <c r="H21" i="24"/>
  <c r="J21" i="24"/>
  <c r="H32" i="24"/>
  <c r="J32" i="24"/>
  <c r="H18" i="24"/>
  <c r="J18" i="24"/>
  <c r="H78" i="24"/>
  <c r="J78" i="24"/>
  <c r="H15" i="24"/>
  <c r="J15" i="24"/>
  <c r="D44" i="24"/>
  <c r="D85" i="24"/>
  <c r="H46" i="24"/>
  <c r="J46" i="24"/>
  <c r="H66" i="24"/>
  <c r="J66" i="24"/>
  <c r="H75" i="24"/>
  <c r="J75" i="24"/>
  <c r="H43" i="24"/>
  <c r="J43" i="24"/>
  <c r="H12" i="24"/>
  <c r="J12" i="24"/>
  <c r="H37" i="24"/>
  <c r="J37" i="24"/>
  <c r="H55" i="24"/>
  <c r="J55" i="24"/>
  <c r="H67" i="24"/>
  <c r="J67" i="24"/>
  <c r="H7" i="24"/>
  <c r="J7" i="24"/>
  <c r="H56" i="24"/>
  <c r="J56" i="24"/>
  <c r="H73" i="24"/>
  <c r="J73" i="24"/>
  <c r="H11" i="24"/>
  <c r="J11" i="24"/>
  <c r="H41" i="24"/>
  <c r="J41" i="24"/>
  <c r="H40" i="24"/>
  <c r="J40" i="24"/>
  <c r="H45" i="24"/>
  <c r="H83" i="24"/>
  <c r="J83" i="24"/>
  <c r="H31" i="24"/>
  <c r="J31" i="24"/>
  <c r="H27" i="24"/>
  <c r="J27" i="24"/>
  <c r="H26" i="24"/>
  <c r="J26" i="24"/>
  <c r="H60" i="24"/>
  <c r="J60" i="24"/>
  <c r="H70" i="24"/>
  <c r="J70" i="24"/>
  <c r="H20" i="24"/>
  <c r="J20" i="24"/>
  <c r="H16" i="24"/>
  <c r="J16" i="24"/>
  <c r="H53" i="24"/>
  <c r="J53" i="24"/>
  <c r="H42" i="24"/>
  <c r="J42" i="24"/>
  <c r="H74" i="24"/>
  <c r="J74" i="24"/>
  <c r="H8" i="24"/>
  <c r="J8" i="24"/>
  <c r="H57" i="24"/>
  <c r="J57" i="24"/>
  <c r="H49" i="24"/>
  <c r="J49" i="24"/>
  <c r="H62" i="24"/>
  <c r="J62" i="24"/>
  <c r="H39" i="24"/>
  <c r="J39" i="24"/>
  <c r="H23" i="24"/>
  <c r="J23" i="24"/>
  <c r="H13" i="24"/>
  <c r="J13" i="24"/>
  <c r="H25" i="24"/>
  <c r="J25" i="24"/>
  <c r="H54" i="24"/>
  <c r="J54" i="24"/>
  <c r="H72" i="24"/>
  <c r="J72" i="24"/>
  <c r="H65" i="24"/>
  <c r="J65" i="24"/>
  <c r="H34" i="24"/>
  <c r="J34" i="24"/>
  <c r="H68" i="24"/>
  <c r="J68" i="24"/>
  <c r="H47" i="24"/>
  <c r="J47" i="24"/>
  <c r="H52" i="24"/>
  <c r="J52" i="24"/>
  <c r="H22" i="24"/>
  <c r="J22" i="24"/>
  <c r="H50" i="24"/>
  <c r="J50" i="24"/>
  <c r="H61" i="24"/>
  <c r="J61" i="24"/>
  <c r="H58" i="24"/>
  <c r="J58" i="24"/>
  <c r="H38" i="24"/>
  <c r="J38" i="24"/>
  <c r="H64" i="24"/>
  <c r="J64" i="24"/>
  <c r="H80" i="24"/>
  <c r="J80" i="24"/>
  <c r="H69" i="24"/>
  <c r="J69" i="24"/>
  <c r="H29" i="24"/>
  <c r="J29" i="24"/>
  <c r="H24" i="24"/>
  <c r="J24" i="24"/>
  <c r="H81" i="24"/>
  <c r="J81" i="24"/>
  <c r="H48" i="24"/>
  <c r="J48" i="24"/>
  <c r="H17" i="24"/>
  <c r="J17" i="24"/>
  <c r="H28" i="24"/>
  <c r="J28" i="24"/>
  <c r="H35" i="24"/>
  <c r="J35" i="24"/>
  <c r="H36" i="24"/>
  <c r="J36" i="24"/>
  <c r="H14" i="24"/>
  <c r="J14" i="24"/>
  <c r="H76" i="24"/>
  <c r="J76" i="24"/>
  <c r="H10" i="24"/>
  <c r="J10" i="24"/>
  <c r="H5" i="24"/>
  <c r="H79" i="24"/>
  <c r="J79" i="24"/>
  <c r="H59" i="24"/>
  <c r="J59" i="24"/>
  <c r="H30" i="24"/>
  <c r="J30" i="24"/>
  <c r="H19" i="24"/>
  <c r="J19" i="24"/>
  <c r="H18" i="23"/>
  <c r="J18" i="23"/>
  <c r="H7" i="23"/>
  <c r="J7" i="23"/>
  <c r="H42" i="23"/>
  <c r="J42" i="23"/>
  <c r="H80" i="23"/>
  <c r="J80" i="23"/>
  <c r="H77" i="23"/>
  <c r="J77" i="23"/>
  <c r="H39" i="23"/>
  <c r="J39" i="23"/>
  <c r="D44" i="23"/>
  <c r="D85" i="23"/>
  <c r="H51" i="23"/>
  <c r="J51" i="23"/>
  <c r="H24" i="23"/>
  <c r="J24" i="23"/>
  <c r="H11" i="23"/>
  <c r="J11" i="23"/>
  <c r="H49" i="23"/>
  <c r="J49" i="23"/>
  <c r="H46" i="23"/>
  <c r="J46" i="23"/>
  <c r="H8" i="23"/>
  <c r="J8" i="23"/>
  <c r="H43" i="23"/>
  <c r="J43" i="23"/>
  <c r="H40" i="23"/>
  <c r="J40" i="23"/>
  <c r="H62" i="23"/>
  <c r="J62" i="23"/>
  <c r="H69" i="23"/>
  <c r="J69" i="23"/>
  <c r="H71" i="23"/>
  <c r="J71" i="23"/>
  <c r="H5" i="23"/>
  <c r="H17" i="23"/>
  <c r="J17" i="23"/>
  <c r="H74" i="23"/>
  <c r="J74" i="23"/>
  <c r="H75" i="23"/>
  <c r="J75" i="23"/>
  <c r="H52" i="23"/>
  <c r="J52" i="23"/>
  <c r="H9" i="23"/>
  <c r="J9" i="23"/>
  <c r="H37" i="23"/>
  <c r="J37" i="23"/>
  <c r="H25" i="23"/>
  <c r="J25" i="23"/>
  <c r="H63" i="23"/>
  <c r="J63" i="23"/>
  <c r="H58" i="23"/>
  <c r="J58" i="23"/>
  <c r="H22" i="23"/>
  <c r="J22" i="23"/>
  <c r="H23" i="23"/>
  <c r="J23" i="23"/>
  <c r="H6" i="23"/>
  <c r="J6" i="23"/>
  <c r="H41" i="23"/>
  <c r="J41" i="23"/>
  <c r="H29" i="23"/>
  <c r="J29" i="23"/>
  <c r="H67" i="23"/>
  <c r="J67" i="23"/>
  <c r="H64" i="23"/>
  <c r="J64" i="23"/>
  <c r="H26" i="23"/>
  <c r="J26" i="23"/>
  <c r="H48" i="23"/>
  <c r="J48" i="23"/>
  <c r="H65" i="23"/>
  <c r="J65" i="23"/>
  <c r="H27" i="23"/>
  <c r="J27" i="23"/>
  <c r="H32" i="23"/>
  <c r="J32" i="23"/>
  <c r="H78" i="23"/>
  <c r="J78" i="23"/>
  <c r="H55" i="23"/>
  <c r="J55" i="23"/>
  <c r="H56" i="23"/>
  <c r="J56" i="23"/>
  <c r="H36" i="23"/>
  <c r="J36" i="23"/>
  <c r="H13" i="23"/>
  <c r="J13" i="23"/>
  <c r="H61" i="23"/>
  <c r="J61" i="23"/>
  <c r="H60" i="23"/>
  <c r="J60" i="23"/>
  <c r="H19" i="23"/>
  <c r="J19" i="23"/>
  <c r="H10" i="23"/>
  <c r="J10" i="23"/>
  <c r="H59" i="23"/>
  <c r="J59" i="23"/>
  <c r="H20" i="23"/>
  <c r="J20" i="23"/>
  <c r="H70" i="23"/>
  <c r="J70" i="23"/>
  <c r="H30" i="23"/>
  <c r="J30" i="23"/>
  <c r="H28" i="23"/>
  <c r="J28" i="23"/>
  <c r="H83" i="23"/>
  <c r="J83" i="23"/>
  <c r="H15" i="23"/>
  <c r="J15" i="23"/>
  <c r="H34" i="23"/>
  <c r="J34" i="23"/>
  <c r="H53" i="23"/>
  <c r="J53" i="23"/>
  <c r="H72" i="23"/>
  <c r="J72" i="23"/>
  <c r="H50" i="23"/>
  <c r="J50" i="23"/>
  <c r="H68" i="23"/>
  <c r="J68" i="23"/>
  <c r="H12" i="23"/>
  <c r="J12" i="23"/>
  <c r="H31" i="23"/>
  <c r="J31" i="23"/>
  <c r="H81" i="23"/>
  <c r="J81" i="23"/>
  <c r="H47" i="23"/>
  <c r="J47" i="23"/>
  <c r="H79" i="23"/>
  <c r="J79" i="23"/>
  <c r="H66" i="23"/>
  <c r="J66" i="23"/>
  <c r="H14" i="23"/>
  <c r="J14" i="23"/>
  <c r="H33" i="23"/>
  <c r="J33" i="23"/>
  <c r="H82" i="23"/>
  <c r="J82" i="23"/>
  <c r="H21" i="23"/>
  <c r="J21" i="23"/>
  <c r="H38" i="23"/>
  <c r="J38" i="23"/>
  <c r="H57" i="23"/>
  <c r="J57" i="23"/>
  <c r="H76" i="23"/>
  <c r="J76" i="23"/>
  <c r="H54" i="23"/>
  <c r="J54" i="23"/>
  <c r="H73" i="23"/>
  <c r="J73" i="23"/>
  <c r="H16" i="23"/>
  <c r="J16" i="23"/>
  <c r="H35" i="23"/>
  <c r="J35" i="23"/>
  <c r="H45" i="23"/>
  <c r="I84" i="23"/>
  <c r="I44" i="23"/>
  <c r="D15" i="22"/>
  <c r="K46" i="6"/>
  <c r="I44" i="22"/>
  <c r="I84" i="22"/>
  <c r="J5" i="21"/>
  <c r="J44" i="21"/>
  <c r="I44" i="21"/>
  <c r="J45" i="21"/>
  <c r="J84" i="21"/>
  <c r="I84" i="21"/>
  <c r="I85" i="21"/>
  <c r="H47" i="20"/>
  <c r="J47" i="20"/>
  <c r="H56" i="20"/>
  <c r="J56" i="20"/>
  <c r="H18" i="20"/>
  <c r="J18" i="20"/>
  <c r="H74" i="20"/>
  <c r="J74" i="20"/>
  <c r="H45" i="20"/>
  <c r="H15" i="20"/>
  <c r="J15" i="20"/>
  <c r="H49" i="20"/>
  <c r="J49" i="20"/>
  <c r="H23" i="20"/>
  <c r="J23" i="20"/>
  <c r="H10" i="20"/>
  <c r="J10" i="20"/>
  <c r="H65" i="20"/>
  <c r="J65" i="20"/>
  <c r="H21" i="20"/>
  <c r="J21" i="20"/>
  <c r="H37" i="20"/>
  <c r="J37" i="20"/>
  <c r="H42" i="20"/>
  <c r="J42" i="20"/>
  <c r="H58" i="20"/>
  <c r="J58" i="20"/>
  <c r="H48" i="20"/>
  <c r="J48" i="20"/>
  <c r="H70" i="20"/>
  <c r="J70" i="20"/>
  <c r="H60" i="20"/>
  <c r="J60" i="20"/>
  <c r="H19" i="20"/>
  <c r="J19" i="20"/>
  <c r="H30" i="20"/>
  <c r="J30" i="20"/>
  <c r="H25" i="20"/>
  <c r="J25" i="20"/>
  <c r="H63" i="20"/>
  <c r="J63" i="20"/>
  <c r="H53" i="20"/>
  <c r="J53" i="20"/>
  <c r="H33" i="20"/>
  <c r="J33" i="20"/>
  <c r="H78" i="20"/>
  <c r="J78" i="20"/>
  <c r="H9" i="20"/>
  <c r="J9" i="20"/>
  <c r="H75" i="20"/>
  <c r="J75" i="20"/>
  <c r="H22" i="20"/>
  <c r="J22" i="20"/>
  <c r="H32" i="20"/>
  <c r="J32" i="20"/>
  <c r="H46" i="20"/>
  <c r="J46" i="20"/>
  <c r="H26" i="20"/>
  <c r="J26" i="20"/>
  <c r="H80" i="20"/>
  <c r="J80" i="20"/>
  <c r="H82" i="20"/>
  <c r="J82" i="20"/>
  <c r="H27" i="20"/>
  <c r="J27" i="20"/>
  <c r="H31" i="20"/>
  <c r="J31" i="20"/>
  <c r="H52" i="20"/>
  <c r="J52" i="20"/>
  <c r="H6" i="20"/>
  <c r="J6" i="20"/>
  <c r="H50" i="20"/>
  <c r="J50" i="20"/>
  <c r="H29" i="20"/>
  <c r="J29" i="20"/>
  <c r="H7" i="20"/>
  <c r="J7" i="20"/>
  <c r="H55" i="20"/>
  <c r="J55" i="20"/>
  <c r="H54" i="20"/>
  <c r="J54" i="20"/>
  <c r="H5" i="20"/>
  <c r="H69" i="20"/>
  <c r="J69" i="20"/>
  <c r="H59" i="20"/>
  <c r="J59" i="20"/>
  <c r="H61" i="20"/>
  <c r="J61" i="20"/>
  <c r="H20" i="20"/>
  <c r="J20" i="20"/>
  <c r="H39" i="20"/>
  <c r="J39" i="20"/>
  <c r="H34" i="20"/>
  <c r="J34" i="20"/>
  <c r="H62" i="20"/>
  <c r="J62" i="20"/>
  <c r="H57" i="20"/>
  <c r="J57" i="20"/>
  <c r="H16" i="20"/>
  <c r="J16" i="20"/>
  <c r="H11" i="20"/>
  <c r="J11" i="20"/>
  <c r="H64" i="20"/>
  <c r="J64" i="20"/>
  <c r="H72" i="20"/>
  <c r="J72" i="20"/>
  <c r="H36" i="20"/>
  <c r="J36" i="20"/>
  <c r="H51" i="20"/>
  <c r="J51" i="20"/>
  <c r="H40" i="20"/>
  <c r="J40" i="20"/>
  <c r="H17" i="20"/>
  <c r="J17" i="20"/>
  <c r="H79" i="20"/>
  <c r="J79" i="20"/>
  <c r="H24" i="20"/>
  <c r="J24" i="20"/>
  <c r="H81" i="20"/>
  <c r="J81" i="20"/>
  <c r="H12" i="20"/>
  <c r="J12" i="20"/>
  <c r="H13" i="20"/>
  <c r="J13" i="20"/>
  <c r="H83" i="20"/>
  <c r="J83" i="20"/>
  <c r="H68" i="20"/>
  <c r="J68" i="20"/>
  <c r="H67" i="20"/>
  <c r="J67" i="20"/>
  <c r="H28" i="20"/>
  <c r="J28" i="20"/>
  <c r="H38" i="20"/>
  <c r="J38" i="20"/>
  <c r="H73" i="20"/>
  <c r="J73" i="20"/>
  <c r="H43" i="20"/>
  <c r="J43" i="20"/>
  <c r="H71" i="20"/>
  <c r="J71" i="20"/>
  <c r="H14" i="20"/>
  <c r="J14" i="20"/>
  <c r="H35" i="20"/>
  <c r="J35" i="20"/>
  <c r="H66" i="20"/>
  <c r="J66" i="20"/>
  <c r="H8" i="20"/>
  <c r="J8" i="20"/>
  <c r="H77" i="20"/>
  <c r="J77" i="20"/>
  <c r="H76" i="20"/>
  <c r="J76" i="20"/>
  <c r="H41" i="20"/>
  <c r="J41" i="20"/>
  <c r="D44" i="20"/>
  <c r="D85" i="20"/>
  <c r="I84" i="19"/>
  <c r="H31" i="19"/>
  <c r="J31" i="19"/>
  <c r="H19" i="19"/>
  <c r="J19" i="19"/>
  <c r="H12" i="19"/>
  <c r="J12" i="19"/>
  <c r="H82" i="19"/>
  <c r="J82" i="19"/>
  <c r="H74" i="19"/>
  <c r="J74" i="19"/>
  <c r="H79" i="19"/>
  <c r="J79" i="19"/>
  <c r="H75" i="19"/>
  <c r="J75" i="19"/>
  <c r="H13" i="19"/>
  <c r="J13" i="19"/>
  <c r="H36" i="19"/>
  <c r="J36" i="19"/>
  <c r="H46" i="19"/>
  <c r="J46" i="19"/>
  <c r="H18" i="19"/>
  <c r="J18" i="19"/>
  <c r="H15" i="19"/>
  <c r="J15" i="19"/>
  <c r="H45" i="19"/>
  <c r="H65" i="19"/>
  <c r="J65" i="19"/>
  <c r="H39" i="19"/>
  <c r="J39" i="19"/>
  <c r="H81" i="19"/>
  <c r="J81" i="19"/>
  <c r="H67" i="19"/>
  <c r="J67" i="19"/>
  <c r="H77" i="19"/>
  <c r="J77" i="19"/>
  <c r="H34" i="19"/>
  <c r="J34" i="19"/>
  <c r="H78" i="19"/>
  <c r="J78" i="19"/>
  <c r="H22" i="19"/>
  <c r="J22" i="19"/>
  <c r="H57" i="19"/>
  <c r="J57" i="19"/>
  <c r="H14" i="19"/>
  <c r="J14" i="19"/>
  <c r="H83" i="19"/>
  <c r="J83" i="19"/>
  <c r="H35" i="19"/>
  <c r="J35" i="19"/>
  <c r="H50" i="19"/>
  <c r="J50" i="19"/>
  <c r="H73" i="19"/>
  <c r="J73" i="19"/>
  <c r="H7" i="19"/>
  <c r="J7" i="19"/>
  <c r="H29" i="19"/>
  <c r="J29" i="19"/>
  <c r="H61" i="19"/>
  <c r="J61" i="19"/>
  <c r="H17" i="19"/>
  <c r="J17" i="19"/>
  <c r="H76" i="19"/>
  <c r="J76" i="19"/>
  <c r="H33" i="19"/>
  <c r="J33" i="19"/>
  <c r="H62" i="19"/>
  <c r="J62" i="19"/>
  <c r="H5" i="19"/>
  <c r="H54" i="19"/>
  <c r="J54" i="19"/>
  <c r="H11" i="19"/>
  <c r="J11" i="19"/>
  <c r="H66" i="19"/>
  <c r="J66" i="19"/>
  <c r="H56" i="19"/>
  <c r="J56" i="19"/>
  <c r="H20" i="19"/>
  <c r="J20" i="19"/>
  <c r="H21" i="19"/>
  <c r="J21" i="19"/>
  <c r="H30" i="19"/>
  <c r="J30" i="19"/>
  <c r="H9" i="19"/>
  <c r="J9" i="19"/>
  <c r="H27" i="19"/>
  <c r="J27" i="19"/>
  <c r="H48" i="19"/>
  <c r="J48" i="19"/>
  <c r="H26" i="19"/>
  <c r="J26" i="19"/>
  <c r="H49" i="19"/>
  <c r="J49" i="19"/>
  <c r="H63" i="19"/>
  <c r="J63" i="19"/>
  <c r="H58" i="19"/>
  <c r="J58" i="19"/>
  <c r="H6" i="19"/>
  <c r="J6" i="19"/>
  <c r="H41" i="19"/>
  <c r="J41" i="19"/>
  <c r="H38" i="19"/>
  <c r="J38" i="19"/>
  <c r="D44" i="19"/>
  <c r="D85" i="19"/>
  <c r="H47" i="19"/>
  <c r="J47" i="19"/>
  <c r="H16" i="19"/>
  <c r="J16" i="19"/>
  <c r="H23" i="19"/>
  <c r="J23" i="19"/>
  <c r="H80" i="19"/>
  <c r="J80" i="19"/>
  <c r="H64" i="19"/>
  <c r="J64" i="19"/>
  <c r="H24" i="19"/>
  <c r="J24" i="19"/>
  <c r="H37" i="19"/>
  <c r="J37" i="19"/>
  <c r="H69" i="19"/>
  <c r="J69" i="19"/>
  <c r="H52" i="19"/>
  <c r="J52" i="19"/>
  <c r="H32" i="19"/>
  <c r="J32" i="19"/>
  <c r="H68" i="19"/>
  <c r="J68" i="19"/>
  <c r="H25" i="19"/>
  <c r="J25" i="19"/>
  <c r="H71" i="19"/>
  <c r="J71" i="19"/>
  <c r="H40" i="19"/>
  <c r="J40" i="19"/>
  <c r="H51" i="19"/>
  <c r="J51" i="19"/>
  <c r="H8" i="19"/>
  <c r="J8" i="19"/>
  <c r="H53" i="19"/>
  <c r="J53" i="19"/>
  <c r="H10" i="19"/>
  <c r="J10" i="19"/>
  <c r="H42" i="19"/>
  <c r="J42" i="19"/>
  <c r="H55" i="19"/>
  <c r="J55" i="19"/>
  <c r="H43" i="19"/>
  <c r="J43" i="19"/>
  <c r="H72" i="19"/>
  <c r="J72" i="19"/>
  <c r="H28" i="19"/>
  <c r="J28" i="19"/>
  <c r="H70" i="19"/>
  <c r="J70" i="19"/>
  <c r="H60" i="19"/>
  <c r="J60" i="19"/>
  <c r="H59" i="19"/>
  <c r="J59" i="19"/>
  <c r="I44" i="19"/>
  <c r="J45" i="18"/>
  <c r="J84" i="18"/>
  <c r="I84" i="18"/>
  <c r="J5" i="18"/>
  <c r="J44" i="18"/>
  <c r="I44" i="18"/>
  <c r="I44" i="17"/>
  <c r="I84" i="17"/>
  <c r="I85" i="17"/>
  <c r="I84" i="16"/>
  <c r="J68" i="16"/>
  <c r="J5" i="16"/>
  <c r="J83" i="16"/>
  <c r="J17" i="16"/>
  <c r="J9" i="16"/>
  <c r="J40" i="16"/>
  <c r="J57" i="16"/>
  <c r="J46" i="16"/>
  <c r="J53" i="16"/>
  <c r="I44" i="16"/>
  <c r="J23" i="16"/>
  <c r="J74" i="16"/>
  <c r="J10" i="16"/>
  <c r="J14" i="16"/>
  <c r="J64" i="16"/>
  <c r="J8" i="16"/>
  <c r="J79" i="16"/>
  <c r="J45" i="16"/>
  <c r="J43" i="16"/>
  <c r="H8" i="15"/>
  <c r="J8" i="15"/>
  <c r="H42" i="15"/>
  <c r="J42" i="15"/>
  <c r="H13" i="15"/>
  <c r="J13" i="15"/>
  <c r="H23" i="15"/>
  <c r="J23" i="15"/>
  <c r="H32" i="15"/>
  <c r="J32" i="15"/>
  <c r="H14" i="15"/>
  <c r="J14" i="15"/>
  <c r="H33" i="15"/>
  <c r="J33" i="15"/>
  <c r="H43" i="15"/>
  <c r="J43" i="15"/>
  <c r="H51" i="15"/>
  <c r="J51" i="15"/>
  <c r="H69" i="15"/>
  <c r="J69" i="15"/>
  <c r="H78" i="15"/>
  <c r="J78" i="15"/>
  <c r="H50" i="15"/>
  <c r="J50" i="15"/>
  <c r="H68" i="15"/>
  <c r="J68" i="15"/>
  <c r="H52" i="15"/>
  <c r="J52" i="15"/>
  <c r="H71" i="15"/>
  <c r="J71" i="15"/>
  <c r="H12" i="15"/>
  <c r="J12" i="15"/>
  <c r="H40" i="15"/>
  <c r="J40" i="15"/>
  <c r="H81" i="15"/>
  <c r="J81" i="15"/>
  <c r="H11" i="15"/>
  <c r="J11" i="15"/>
  <c r="H21" i="15"/>
  <c r="J21" i="15"/>
  <c r="H29" i="15"/>
  <c r="J29" i="15"/>
  <c r="H10" i="15"/>
  <c r="J10" i="15"/>
  <c r="H28" i="15"/>
  <c r="J28" i="15"/>
  <c r="H41" i="15"/>
  <c r="J41" i="15"/>
  <c r="H57" i="15"/>
  <c r="J57" i="15"/>
  <c r="H80" i="15"/>
  <c r="J80" i="15"/>
  <c r="H64" i="15"/>
  <c r="J64" i="15"/>
  <c r="H75" i="15"/>
  <c r="J75" i="15"/>
  <c r="H35" i="15"/>
  <c r="J35" i="15"/>
  <c r="H38" i="15"/>
  <c r="J38" i="15"/>
  <c r="H63" i="15"/>
  <c r="J63" i="15"/>
  <c r="H76" i="15"/>
  <c r="J76" i="15"/>
  <c r="H73" i="15"/>
  <c r="J73" i="15"/>
  <c r="H66" i="15"/>
  <c r="J66" i="15"/>
  <c r="H45" i="15"/>
  <c r="H26" i="15"/>
  <c r="J26" i="15"/>
  <c r="H72" i="15"/>
  <c r="J72" i="15"/>
  <c r="H49" i="15"/>
  <c r="J49" i="15"/>
  <c r="H56" i="15"/>
  <c r="J56" i="15"/>
  <c r="H46" i="15"/>
  <c r="J46" i="15"/>
  <c r="H53" i="15"/>
  <c r="J53" i="15"/>
  <c r="H83" i="15"/>
  <c r="J83" i="15"/>
  <c r="H48" i="15"/>
  <c r="J48" i="15"/>
  <c r="H67" i="15"/>
  <c r="J67" i="15"/>
  <c r="H16" i="15"/>
  <c r="J16" i="15"/>
  <c r="H54" i="15"/>
  <c r="J54" i="15"/>
  <c r="H70" i="15"/>
  <c r="J70" i="15"/>
  <c r="H20" i="15"/>
  <c r="J20" i="15"/>
  <c r="H60" i="15"/>
  <c r="J60" i="15"/>
  <c r="H30" i="15"/>
  <c r="J30" i="15"/>
  <c r="H9" i="15"/>
  <c r="J9" i="15"/>
  <c r="H17" i="15"/>
  <c r="J17" i="15"/>
  <c r="H27" i="15"/>
  <c r="J27" i="15"/>
  <c r="H6" i="15"/>
  <c r="J6" i="15"/>
  <c r="H24" i="15"/>
  <c r="J24" i="15"/>
  <c r="H39" i="15"/>
  <c r="J39" i="15"/>
  <c r="H47" i="15"/>
  <c r="J47" i="15"/>
  <c r="H55" i="15"/>
  <c r="J55" i="15"/>
  <c r="H65" i="15"/>
  <c r="J65" i="15"/>
  <c r="H74" i="15"/>
  <c r="J74" i="15"/>
  <c r="D44" i="15"/>
  <c r="D85" i="15"/>
  <c r="H58" i="15"/>
  <c r="J58" i="15"/>
  <c r="H77" i="15"/>
  <c r="J77" i="15"/>
  <c r="H62" i="15"/>
  <c r="J62" i="15"/>
  <c r="H79" i="15"/>
  <c r="J79" i="15"/>
  <c r="H22" i="15"/>
  <c r="J22" i="15"/>
  <c r="H36" i="15"/>
  <c r="J36" i="15"/>
  <c r="H82" i="15"/>
  <c r="J82" i="15"/>
  <c r="H7" i="15"/>
  <c r="J7" i="15"/>
  <c r="H15" i="15"/>
  <c r="J15" i="15"/>
  <c r="H25" i="15"/>
  <c r="J25" i="15"/>
  <c r="H34" i="15"/>
  <c r="J34" i="15"/>
  <c r="H18" i="15"/>
  <c r="J18" i="15"/>
  <c r="H37" i="15"/>
  <c r="J37" i="15"/>
  <c r="H5" i="15"/>
  <c r="H19" i="15"/>
  <c r="J19" i="15"/>
  <c r="H59" i="15"/>
  <c r="J59" i="15"/>
  <c r="H61" i="15"/>
  <c r="J61" i="15"/>
  <c r="H31" i="15"/>
  <c r="J31" i="15"/>
  <c r="I30" i="14"/>
  <c r="J30" i="14"/>
  <c r="I52" i="14"/>
  <c r="I22" i="14"/>
  <c r="J22" i="14"/>
  <c r="I74" i="14"/>
  <c r="J74" i="14"/>
  <c r="I38" i="14"/>
  <c r="I80" i="14"/>
  <c r="I66" i="14"/>
  <c r="J66" i="14"/>
  <c r="I14" i="14"/>
  <c r="I15" i="14"/>
  <c r="J15" i="14"/>
  <c r="I36" i="14"/>
  <c r="I72" i="14"/>
  <c r="I12" i="14"/>
  <c r="I41" i="14"/>
  <c r="J41" i="14"/>
  <c r="I28" i="14"/>
  <c r="I42" i="14"/>
  <c r="J42" i="14"/>
  <c r="I70" i="14"/>
  <c r="I60" i="14"/>
  <c r="I20" i="14"/>
  <c r="J20" i="14"/>
  <c r="I71" i="14"/>
  <c r="I58" i="14"/>
  <c r="J58" i="14"/>
  <c r="I67" i="14"/>
  <c r="J67" i="14"/>
  <c r="I26" i="14"/>
  <c r="J26" i="14"/>
  <c r="I32" i="14"/>
  <c r="J32" i="14"/>
  <c r="I17" i="14"/>
  <c r="I8" i="14"/>
  <c r="E44" i="14"/>
  <c r="E85" i="14"/>
  <c r="I35" i="14"/>
  <c r="I49" i="14"/>
  <c r="J49" i="14"/>
  <c r="I51" i="14"/>
  <c r="J51" i="14"/>
  <c r="I24" i="14"/>
  <c r="J24" i="14"/>
  <c r="I73" i="14"/>
  <c r="J73" i="14"/>
  <c r="I10" i="14"/>
  <c r="J10" i="14"/>
  <c r="I21" i="14"/>
  <c r="J21" i="14"/>
  <c r="I13" i="14"/>
  <c r="I16" i="14"/>
  <c r="I81" i="14"/>
  <c r="J81" i="14"/>
  <c r="I78" i="14"/>
  <c r="I82" i="14"/>
  <c r="I65" i="14"/>
  <c r="I37" i="14"/>
  <c r="J37" i="14"/>
  <c r="I34" i="14"/>
  <c r="I31" i="14"/>
  <c r="J31" i="14"/>
  <c r="I40" i="14"/>
  <c r="J40" i="14"/>
  <c r="I43" i="14"/>
  <c r="I79" i="14"/>
  <c r="I57" i="14"/>
  <c r="J57" i="14"/>
  <c r="I48" i="14"/>
  <c r="J48" i="14"/>
  <c r="I68" i="14"/>
  <c r="J68" i="14"/>
  <c r="I6" i="14"/>
  <c r="J6" i="14"/>
  <c r="I23" i="14"/>
  <c r="J23" i="14"/>
  <c r="I56" i="14"/>
  <c r="I50" i="14"/>
  <c r="J50" i="14"/>
  <c r="I83" i="14"/>
  <c r="I9" i="14"/>
  <c r="J9" i="14"/>
  <c r="I76" i="14"/>
  <c r="J76" i="14"/>
  <c r="I77" i="14"/>
  <c r="I64" i="14"/>
  <c r="I25" i="14"/>
  <c r="I5" i="14"/>
  <c r="I63" i="14"/>
  <c r="I69" i="14"/>
  <c r="I55" i="14"/>
  <c r="I11" i="14"/>
  <c r="J11" i="14"/>
  <c r="I19" i="14"/>
  <c r="J19" i="14"/>
  <c r="I59" i="14"/>
  <c r="I62" i="14"/>
  <c r="I7" i="14"/>
  <c r="J7" i="14"/>
  <c r="I61" i="14"/>
  <c r="I29" i="14"/>
  <c r="J29" i="14"/>
  <c r="I18" i="14"/>
  <c r="I47" i="14"/>
  <c r="I33" i="14"/>
  <c r="J33" i="14"/>
  <c r="I39" i="14"/>
  <c r="J39" i="14"/>
  <c r="I75" i="14"/>
  <c r="I53" i="14"/>
  <c r="I27" i="14"/>
  <c r="J27" i="14"/>
  <c r="I46" i="14"/>
  <c r="I45" i="14"/>
  <c r="I54" i="14"/>
  <c r="J79" i="13"/>
  <c r="H84" i="13"/>
  <c r="H85" i="13"/>
  <c r="J45" i="13"/>
  <c r="J84" i="13"/>
  <c r="I84" i="13"/>
  <c r="I44" i="13"/>
  <c r="J5" i="13"/>
  <c r="J44" i="13"/>
  <c r="D7" i="5"/>
  <c r="H9" i="11"/>
  <c r="J9" i="11"/>
  <c r="H49" i="11"/>
  <c r="J49" i="11"/>
  <c r="H83" i="11"/>
  <c r="J83" i="11"/>
  <c r="H79" i="11"/>
  <c r="J79" i="11"/>
  <c r="H34" i="11"/>
  <c r="J34" i="11"/>
  <c r="H80" i="11"/>
  <c r="J80" i="11"/>
  <c r="H74" i="11"/>
  <c r="J74" i="11"/>
  <c r="H38" i="11"/>
  <c r="J38" i="11"/>
  <c r="H51" i="11"/>
  <c r="J51" i="11"/>
  <c r="H13" i="11"/>
  <c r="J13" i="11"/>
  <c r="H65" i="11"/>
  <c r="J65" i="11"/>
  <c r="H42" i="11"/>
  <c r="J42" i="11"/>
  <c r="H6" i="11"/>
  <c r="J6" i="11"/>
  <c r="H82" i="11"/>
  <c r="J82" i="11"/>
  <c r="H27" i="11"/>
  <c r="J27" i="11"/>
  <c r="H67" i="11"/>
  <c r="J67" i="11"/>
  <c r="H58" i="11"/>
  <c r="J58" i="11"/>
  <c r="H35" i="11"/>
  <c r="J35" i="11"/>
  <c r="H62" i="11"/>
  <c r="J62" i="11"/>
  <c r="H11" i="11"/>
  <c r="J11" i="11"/>
  <c r="H55" i="11"/>
  <c r="J55" i="11"/>
  <c r="H66" i="11"/>
  <c r="J66" i="11"/>
  <c r="H53" i="11"/>
  <c r="J53" i="11"/>
  <c r="H81" i="11"/>
  <c r="J81" i="11"/>
  <c r="H78" i="11"/>
  <c r="J78" i="11"/>
  <c r="H77" i="11"/>
  <c r="J77" i="11"/>
  <c r="H63" i="11"/>
  <c r="J63" i="11"/>
  <c r="H40" i="11"/>
  <c r="J40" i="11"/>
  <c r="H54" i="11"/>
  <c r="J54" i="11"/>
  <c r="H29" i="11"/>
  <c r="J29" i="11"/>
  <c r="H17" i="11"/>
  <c r="J17" i="11"/>
  <c r="H25" i="11"/>
  <c r="J25" i="11"/>
  <c r="H60" i="11"/>
  <c r="J60" i="11"/>
  <c r="H21" i="11"/>
  <c r="J21" i="11"/>
  <c r="H30" i="11"/>
  <c r="J30" i="11"/>
  <c r="H22" i="11"/>
  <c r="J22" i="11"/>
  <c r="H70" i="11"/>
  <c r="J70" i="11"/>
  <c r="H18" i="11"/>
  <c r="J18" i="11"/>
  <c r="H26" i="11"/>
  <c r="J26" i="11"/>
  <c r="H41" i="11"/>
  <c r="J41" i="11"/>
  <c r="H10" i="11"/>
  <c r="J10" i="11"/>
  <c r="H43" i="11"/>
  <c r="J43" i="11"/>
  <c r="H45" i="11"/>
  <c r="H7" i="11"/>
  <c r="J7" i="11"/>
  <c r="H47" i="11"/>
  <c r="J47" i="11"/>
  <c r="H32" i="11"/>
  <c r="J32" i="11"/>
  <c r="H64" i="11"/>
  <c r="J64" i="11"/>
  <c r="H50" i="11"/>
  <c r="J50" i="11"/>
  <c r="H12" i="11"/>
  <c r="J12" i="11"/>
  <c r="H56" i="11"/>
  <c r="J56" i="11"/>
  <c r="H61" i="11"/>
  <c r="J61" i="11"/>
  <c r="H31" i="11"/>
  <c r="J31" i="11"/>
  <c r="H23" i="11"/>
  <c r="J23" i="11"/>
  <c r="H71" i="11"/>
  <c r="J71" i="11"/>
  <c r="H19" i="11"/>
  <c r="J19" i="11"/>
  <c r="H28" i="11"/>
  <c r="J28" i="11"/>
  <c r="H16" i="11"/>
  <c r="J16" i="11"/>
  <c r="H24" i="11"/>
  <c r="J24" i="11"/>
  <c r="H59" i="11"/>
  <c r="J59" i="11"/>
  <c r="H20" i="11"/>
  <c r="J20" i="11"/>
  <c r="H36" i="11"/>
  <c r="J36" i="11"/>
  <c r="H76" i="11"/>
  <c r="J76" i="11"/>
  <c r="H73" i="11"/>
  <c r="J73" i="11"/>
  <c r="H14" i="11"/>
  <c r="J14" i="11"/>
  <c r="H46" i="11"/>
  <c r="J46" i="11"/>
  <c r="H39" i="11"/>
  <c r="J39" i="11"/>
  <c r="H68" i="11"/>
  <c r="J68" i="11"/>
  <c r="H72" i="11"/>
  <c r="J72" i="11"/>
  <c r="H15" i="11"/>
  <c r="J15" i="11"/>
  <c r="H75" i="11"/>
  <c r="J75" i="11"/>
  <c r="H37" i="11"/>
  <c r="J37" i="11"/>
  <c r="H8" i="11"/>
  <c r="J8" i="11"/>
  <c r="H52" i="11"/>
  <c r="J52" i="11"/>
  <c r="H33" i="11"/>
  <c r="J33" i="11"/>
  <c r="H69" i="11"/>
  <c r="J69" i="11"/>
  <c r="D44" i="11"/>
  <c r="D85" i="11"/>
  <c r="H57" i="11"/>
  <c r="J57" i="11"/>
  <c r="H48" i="11"/>
  <c r="J48" i="11"/>
  <c r="H5" i="11"/>
  <c r="I85" i="46"/>
  <c r="H44" i="46"/>
  <c r="J5" i="46"/>
  <c r="J44" i="46"/>
  <c r="D41" i="5"/>
  <c r="H84" i="46"/>
  <c r="J45" i="46"/>
  <c r="J84" i="46"/>
  <c r="E40" i="5"/>
  <c r="F40" i="5"/>
  <c r="J85" i="43"/>
  <c r="I85" i="43"/>
  <c r="J84" i="42"/>
  <c r="J44" i="42"/>
  <c r="D39" i="5"/>
  <c r="I85" i="42"/>
  <c r="J84" i="41"/>
  <c r="J44" i="41"/>
  <c r="D38" i="5"/>
  <c r="F38" i="5"/>
  <c r="I85" i="40"/>
  <c r="J44" i="40"/>
  <c r="D37" i="5"/>
  <c r="H85" i="40"/>
  <c r="J84" i="40"/>
  <c r="I85" i="39"/>
  <c r="J5" i="39"/>
  <c r="J44" i="39"/>
  <c r="D36" i="5"/>
  <c r="H44" i="39"/>
  <c r="H84" i="39"/>
  <c r="J45" i="39"/>
  <c r="J84" i="39"/>
  <c r="H44" i="38"/>
  <c r="J5" i="38"/>
  <c r="J44" i="38"/>
  <c r="D35" i="5"/>
  <c r="H84" i="38"/>
  <c r="H85" i="38"/>
  <c r="J45" i="38"/>
  <c r="J84" i="38"/>
  <c r="E34" i="5"/>
  <c r="J85" i="37"/>
  <c r="F34" i="5"/>
  <c r="H44" i="36"/>
  <c r="J5" i="36"/>
  <c r="J44" i="36"/>
  <c r="J45" i="36"/>
  <c r="J84" i="36"/>
  <c r="E33" i="5"/>
  <c r="H84" i="36"/>
  <c r="H84" i="35"/>
  <c r="J45" i="35"/>
  <c r="J84" i="35"/>
  <c r="H44" i="35"/>
  <c r="J5" i="35"/>
  <c r="J44" i="35"/>
  <c r="D32" i="5"/>
  <c r="J84" i="34"/>
  <c r="H85" i="34"/>
  <c r="J44" i="34"/>
  <c r="D30" i="5"/>
  <c r="J45" i="32"/>
  <c r="J84" i="32"/>
  <c r="H84" i="32"/>
  <c r="J5" i="32"/>
  <c r="J44" i="32"/>
  <c r="D28" i="5"/>
  <c r="H44" i="32"/>
  <c r="I85" i="32"/>
  <c r="J84" i="31"/>
  <c r="J44" i="31"/>
  <c r="D27" i="5"/>
  <c r="F27" i="5"/>
  <c r="J45" i="30"/>
  <c r="J84" i="30"/>
  <c r="H84" i="30"/>
  <c r="I85" i="30"/>
  <c r="J5" i="30"/>
  <c r="J44" i="30"/>
  <c r="D26" i="5"/>
  <c r="H44" i="30"/>
  <c r="I85" i="29"/>
  <c r="J5" i="28"/>
  <c r="J44" i="28"/>
  <c r="H44" i="28"/>
  <c r="J45" i="28"/>
  <c r="J84" i="28"/>
  <c r="H84" i="28"/>
  <c r="H85" i="28"/>
  <c r="H85" i="27"/>
  <c r="J44" i="27"/>
  <c r="D23" i="5"/>
  <c r="J84" i="27"/>
  <c r="J5" i="50"/>
  <c r="H44" i="50"/>
  <c r="H84" i="50"/>
  <c r="H85" i="50"/>
  <c r="J45" i="50"/>
  <c r="H44" i="25"/>
  <c r="J5" i="25"/>
  <c r="H84" i="25"/>
  <c r="H85" i="25"/>
  <c r="J45" i="25"/>
  <c r="J84" i="25"/>
  <c r="J5" i="24"/>
  <c r="J44" i="24"/>
  <c r="D18" i="5"/>
  <c r="H44" i="24"/>
  <c r="J45" i="24"/>
  <c r="H84" i="24"/>
  <c r="H85" i="24"/>
  <c r="I85" i="23"/>
  <c r="H84" i="23"/>
  <c r="J45" i="23"/>
  <c r="J84" i="23"/>
  <c r="H44" i="23"/>
  <c r="J5" i="23"/>
  <c r="I85" i="22"/>
  <c r="H46" i="22"/>
  <c r="J46" i="22"/>
  <c r="H65" i="22"/>
  <c r="J65" i="22"/>
  <c r="H75" i="22"/>
  <c r="J75" i="22"/>
  <c r="H35" i="22"/>
  <c r="J35" i="22"/>
  <c r="H72" i="22"/>
  <c r="J72" i="22"/>
  <c r="H36" i="22"/>
  <c r="J36" i="22"/>
  <c r="H42" i="22"/>
  <c r="J42" i="22"/>
  <c r="H7" i="22"/>
  <c r="J7" i="22"/>
  <c r="H13" i="22"/>
  <c r="J13" i="22"/>
  <c r="H78" i="22"/>
  <c r="J78" i="22"/>
  <c r="H73" i="22"/>
  <c r="J73" i="22"/>
  <c r="H82" i="22"/>
  <c r="J82" i="22"/>
  <c r="H69" i="22"/>
  <c r="J69" i="22"/>
  <c r="H66" i="22"/>
  <c r="J66" i="22"/>
  <c r="H33" i="22"/>
  <c r="J33" i="22"/>
  <c r="H17" i="22"/>
  <c r="J17" i="22"/>
  <c r="H25" i="22"/>
  <c r="J25" i="22"/>
  <c r="H32" i="22"/>
  <c r="J32" i="22"/>
  <c r="H24" i="22"/>
  <c r="J24" i="22"/>
  <c r="D44" i="22"/>
  <c r="D85" i="22"/>
  <c r="H56" i="22"/>
  <c r="J56" i="22"/>
  <c r="H57" i="22"/>
  <c r="J57" i="22"/>
  <c r="H18" i="22"/>
  <c r="J18" i="22"/>
  <c r="H48" i="22"/>
  <c r="J48" i="22"/>
  <c r="H51" i="22"/>
  <c r="J51" i="22"/>
  <c r="H26" i="22"/>
  <c r="J26" i="22"/>
  <c r="H45" i="22"/>
  <c r="H11" i="22"/>
  <c r="J11" i="22"/>
  <c r="H64" i="22"/>
  <c r="J64" i="22"/>
  <c r="H28" i="22"/>
  <c r="J28" i="22"/>
  <c r="H63" i="22"/>
  <c r="J63" i="22"/>
  <c r="H21" i="22"/>
  <c r="J21" i="22"/>
  <c r="H12" i="22"/>
  <c r="J12" i="22"/>
  <c r="H15" i="22"/>
  <c r="J15" i="22"/>
  <c r="H22" i="22"/>
  <c r="J22" i="22"/>
  <c r="H60" i="22"/>
  <c r="J60" i="22"/>
  <c r="H31" i="22"/>
  <c r="J31" i="22"/>
  <c r="H20" i="22"/>
  <c r="J20" i="22"/>
  <c r="H71" i="22"/>
  <c r="J71" i="22"/>
  <c r="H59" i="22"/>
  <c r="J59" i="22"/>
  <c r="H30" i="22"/>
  <c r="J30" i="22"/>
  <c r="H19" i="22"/>
  <c r="J19" i="22"/>
  <c r="H70" i="22"/>
  <c r="J70" i="22"/>
  <c r="H43" i="22"/>
  <c r="J43" i="22"/>
  <c r="H67" i="22"/>
  <c r="J67" i="22"/>
  <c r="H58" i="22"/>
  <c r="J58" i="22"/>
  <c r="H41" i="22"/>
  <c r="J41" i="22"/>
  <c r="H47" i="22"/>
  <c r="J47" i="22"/>
  <c r="H80" i="22"/>
  <c r="J80" i="22"/>
  <c r="H61" i="22"/>
  <c r="J61" i="22"/>
  <c r="H81" i="22"/>
  <c r="J81" i="22"/>
  <c r="H27" i="22"/>
  <c r="J27" i="22"/>
  <c r="H40" i="22"/>
  <c r="J40" i="22"/>
  <c r="H37" i="22"/>
  <c r="J37" i="22"/>
  <c r="H79" i="22"/>
  <c r="J79" i="22"/>
  <c r="H76" i="22"/>
  <c r="J76" i="22"/>
  <c r="H39" i="22"/>
  <c r="J39" i="22"/>
  <c r="H68" i="22"/>
  <c r="J68" i="22"/>
  <c r="H74" i="22"/>
  <c r="J74" i="22"/>
  <c r="H54" i="22"/>
  <c r="J54" i="22"/>
  <c r="H29" i="22"/>
  <c r="J29" i="22"/>
  <c r="H8" i="22"/>
  <c r="J8" i="22"/>
  <c r="H50" i="22"/>
  <c r="J50" i="22"/>
  <c r="H49" i="22"/>
  <c r="J49" i="22"/>
  <c r="H10" i="22"/>
  <c r="J10" i="22"/>
  <c r="H83" i="22"/>
  <c r="J83" i="22"/>
  <c r="H77" i="22"/>
  <c r="J77" i="22"/>
  <c r="H14" i="22"/>
  <c r="J14" i="22"/>
  <c r="H38" i="22"/>
  <c r="J38" i="22"/>
  <c r="H16" i="22"/>
  <c r="J16" i="22"/>
  <c r="H52" i="22"/>
  <c r="J52" i="22"/>
  <c r="H55" i="22"/>
  <c r="J55" i="22"/>
  <c r="H9" i="22"/>
  <c r="J9" i="22"/>
  <c r="H23" i="22"/>
  <c r="J23" i="22"/>
  <c r="H62" i="22"/>
  <c r="J62" i="22"/>
  <c r="H53" i="22"/>
  <c r="J53" i="22"/>
  <c r="H6" i="22"/>
  <c r="J6" i="22"/>
  <c r="H34" i="22"/>
  <c r="J34" i="22"/>
  <c r="H5" i="22"/>
  <c r="E15" i="5"/>
  <c r="J5" i="20"/>
  <c r="J44" i="20"/>
  <c r="D14" i="5"/>
  <c r="H44" i="20"/>
  <c r="J45" i="20"/>
  <c r="J84" i="20"/>
  <c r="H84" i="20"/>
  <c r="H85" i="20"/>
  <c r="H44" i="19"/>
  <c r="J5" i="19"/>
  <c r="J45" i="19"/>
  <c r="J84" i="19"/>
  <c r="H84" i="19"/>
  <c r="I85" i="19"/>
  <c r="E12" i="5"/>
  <c r="I85" i="18"/>
  <c r="I85" i="16"/>
  <c r="J5" i="15"/>
  <c r="H44" i="15"/>
  <c r="J45" i="15"/>
  <c r="H84" i="15"/>
  <c r="H85" i="15"/>
  <c r="I44" i="14"/>
  <c r="I84" i="14"/>
  <c r="I85" i="14"/>
  <c r="I85" i="13"/>
  <c r="J45" i="11"/>
  <c r="H84" i="11"/>
  <c r="H44" i="11"/>
  <c r="J5" i="11"/>
  <c r="E39" i="5"/>
  <c r="J85" i="42"/>
  <c r="E38" i="5"/>
  <c r="J85" i="41"/>
  <c r="E37" i="5"/>
  <c r="J85" i="40"/>
  <c r="H85" i="39"/>
  <c r="H85" i="36"/>
  <c r="E30" i="5"/>
  <c r="J85" i="34"/>
  <c r="H85" i="32"/>
  <c r="E27" i="5"/>
  <c r="J85" i="31"/>
  <c r="H85" i="30"/>
  <c r="E24" i="5"/>
  <c r="E23" i="5"/>
  <c r="J85" i="27"/>
  <c r="H85" i="23"/>
  <c r="J5" i="22"/>
  <c r="J45" i="22"/>
  <c r="J84" i="22"/>
  <c r="E16" i="5"/>
  <c r="H84" i="22"/>
  <c r="H85" i="19"/>
  <c r="J84" i="50"/>
  <c r="E20" i="5"/>
  <c r="J44" i="50"/>
  <c r="D20" i="5"/>
  <c r="F20" i="5"/>
  <c r="I84" i="48"/>
  <c r="E44" i="48"/>
  <c r="E85" i="48"/>
  <c r="I5" i="48"/>
  <c r="I44" i="48"/>
  <c r="I85" i="48"/>
  <c r="H45" i="51"/>
  <c r="H5" i="51"/>
  <c r="H46" i="51"/>
  <c r="H47" i="51"/>
  <c r="H48" i="51"/>
  <c r="H49" i="51"/>
  <c r="H50" i="51"/>
  <c r="H51" i="51"/>
  <c r="H52" i="51"/>
  <c r="H53" i="51"/>
  <c r="H54" i="51"/>
  <c r="H55" i="51"/>
  <c r="H56" i="51"/>
  <c r="J56" i="51"/>
  <c r="H57" i="51"/>
  <c r="H58" i="51"/>
  <c r="H59" i="51"/>
  <c r="H60" i="51"/>
  <c r="J60" i="51"/>
  <c r="H61" i="51"/>
  <c r="H62" i="51"/>
  <c r="H63" i="51"/>
  <c r="H64" i="51"/>
  <c r="J64" i="51"/>
  <c r="H65" i="51"/>
  <c r="H66" i="51"/>
  <c r="H67" i="51"/>
  <c r="H68" i="51"/>
  <c r="J68" i="51"/>
  <c r="H69" i="51"/>
  <c r="H70" i="51"/>
  <c r="H71" i="51"/>
  <c r="H72" i="51"/>
  <c r="J72" i="51"/>
  <c r="H73" i="51"/>
  <c r="H74" i="51"/>
  <c r="H75" i="51"/>
  <c r="H76" i="51"/>
  <c r="J76" i="51"/>
  <c r="H77" i="51"/>
  <c r="H78" i="51"/>
  <c r="H79" i="51"/>
  <c r="H80" i="51"/>
  <c r="J80" i="51"/>
  <c r="H81" i="51"/>
  <c r="H82" i="51"/>
  <c r="H83" i="51"/>
  <c r="H6" i="51"/>
  <c r="J6" i="51"/>
  <c r="H7" i="51"/>
  <c r="H8" i="51"/>
  <c r="H9" i="51"/>
  <c r="H10" i="51"/>
  <c r="J10" i="51"/>
  <c r="H11" i="51"/>
  <c r="H12" i="51"/>
  <c r="H13" i="51"/>
  <c r="H14" i="51"/>
  <c r="J14" i="51"/>
  <c r="H15" i="51"/>
  <c r="H16" i="51"/>
  <c r="H17" i="51"/>
  <c r="H18" i="51"/>
  <c r="J18" i="51"/>
  <c r="H19" i="51"/>
  <c r="H20" i="51"/>
  <c r="H21" i="51"/>
  <c r="H22" i="51"/>
  <c r="J22" i="51"/>
  <c r="H23" i="51"/>
  <c r="H24" i="51"/>
  <c r="H25" i="51"/>
  <c r="H26" i="51"/>
  <c r="J26" i="51"/>
  <c r="H27" i="51"/>
  <c r="H28" i="51"/>
  <c r="H29" i="51"/>
  <c r="H30" i="51"/>
  <c r="J30" i="51"/>
  <c r="H31" i="51"/>
  <c r="H32" i="51"/>
  <c r="H33" i="51"/>
  <c r="H34" i="51"/>
  <c r="J34" i="51"/>
  <c r="H35" i="51"/>
  <c r="H36" i="51"/>
  <c r="H37" i="51"/>
  <c r="H38" i="51"/>
  <c r="J38" i="51"/>
  <c r="H39" i="51"/>
  <c r="H40" i="51"/>
  <c r="H41" i="51"/>
  <c r="H42" i="51"/>
  <c r="J42" i="51"/>
  <c r="H43" i="51"/>
  <c r="D44" i="51"/>
  <c r="D85" i="51"/>
  <c r="I46" i="51"/>
  <c r="I47" i="51"/>
  <c r="I48" i="51"/>
  <c r="I49" i="51"/>
  <c r="I50" i="51"/>
  <c r="I51" i="51"/>
  <c r="I52" i="51"/>
  <c r="I53" i="51"/>
  <c r="I54" i="51"/>
  <c r="I55" i="51"/>
  <c r="I56" i="51"/>
  <c r="I57" i="51"/>
  <c r="I58" i="51"/>
  <c r="I59" i="51"/>
  <c r="I60" i="51"/>
  <c r="I61" i="51"/>
  <c r="I62" i="51"/>
  <c r="I63" i="51"/>
  <c r="I64" i="51"/>
  <c r="I65" i="51"/>
  <c r="I66" i="51"/>
  <c r="I67" i="51"/>
  <c r="I68" i="51"/>
  <c r="I69" i="51"/>
  <c r="I70" i="51"/>
  <c r="I71" i="51"/>
  <c r="I72" i="51"/>
  <c r="I73" i="51"/>
  <c r="I74" i="51"/>
  <c r="I75" i="51"/>
  <c r="I76" i="51"/>
  <c r="I77" i="51"/>
  <c r="I78" i="51"/>
  <c r="I79" i="51"/>
  <c r="I80" i="51"/>
  <c r="I81" i="51"/>
  <c r="I82" i="51"/>
  <c r="I83" i="51"/>
  <c r="I6" i="51"/>
  <c r="I7" i="51"/>
  <c r="I8" i="51"/>
  <c r="I9" i="51"/>
  <c r="I10" i="51"/>
  <c r="I11" i="51"/>
  <c r="I12" i="51"/>
  <c r="I13" i="51"/>
  <c r="I14" i="51"/>
  <c r="I15" i="51"/>
  <c r="I16" i="51"/>
  <c r="I17" i="51"/>
  <c r="I18" i="51"/>
  <c r="I19" i="51"/>
  <c r="I20" i="51"/>
  <c r="I21" i="51"/>
  <c r="I22" i="51"/>
  <c r="I23" i="51"/>
  <c r="I24" i="51"/>
  <c r="I25" i="51"/>
  <c r="I26" i="51"/>
  <c r="I27" i="51"/>
  <c r="I28" i="51"/>
  <c r="I29" i="51"/>
  <c r="I30" i="51"/>
  <c r="I31" i="51"/>
  <c r="I32" i="51"/>
  <c r="I33" i="51"/>
  <c r="I34" i="51"/>
  <c r="I35" i="51"/>
  <c r="I36" i="51"/>
  <c r="I37" i="51"/>
  <c r="I38" i="51"/>
  <c r="I39" i="51"/>
  <c r="I40" i="51"/>
  <c r="I41" i="51"/>
  <c r="I42" i="51"/>
  <c r="I43" i="51"/>
  <c r="I45" i="51"/>
  <c r="I84" i="51"/>
  <c r="I5" i="51"/>
  <c r="E44" i="51"/>
  <c r="E85" i="51"/>
  <c r="D42" i="52"/>
  <c r="L44" i="6"/>
  <c r="I45" i="52"/>
  <c r="I8" i="52"/>
  <c r="I9" i="52"/>
  <c r="I10" i="52"/>
  <c r="I14" i="52"/>
  <c r="I18" i="52"/>
  <c r="I22" i="52"/>
  <c r="I26" i="52"/>
  <c r="I29" i="52"/>
  <c r="I30" i="52"/>
  <c r="I31" i="52"/>
  <c r="I33"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6" i="52"/>
  <c r="I7" i="52"/>
  <c r="I11" i="52"/>
  <c r="I12" i="52"/>
  <c r="I13" i="52"/>
  <c r="I15" i="52"/>
  <c r="I16" i="52"/>
  <c r="I17" i="52"/>
  <c r="I19" i="52"/>
  <c r="I20" i="52"/>
  <c r="I21" i="52"/>
  <c r="I23" i="52"/>
  <c r="I24" i="52"/>
  <c r="I25" i="52"/>
  <c r="I27" i="52"/>
  <c r="I28" i="52"/>
  <c r="I32" i="52"/>
  <c r="I34" i="52"/>
  <c r="I35" i="52"/>
  <c r="I36" i="52"/>
  <c r="I40" i="52"/>
  <c r="E44" i="52"/>
  <c r="E85" i="52"/>
  <c r="I5" i="52"/>
  <c r="I41" i="52"/>
  <c r="I39" i="52"/>
  <c r="I37" i="52"/>
  <c r="I43" i="52"/>
  <c r="I42" i="52"/>
  <c r="I38" i="52"/>
  <c r="J43" i="51"/>
  <c r="J41" i="51"/>
  <c r="J39" i="51"/>
  <c r="J37" i="51"/>
  <c r="J35" i="51"/>
  <c r="J33" i="51"/>
  <c r="J31" i="51"/>
  <c r="J29" i="51"/>
  <c r="J27" i="51"/>
  <c r="J25" i="51"/>
  <c r="J23" i="51"/>
  <c r="J21" i="51"/>
  <c r="J19" i="51"/>
  <c r="J17" i="51"/>
  <c r="J15" i="51"/>
  <c r="J13" i="51"/>
  <c r="J11" i="51"/>
  <c r="J9" i="51"/>
  <c r="J7" i="51"/>
  <c r="J83" i="51"/>
  <c r="J81" i="51"/>
  <c r="J79" i="51"/>
  <c r="J77" i="51"/>
  <c r="J75" i="51"/>
  <c r="J73" i="51"/>
  <c r="J71" i="51"/>
  <c r="J69" i="51"/>
  <c r="J67" i="51"/>
  <c r="J65" i="51"/>
  <c r="J63" i="51"/>
  <c r="J61" i="51"/>
  <c r="J59" i="51"/>
  <c r="J57" i="51"/>
  <c r="J55" i="51"/>
  <c r="J53" i="51"/>
  <c r="J51" i="51"/>
  <c r="J49" i="51"/>
  <c r="J47" i="51"/>
  <c r="J5" i="51"/>
  <c r="H44" i="51"/>
  <c r="I44" i="51"/>
  <c r="I85" i="51"/>
  <c r="J40" i="51"/>
  <c r="J36" i="51"/>
  <c r="J32" i="51"/>
  <c r="J28" i="51"/>
  <c r="J24" i="51"/>
  <c r="J20" i="51"/>
  <c r="J16" i="51"/>
  <c r="J12" i="51"/>
  <c r="J8" i="51"/>
  <c r="J82" i="51"/>
  <c r="J78" i="51"/>
  <c r="J74" i="51"/>
  <c r="J70" i="51"/>
  <c r="J66" i="51"/>
  <c r="J62" i="51"/>
  <c r="J58" i="51"/>
  <c r="J54" i="51"/>
  <c r="J52" i="51"/>
  <c r="J50" i="51"/>
  <c r="J48" i="51"/>
  <c r="J46" i="51"/>
  <c r="J45" i="51"/>
  <c r="H84" i="51"/>
  <c r="H85" i="51"/>
  <c r="I44" i="52"/>
  <c r="I84" i="52"/>
  <c r="I85" i="52"/>
  <c r="H46" i="52"/>
  <c r="J46" i="52"/>
  <c r="H47" i="52"/>
  <c r="J47" i="52"/>
  <c r="H48" i="52"/>
  <c r="J48" i="52"/>
  <c r="H49" i="52"/>
  <c r="J49" i="52"/>
  <c r="H50" i="52"/>
  <c r="J50" i="52"/>
  <c r="H51" i="52"/>
  <c r="J51" i="52"/>
  <c r="H52" i="52"/>
  <c r="J52" i="52"/>
  <c r="H53" i="52"/>
  <c r="J53" i="52"/>
  <c r="H54" i="52"/>
  <c r="J54" i="52"/>
  <c r="H55" i="52"/>
  <c r="J55" i="52"/>
  <c r="H56" i="52"/>
  <c r="J56" i="52"/>
  <c r="H57" i="52"/>
  <c r="J57" i="52"/>
  <c r="H58" i="52"/>
  <c r="J58" i="52"/>
  <c r="H59" i="52"/>
  <c r="J59" i="52"/>
  <c r="H60" i="52"/>
  <c r="J60" i="52"/>
  <c r="H61" i="52"/>
  <c r="J61" i="52"/>
  <c r="H62" i="52"/>
  <c r="J62" i="52"/>
  <c r="H63" i="52"/>
  <c r="J63" i="52"/>
  <c r="H64" i="52"/>
  <c r="J64" i="52"/>
  <c r="H65" i="52"/>
  <c r="J65" i="52"/>
  <c r="H66" i="52"/>
  <c r="J66" i="52"/>
  <c r="H67" i="52"/>
  <c r="J67" i="52"/>
  <c r="H68" i="52"/>
  <c r="J68" i="52"/>
  <c r="H69" i="52"/>
  <c r="J69" i="52"/>
  <c r="H70" i="52"/>
  <c r="J70" i="52"/>
  <c r="H71" i="52"/>
  <c r="J71" i="52"/>
  <c r="H72" i="52"/>
  <c r="J72" i="52"/>
  <c r="H73" i="52"/>
  <c r="J73" i="52"/>
  <c r="H74" i="52"/>
  <c r="J74" i="52"/>
  <c r="H75" i="52"/>
  <c r="J75" i="52"/>
  <c r="H76" i="52"/>
  <c r="J76" i="52"/>
  <c r="H77" i="52"/>
  <c r="J77" i="52"/>
  <c r="H78" i="52"/>
  <c r="J78" i="52"/>
  <c r="H79" i="52"/>
  <c r="J79" i="52"/>
  <c r="H80" i="52"/>
  <c r="J80" i="52"/>
  <c r="H81" i="52"/>
  <c r="J81" i="52"/>
  <c r="H82" i="52"/>
  <c r="J82" i="52"/>
  <c r="H83" i="52"/>
  <c r="J83" i="52"/>
  <c r="H6" i="52"/>
  <c r="J6" i="52"/>
  <c r="H7" i="52"/>
  <c r="J7" i="52"/>
  <c r="H11" i="52"/>
  <c r="J11" i="52"/>
  <c r="H12" i="52"/>
  <c r="J12" i="52"/>
  <c r="H13" i="52"/>
  <c r="J13" i="52"/>
  <c r="H15" i="52"/>
  <c r="J15" i="52"/>
  <c r="H16" i="52"/>
  <c r="J16" i="52"/>
  <c r="H17" i="52"/>
  <c r="J17" i="52"/>
  <c r="H19" i="52"/>
  <c r="J19" i="52"/>
  <c r="H20" i="52"/>
  <c r="J20" i="52"/>
  <c r="H21" i="52"/>
  <c r="J21" i="52"/>
  <c r="H23" i="52"/>
  <c r="J23" i="52"/>
  <c r="H24" i="52"/>
  <c r="J24" i="52"/>
  <c r="H25" i="52"/>
  <c r="J25" i="52"/>
  <c r="H27" i="52"/>
  <c r="J27" i="52"/>
  <c r="H28" i="52"/>
  <c r="J28" i="52"/>
  <c r="H32" i="52"/>
  <c r="J32" i="52"/>
  <c r="H34" i="52"/>
  <c r="J34" i="52"/>
  <c r="H35" i="52"/>
  <c r="J35" i="52"/>
  <c r="H36" i="52"/>
  <c r="J36" i="52"/>
  <c r="H5" i="52"/>
  <c r="H45" i="52"/>
  <c r="H8" i="52"/>
  <c r="J8" i="52"/>
  <c r="H9" i="52"/>
  <c r="J9" i="52"/>
  <c r="H10" i="52"/>
  <c r="J10" i="52"/>
  <c r="H14" i="52"/>
  <c r="J14" i="52"/>
  <c r="H18" i="52"/>
  <c r="J18" i="52"/>
  <c r="H22" i="52"/>
  <c r="J22" i="52"/>
  <c r="H26" i="52"/>
  <c r="J26" i="52"/>
  <c r="H29" i="52"/>
  <c r="J29" i="52"/>
  <c r="H30" i="52"/>
  <c r="J30" i="52"/>
  <c r="H31" i="52"/>
  <c r="J31" i="52"/>
  <c r="H33" i="52"/>
  <c r="J33" i="52"/>
  <c r="H37" i="52"/>
  <c r="J37" i="52"/>
  <c r="H38" i="52"/>
  <c r="J38" i="52"/>
  <c r="H39" i="52"/>
  <c r="J39" i="52"/>
  <c r="H40" i="52"/>
  <c r="J40" i="52"/>
  <c r="H41" i="52"/>
  <c r="J41" i="52"/>
  <c r="H42" i="52"/>
  <c r="J42" i="52"/>
  <c r="H43" i="52"/>
  <c r="J43" i="52"/>
  <c r="D44" i="52"/>
  <c r="D85" i="52"/>
  <c r="J44" i="51"/>
  <c r="D44" i="5"/>
  <c r="J84" i="51"/>
  <c r="E44" i="5"/>
  <c r="J45" i="52"/>
  <c r="H84" i="52"/>
  <c r="J5" i="52"/>
  <c r="J44" i="52"/>
  <c r="D43" i="5"/>
  <c r="H44" i="52"/>
  <c r="J85" i="51"/>
  <c r="H85" i="52"/>
  <c r="D24" i="5"/>
  <c r="F24" i="5"/>
  <c r="J85" i="28"/>
  <c r="J85" i="30"/>
  <c r="E26" i="5"/>
  <c r="F26" i="5"/>
  <c r="D15" i="5"/>
  <c r="F15" i="5"/>
  <c r="J85" i="21"/>
  <c r="F23" i="5"/>
  <c r="F30" i="5"/>
  <c r="F39" i="5"/>
  <c r="H85" i="11"/>
  <c r="H44" i="22"/>
  <c r="H85" i="22"/>
  <c r="J84" i="24"/>
  <c r="H85" i="35"/>
  <c r="F37" i="5"/>
  <c r="H85" i="46"/>
  <c r="H85" i="18"/>
  <c r="H85" i="42"/>
  <c r="D24" i="29"/>
  <c r="J44" i="47"/>
  <c r="H59" i="17"/>
  <c r="J59" i="17"/>
  <c r="H61" i="17"/>
  <c r="J61" i="17"/>
  <c r="H70" i="17"/>
  <c r="J70" i="17"/>
  <c r="H19" i="17"/>
  <c r="J19" i="17"/>
  <c r="H21" i="17"/>
  <c r="J21" i="17"/>
  <c r="H8" i="17"/>
  <c r="J8" i="17"/>
  <c r="H16" i="17"/>
  <c r="J16" i="17"/>
  <c r="H31" i="17"/>
  <c r="J31" i="17"/>
  <c r="H39" i="17"/>
  <c r="J39" i="17"/>
  <c r="H9" i="17"/>
  <c r="J9" i="17"/>
  <c r="H17" i="17"/>
  <c r="J17" i="17"/>
  <c r="H27" i="17"/>
  <c r="J27" i="17"/>
  <c r="H36" i="17"/>
  <c r="J36" i="17"/>
  <c r="H82" i="17"/>
  <c r="J82" i="17"/>
  <c r="H5" i="17"/>
  <c r="H53" i="17"/>
  <c r="J53" i="17"/>
  <c r="H63" i="17"/>
  <c r="J63" i="17"/>
  <c r="H72" i="17"/>
  <c r="J72" i="17"/>
  <c r="H80" i="17"/>
  <c r="J80" i="17"/>
  <c r="H50" i="17"/>
  <c r="J50" i="17"/>
  <c r="H58" i="17"/>
  <c r="J58" i="17"/>
  <c r="H68" i="17"/>
  <c r="J68" i="17"/>
  <c r="H77" i="17"/>
  <c r="J77" i="17"/>
  <c r="H10" i="17"/>
  <c r="J10" i="17"/>
  <c r="H18" i="17"/>
  <c r="J18" i="17"/>
  <c r="H28" i="17"/>
  <c r="J28" i="17"/>
  <c r="H37" i="17"/>
  <c r="J37" i="17"/>
  <c r="H7" i="17"/>
  <c r="J7" i="17"/>
  <c r="H15" i="17"/>
  <c r="J15" i="17"/>
  <c r="H29" i="17"/>
  <c r="J29" i="17"/>
  <c r="H38" i="17"/>
  <c r="J38" i="17"/>
  <c r="H83" i="17"/>
  <c r="J83" i="17"/>
  <c r="H65" i="17"/>
  <c r="J65" i="17"/>
  <c r="H78" i="17"/>
  <c r="J78" i="17"/>
  <c r="H51" i="17"/>
  <c r="J51" i="17"/>
  <c r="H52" i="17"/>
  <c r="J52" i="17"/>
  <c r="H74" i="17"/>
  <c r="J74" i="17"/>
  <c r="H56" i="17"/>
  <c r="J56" i="17"/>
  <c r="H75" i="17"/>
  <c r="J75" i="17"/>
  <c r="H60" i="17"/>
  <c r="J60" i="17"/>
  <c r="H30" i="17"/>
  <c r="J30" i="17"/>
  <c r="H71" i="17"/>
  <c r="J71" i="17"/>
  <c r="H20" i="17"/>
  <c r="J20" i="17"/>
  <c r="H22" i="17"/>
  <c r="J22" i="17"/>
  <c r="H12" i="17"/>
  <c r="J12" i="17"/>
  <c r="H26" i="17"/>
  <c r="J26" i="17"/>
  <c r="H35" i="17"/>
  <c r="J35" i="17"/>
  <c r="H43" i="17"/>
  <c r="J43" i="17"/>
  <c r="H13" i="17"/>
  <c r="J13" i="17"/>
  <c r="H23" i="17"/>
  <c r="J23" i="17"/>
  <c r="H32" i="17"/>
  <c r="J32" i="17"/>
  <c r="H40" i="17"/>
  <c r="J40" i="17"/>
  <c r="H81" i="17"/>
  <c r="J81" i="17"/>
  <c r="H49" i="17"/>
  <c r="J49" i="17"/>
  <c r="H57" i="17"/>
  <c r="J57" i="17"/>
  <c r="H67" i="17"/>
  <c r="J67" i="17"/>
  <c r="H76" i="17"/>
  <c r="J76" i="17"/>
  <c r="H46" i="17"/>
  <c r="J46" i="17"/>
  <c r="H54" i="17"/>
  <c r="J54" i="17"/>
  <c r="H64" i="17"/>
  <c r="J64" i="17"/>
  <c r="H73" i="17"/>
  <c r="J73" i="17"/>
  <c r="H6" i="17"/>
  <c r="J6" i="17"/>
  <c r="H14" i="17"/>
  <c r="J14" i="17"/>
  <c r="H24" i="17"/>
  <c r="J24" i="17"/>
  <c r="H33" i="17"/>
  <c r="J33" i="17"/>
  <c r="H41" i="17"/>
  <c r="J41" i="17"/>
  <c r="H11" i="17"/>
  <c r="J11" i="17"/>
  <c r="H25" i="17"/>
  <c r="J25" i="17"/>
  <c r="H34" i="17"/>
  <c r="J34" i="17"/>
  <c r="H42" i="17"/>
  <c r="J42" i="17"/>
  <c r="H45" i="17"/>
  <c r="H62" i="17"/>
  <c r="J62" i="17"/>
  <c r="D44" i="17"/>
  <c r="D85" i="17"/>
  <c r="H79" i="17"/>
  <c r="J79" i="17"/>
  <c r="H69" i="17"/>
  <c r="J69" i="17"/>
  <c r="H55" i="17"/>
  <c r="J55" i="17"/>
  <c r="H48" i="17"/>
  <c r="J48" i="17"/>
  <c r="H66" i="17"/>
  <c r="J66" i="17"/>
  <c r="H47" i="17"/>
  <c r="J47" i="17"/>
  <c r="H44" i="47"/>
  <c r="H85" i="47"/>
  <c r="AS46" i="12"/>
  <c r="I46" i="12"/>
  <c r="Z43" i="12"/>
  <c r="E43" i="12"/>
  <c r="AA43" i="12"/>
  <c r="F43" i="12"/>
  <c r="Z41" i="12"/>
  <c r="E41" i="12"/>
  <c r="AA41" i="12"/>
  <c r="F41" i="12"/>
  <c r="Z39" i="12"/>
  <c r="E39" i="12"/>
  <c r="AA39" i="12"/>
  <c r="F39" i="12"/>
  <c r="Z37" i="12"/>
  <c r="E37" i="12"/>
  <c r="AA37" i="12"/>
  <c r="F37" i="12"/>
  <c r="Z35" i="12"/>
  <c r="E35" i="12"/>
  <c r="AA35" i="12"/>
  <c r="F35" i="12"/>
  <c r="Z33" i="12"/>
  <c r="E33" i="12"/>
  <c r="AA33" i="12"/>
  <c r="F33" i="12"/>
  <c r="Z31" i="12"/>
  <c r="E31" i="12"/>
  <c r="AA31" i="12"/>
  <c r="F31" i="12"/>
  <c r="Z29" i="12"/>
  <c r="E29" i="12"/>
  <c r="AA29" i="12"/>
  <c r="F29" i="12"/>
  <c r="Z27" i="12"/>
  <c r="E27" i="12"/>
  <c r="AA27" i="12"/>
  <c r="F27" i="12"/>
  <c r="Z25" i="12"/>
  <c r="E25" i="12"/>
  <c r="AA25" i="12"/>
  <c r="F25" i="12"/>
  <c r="Z23" i="12"/>
  <c r="E23" i="12"/>
  <c r="AA23" i="12"/>
  <c r="F23" i="12"/>
  <c r="Z21" i="12"/>
  <c r="E21" i="12"/>
  <c r="AA21" i="12"/>
  <c r="F21" i="12"/>
  <c r="Z19" i="12"/>
  <c r="E19" i="12"/>
  <c r="AA19" i="12"/>
  <c r="F19" i="12"/>
  <c r="Z17" i="12"/>
  <c r="E17" i="12"/>
  <c r="AA17" i="12"/>
  <c r="F17" i="12"/>
  <c r="Z15" i="12"/>
  <c r="E15" i="12"/>
  <c r="AA15" i="12"/>
  <c r="F15" i="12"/>
  <c r="Z13" i="12"/>
  <c r="E13" i="12"/>
  <c r="AA13" i="12"/>
  <c r="F13" i="12"/>
  <c r="Z11" i="12"/>
  <c r="E11" i="12"/>
  <c r="AA11" i="12"/>
  <c r="F11" i="12"/>
  <c r="Z9" i="12"/>
  <c r="E9" i="12"/>
  <c r="AA9" i="12"/>
  <c r="F9" i="12"/>
  <c r="Z7" i="12"/>
  <c r="E7" i="12"/>
  <c r="AA7" i="12"/>
  <c r="F7" i="12"/>
  <c r="Z44" i="12"/>
  <c r="E44" i="12"/>
  <c r="AA44" i="12"/>
  <c r="F44" i="12"/>
  <c r="Z47" i="12"/>
  <c r="E47" i="12"/>
  <c r="AA47" i="12"/>
  <c r="F47" i="12"/>
  <c r="Z45" i="12"/>
  <c r="E45" i="12"/>
  <c r="AA45" i="12"/>
  <c r="F45" i="12"/>
  <c r="Z81" i="12"/>
  <c r="E81" i="12"/>
  <c r="Z79" i="12"/>
  <c r="E79" i="12"/>
  <c r="Z77" i="12"/>
  <c r="E77" i="12"/>
  <c r="Z75" i="12"/>
  <c r="E75" i="12"/>
  <c r="Z73" i="12"/>
  <c r="E73" i="12"/>
  <c r="Z71" i="12"/>
  <c r="E71" i="12"/>
  <c r="Z69" i="12"/>
  <c r="E69" i="12"/>
  <c r="Z67" i="12"/>
  <c r="E67" i="12"/>
  <c r="Z65" i="12"/>
  <c r="E65" i="12"/>
  <c r="Z63" i="12"/>
  <c r="E63" i="12"/>
  <c r="Z61" i="12"/>
  <c r="E61" i="12"/>
  <c r="Z59" i="12"/>
  <c r="E59" i="12"/>
  <c r="Z57" i="12"/>
  <c r="E57" i="12"/>
  <c r="Z55" i="12"/>
  <c r="E55" i="12"/>
  <c r="Z53" i="12"/>
  <c r="E53" i="12"/>
  <c r="Z51" i="12"/>
  <c r="E51" i="12"/>
  <c r="Z49" i="12"/>
  <c r="E49" i="12"/>
  <c r="AS5" i="12"/>
  <c r="I5" i="12"/>
  <c r="AS7" i="12"/>
  <c r="I7" i="12"/>
  <c r="AS9" i="12"/>
  <c r="I9" i="12"/>
  <c r="AS11" i="12"/>
  <c r="I11" i="12"/>
  <c r="AS13" i="12"/>
  <c r="I13" i="12"/>
  <c r="AS15" i="12"/>
  <c r="I15" i="12"/>
  <c r="AS17" i="12"/>
  <c r="I17" i="12"/>
  <c r="AS19" i="12"/>
  <c r="I19" i="12"/>
  <c r="AS21" i="12"/>
  <c r="I21" i="12"/>
  <c r="AS23" i="12"/>
  <c r="I23" i="12"/>
  <c r="AS25" i="12"/>
  <c r="I25" i="12"/>
  <c r="AS27" i="12"/>
  <c r="I27" i="12"/>
  <c r="AS29" i="12"/>
  <c r="I29" i="12"/>
  <c r="AS31" i="12"/>
  <c r="I31" i="12"/>
  <c r="AS33" i="12"/>
  <c r="I33" i="12"/>
  <c r="AS35" i="12"/>
  <c r="I35" i="12"/>
  <c r="AS37" i="12"/>
  <c r="I37" i="12"/>
  <c r="AS39" i="12"/>
  <c r="I39" i="12"/>
  <c r="AS41" i="12"/>
  <c r="I41" i="12"/>
  <c r="AS43" i="12"/>
  <c r="I43" i="12"/>
  <c r="AS45" i="12"/>
  <c r="I45" i="12"/>
  <c r="AS47" i="12"/>
  <c r="I47" i="12"/>
  <c r="AS49" i="12"/>
  <c r="I49" i="12"/>
  <c r="AS51" i="12"/>
  <c r="I51" i="12"/>
  <c r="AS53" i="12"/>
  <c r="I53" i="12"/>
  <c r="AS55" i="12"/>
  <c r="I55" i="12"/>
  <c r="AS57" i="12"/>
  <c r="I57" i="12"/>
  <c r="AS59" i="12"/>
  <c r="I59" i="12"/>
  <c r="AS61" i="12"/>
  <c r="I61" i="12"/>
  <c r="AS63" i="12"/>
  <c r="I63" i="12"/>
  <c r="AS65" i="12"/>
  <c r="I65" i="12"/>
  <c r="AS67" i="12"/>
  <c r="I67" i="12"/>
  <c r="AS69" i="12"/>
  <c r="I69" i="12"/>
  <c r="AS71" i="12"/>
  <c r="I71" i="12"/>
  <c r="AS73" i="12"/>
  <c r="I73" i="12"/>
  <c r="AS75" i="12"/>
  <c r="I75" i="12"/>
  <c r="AS77" i="12"/>
  <c r="I77" i="12"/>
  <c r="AS79" i="12"/>
  <c r="I79" i="12"/>
  <c r="Y83" i="12"/>
  <c r="Z5" i="12"/>
  <c r="E5" i="12"/>
  <c r="Z42" i="12"/>
  <c r="E42" i="12"/>
  <c r="AA42" i="12"/>
  <c r="F42" i="12"/>
  <c r="Z40" i="12"/>
  <c r="E40" i="12"/>
  <c r="AA40" i="12"/>
  <c r="F40" i="12"/>
  <c r="Z38" i="12"/>
  <c r="E38" i="12"/>
  <c r="AA38" i="12"/>
  <c r="F38" i="12"/>
  <c r="Z36" i="12"/>
  <c r="E36" i="12"/>
  <c r="AA36" i="12"/>
  <c r="F36" i="12"/>
  <c r="Z34" i="12"/>
  <c r="E34" i="12"/>
  <c r="AA34" i="12"/>
  <c r="F34" i="12"/>
  <c r="Z32" i="12"/>
  <c r="E32" i="12"/>
  <c r="AA32" i="12"/>
  <c r="F32" i="12"/>
  <c r="Z30" i="12"/>
  <c r="E30" i="12"/>
  <c r="AA30" i="12"/>
  <c r="F30" i="12"/>
  <c r="Z28" i="12"/>
  <c r="E28" i="12"/>
  <c r="AA28" i="12"/>
  <c r="F28" i="12"/>
  <c r="Z26" i="12"/>
  <c r="E26" i="12"/>
  <c r="AA26" i="12"/>
  <c r="F26" i="12"/>
  <c r="Z24" i="12"/>
  <c r="E24" i="12"/>
  <c r="AA24" i="12"/>
  <c r="F24" i="12"/>
  <c r="Z22" i="12"/>
  <c r="E22" i="12"/>
  <c r="AA22" i="12"/>
  <c r="F22" i="12"/>
  <c r="Z20" i="12"/>
  <c r="E20" i="12"/>
  <c r="AA20" i="12"/>
  <c r="F20" i="12"/>
  <c r="Z18" i="12"/>
  <c r="E18" i="12"/>
  <c r="AA18" i="12"/>
  <c r="F18" i="12"/>
  <c r="Z16" i="12"/>
  <c r="E16" i="12"/>
  <c r="AA16" i="12"/>
  <c r="F16" i="12"/>
  <c r="Z14" i="12"/>
  <c r="E14" i="12"/>
  <c r="AA14" i="12"/>
  <c r="F14" i="12"/>
  <c r="Z12" i="12"/>
  <c r="E12" i="12"/>
  <c r="AA12" i="12"/>
  <c r="F12" i="12"/>
  <c r="Z10" i="12"/>
  <c r="E10" i="12"/>
  <c r="AA10" i="12"/>
  <c r="F10" i="12"/>
  <c r="Z8" i="12"/>
  <c r="E8" i="12"/>
  <c r="AA8" i="12"/>
  <c r="F8" i="12"/>
  <c r="Z6" i="12"/>
  <c r="E6" i="12"/>
  <c r="AA6" i="12"/>
  <c r="F6" i="12"/>
  <c r="AA5" i="12"/>
  <c r="F5" i="12"/>
  <c r="Z82" i="12"/>
  <c r="E82" i="12"/>
  <c r="Z80" i="12"/>
  <c r="E80" i="12"/>
  <c r="Z78" i="12"/>
  <c r="E78" i="12"/>
  <c r="Z76" i="12"/>
  <c r="E76" i="12"/>
  <c r="Z74" i="12"/>
  <c r="E74" i="12"/>
  <c r="Z72" i="12"/>
  <c r="E72" i="12"/>
  <c r="Z70" i="12"/>
  <c r="E70" i="12"/>
  <c r="Z68" i="12"/>
  <c r="E68" i="12"/>
  <c r="Z66" i="12"/>
  <c r="E66" i="12"/>
  <c r="Z64" i="12"/>
  <c r="E64" i="12"/>
  <c r="Z62" i="12"/>
  <c r="E62" i="12"/>
  <c r="Z60" i="12"/>
  <c r="E60" i="12"/>
  <c r="Z58" i="12"/>
  <c r="E58" i="12"/>
  <c r="Z56" i="12"/>
  <c r="E56" i="12"/>
  <c r="Z54" i="12"/>
  <c r="E54" i="12"/>
  <c r="Z52" i="12"/>
  <c r="E52" i="12"/>
  <c r="Z50" i="12"/>
  <c r="E50" i="12"/>
  <c r="Z48" i="12"/>
  <c r="E48" i="12"/>
  <c r="AA46" i="12"/>
  <c r="F46" i="12"/>
  <c r="AH82" i="12"/>
  <c r="AL82" i="12"/>
  <c r="G82" i="12"/>
  <c r="AI81" i="12"/>
  <c r="AL81" i="12"/>
  <c r="G81" i="12"/>
  <c r="AJ80" i="12"/>
  <c r="AF80" i="12"/>
  <c r="AG79" i="12"/>
  <c r="AL79" i="12"/>
  <c r="G79" i="12"/>
  <c r="AH78" i="12"/>
  <c r="AL78" i="12"/>
  <c r="G78" i="12"/>
  <c r="AH77" i="12"/>
  <c r="AL77" i="12"/>
  <c r="G77" i="12"/>
  <c r="AJ75" i="12"/>
  <c r="AL75" i="12"/>
  <c r="G75" i="12"/>
  <c r="AG74" i="12"/>
  <c r="AL74" i="12"/>
  <c r="G74" i="12"/>
  <c r="AI72" i="12"/>
  <c r="AL72" i="12"/>
  <c r="G72" i="12"/>
  <c r="AF71" i="12"/>
  <c r="AH69" i="12"/>
  <c r="AL69" i="12"/>
  <c r="G69" i="12"/>
  <c r="AJ67" i="12"/>
  <c r="AL67" i="12"/>
  <c r="G67" i="12"/>
  <c r="AG66" i="12"/>
  <c r="AL66" i="12"/>
  <c r="G66" i="12"/>
  <c r="AI64" i="12"/>
  <c r="AL64" i="12"/>
  <c r="G64" i="12"/>
  <c r="AF63" i="12"/>
  <c r="AH61" i="12"/>
  <c r="AL61" i="12"/>
  <c r="G61" i="12"/>
  <c r="AJ59" i="12"/>
  <c r="AL59" i="12"/>
  <c r="G59" i="12"/>
  <c r="AG58" i="12"/>
  <c r="AL58" i="12"/>
  <c r="G58" i="12"/>
  <c r="AI56" i="12"/>
  <c r="AL56" i="12"/>
  <c r="G56" i="12"/>
  <c r="AF55" i="12"/>
  <c r="AH53" i="12"/>
  <c r="AL53" i="12"/>
  <c r="G53" i="12"/>
  <c r="AJ51" i="12"/>
  <c r="AL51" i="12"/>
  <c r="G51" i="12"/>
  <c r="AG50" i="12"/>
  <c r="AI48" i="12"/>
  <c r="AL48" i="12"/>
  <c r="G48" i="12"/>
  <c r="AF47" i="12"/>
  <c r="AH45" i="12"/>
  <c r="J84" i="52"/>
  <c r="F44" i="5"/>
  <c r="J85" i="50"/>
  <c r="J44" i="22"/>
  <c r="D16" i="5"/>
  <c r="F16" i="5"/>
  <c r="E17" i="5"/>
  <c r="E18" i="5"/>
  <c r="J85" i="24"/>
  <c r="F18" i="5"/>
  <c r="E28" i="5"/>
  <c r="J85" i="32"/>
  <c r="D33" i="5"/>
  <c r="F33" i="5"/>
  <c r="J85" i="36"/>
  <c r="E36" i="5"/>
  <c r="F36" i="5"/>
  <c r="J85" i="39"/>
  <c r="J44" i="11"/>
  <c r="D6" i="5"/>
  <c r="J44" i="15"/>
  <c r="D9" i="5"/>
  <c r="J84" i="15"/>
  <c r="J44" i="23"/>
  <c r="D17" i="5"/>
  <c r="F17" i="5"/>
  <c r="E13" i="5"/>
  <c r="E14" i="5"/>
  <c r="J85" i="20"/>
  <c r="F14" i="5"/>
  <c r="E19" i="5"/>
  <c r="F28" i="5"/>
  <c r="J85" i="35"/>
  <c r="E32" i="5"/>
  <c r="F32" i="5"/>
  <c r="J85" i="38"/>
  <c r="E35" i="5"/>
  <c r="F35" i="5"/>
  <c r="J85" i="46"/>
  <c r="E41" i="5"/>
  <c r="F41" i="5"/>
  <c r="J84" i="11"/>
  <c r="E7" i="5"/>
  <c r="F7" i="5"/>
  <c r="J85" i="13"/>
  <c r="D12" i="5"/>
  <c r="F12" i="5"/>
  <c r="J85" i="18"/>
  <c r="J44" i="19"/>
  <c r="D13" i="5"/>
  <c r="J44" i="25"/>
  <c r="D19" i="5"/>
  <c r="F19" i="5"/>
  <c r="J84" i="26"/>
  <c r="J44" i="26"/>
  <c r="D22" i="5"/>
  <c r="H18" i="14"/>
  <c r="J18" i="14"/>
  <c r="H25" i="14"/>
  <c r="J25" i="14"/>
  <c r="H16" i="14"/>
  <c r="J16" i="14"/>
  <c r="H34" i="14"/>
  <c r="J34" i="14"/>
  <c r="H5" i="14"/>
  <c r="H82" i="14"/>
  <c r="J82" i="14"/>
  <c r="H47" i="14"/>
  <c r="J47" i="14"/>
  <c r="H8" i="14"/>
  <c r="J8" i="14"/>
  <c r="H52" i="14"/>
  <c r="J52" i="14"/>
  <c r="H72" i="14"/>
  <c r="J72" i="14"/>
  <c r="H14" i="14"/>
  <c r="J14" i="14"/>
  <c r="H69" i="14"/>
  <c r="J69" i="14"/>
  <c r="H13" i="14"/>
  <c r="J13" i="14"/>
  <c r="H45" i="14"/>
  <c r="H36" i="14"/>
  <c r="J36" i="14"/>
  <c r="H17" i="14"/>
  <c r="J17" i="14"/>
  <c r="H78" i="14"/>
  <c r="J78" i="14"/>
  <c r="H54" i="14"/>
  <c r="J54" i="14"/>
  <c r="H70" i="14"/>
  <c r="J70" i="14"/>
  <c r="H61" i="14"/>
  <c r="J61" i="14"/>
  <c r="H59" i="14"/>
  <c r="J59" i="14"/>
  <c r="H38" i="14"/>
  <c r="J38" i="14"/>
  <c r="H55" i="14"/>
  <c r="J55" i="14"/>
  <c r="H35" i="14"/>
  <c r="J35" i="14"/>
  <c r="H79" i="14"/>
  <c r="J79" i="14"/>
  <c r="H28" i="14"/>
  <c r="J28" i="14"/>
  <c r="H77" i="14"/>
  <c r="J77" i="14"/>
  <c r="H65" i="14"/>
  <c r="J65" i="14"/>
  <c r="H43" i="14"/>
  <c r="J43" i="14"/>
  <c r="H80" i="14"/>
  <c r="J80" i="14"/>
  <c r="H63" i="14"/>
  <c r="J63" i="14"/>
  <c r="H64" i="14"/>
  <c r="J64" i="14"/>
  <c r="D44" i="14"/>
  <c r="D85" i="14"/>
  <c r="H75" i="14"/>
  <c r="J75" i="14"/>
  <c r="H46" i="14"/>
  <c r="J46" i="14"/>
  <c r="H12" i="14"/>
  <c r="J12" i="14"/>
  <c r="H56" i="14"/>
  <c r="J56" i="14"/>
  <c r="H83" i="14"/>
  <c r="J83" i="14"/>
  <c r="H53" i="14"/>
  <c r="J53" i="14"/>
  <c r="H71" i="14"/>
  <c r="J71" i="14"/>
  <c r="H62" i="14"/>
  <c r="J62" i="14"/>
  <c r="H60" i="14"/>
  <c r="J60" i="14"/>
  <c r="H56" i="16"/>
  <c r="J56" i="16"/>
  <c r="H34" i="16"/>
  <c r="J34" i="16"/>
  <c r="H21" i="16"/>
  <c r="H29" i="16"/>
  <c r="J29" i="16"/>
  <c r="H52" i="16"/>
  <c r="D30" i="48"/>
  <c r="L32" i="6"/>
  <c r="L22" i="6"/>
  <c r="H43" i="49"/>
  <c r="J43" i="49"/>
  <c r="H42" i="49"/>
  <c r="J42" i="49"/>
  <c r="H41" i="49"/>
  <c r="J41" i="49"/>
  <c r="H40" i="49"/>
  <c r="J40" i="49"/>
  <c r="H39" i="49"/>
  <c r="J39" i="49"/>
  <c r="H38" i="49"/>
  <c r="J38" i="49"/>
  <c r="H37" i="49"/>
  <c r="J37" i="49"/>
  <c r="H36" i="49"/>
  <c r="J36" i="49"/>
  <c r="H35" i="49"/>
  <c r="J35" i="49"/>
  <c r="H34" i="49"/>
  <c r="J34" i="49"/>
  <c r="H33" i="49"/>
  <c r="J33" i="49"/>
  <c r="H32" i="49"/>
  <c r="J32" i="49"/>
  <c r="H31" i="49"/>
  <c r="J31" i="49"/>
  <c r="H30" i="49"/>
  <c r="J30" i="49"/>
  <c r="H29" i="49"/>
  <c r="J29" i="49"/>
  <c r="H28" i="49"/>
  <c r="J28" i="49"/>
  <c r="H27" i="49"/>
  <c r="J27" i="49"/>
  <c r="H26" i="49"/>
  <c r="J26" i="49"/>
  <c r="H25" i="49"/>
  <c r="J25" i="49"/>
  <c r="H24" i="49"/>
  <c r="J24" i="49"/>
  <c r="H23" i="49"/>
  <c r="J23" i="49"/>
  <c r="H22" i="49"/>
  <c r="J22" i="49"/>
  <c r="H21" i="49"/>
  <c r="J21" i="49"/>
  <c r="H20" i="49"/>
  <c r="J20" i="49"/>
  <c r="H19" i="49"/>
  <c r="J19" i="49"/>
  <c r="H18" i="49"/>
  <c r="J18" i="49"/>
  <c r="H17" i="49"/>
  <c r="J17" i="49"/>
  <c r="H16" i="49"/>
  <c r="J16" i="49"/>
  <c r="H15" i="49"/>
  <c r="J15" i="49"/>
  <c r="H14" i="49"/>
  <c r="J14" i="49"/>
  <c r="H13" i="49"/>
  <c r="J13" i="49"/>
  <c r="H12" i="49"/>
  <c r="J12" i="49"/>
  <c r="H11" i="49"/>
  <c r="J11" i="49"/>
  <c r="H10" i="49"/>
  <c r="J10" i="49"/>
  <c r="H9" i="49"/>
  <c r="J9" i="49"/>
  <c r="H8" i="49"/>
  <c r="J8" i="49"/>
  <c r="H7" i="49"/>
  <c r="J7" i="49"/>
  <c r="H45" i="49"/>
  <c r="H5" i="49"/>
  <c r="H46" i="49"/>
  <c r="J46" i="49"/>
  <c r="H47" i="49"/>
  <c r="J47" i="49"/>
  <c r="H48" i="49"/>
  <c r="J48" i="49"/>
  <c r="H49" i="49"/>
  <c r="J49" i="49"/>
  <c r="H50" i="49"/>
  <c r="J50" i="49"/>
  <c r="H51" i="49"/>
  <c r="J51" i="49"/>
  <c r="H52" i="49"/>
  <c r="J52" i="49"/>
  <c r="H53" i="49"/>
  <c r="J53" i="49"/>
  <c r="H54" i="49"/>
  <c r="J54" i="49"/>
  <c r="H55" i="49"/>
  <c r="J55" i="49"/>
  <c r="H56" i="49"/>
  <c r="J56" i="49"/>
  <c r="H57" i="49"/>
  <c r="J57" i="49"/>
  <c r="H58" i="49"/>
  <c r="J58" i="49"/>
  <c r="H59" i="49"/>
  <c r="J59" i="49"/>
  <c r="H60" i="49"/>
  <c r="J60" i="49"/>
  <c r="H61" i="49"/>
  <c r="J61" i="49"/>
  <c r="H62" i="49"/>
  <c r="J62" i="49"/>
  <c r="H63" i="49"/>
  <c r="J63" i="49"/>
  <c r="H64" i="49"/>
  <c r="J64" i="49"/>
  <c r="H65" i="49"/>
  <c r="J65" i="49"/>
  <c r="H66" i="49"/>
  <c r="J66" i="49"/>
  <c r="H67" i="49"/>
  <c r="J67" i="49"/>
  <c r="H68" i="49"/>
  <c r="J68" i="49"/>
  <c r="H83" i="49"/>
  <c r="J83" i="49"/>
  <c r="H82" i="49"/>
  <c r="J82" i="49"/>
  <c r="H81" i="49"/>
  <c r="J81" i="49"/>
  <c r="H80" i="49"/>
  <c r="J80" i="49"/>
  <c r="H79" i="49"/>
  <c r="J79" i="49"/>
  <c r="H78" i="49"/>
  <c r="J78" i="49"/>
  <c r="H77" i="49"/>
  <c r="J77" i="49"/>
  <c r="H76" i="49"/>
  <c r="J76" i="49"/>
  <c r="H75" i="49"/>
  <c r="J75" i="49"/>
  <c r="H74" i="49"/>
  <c r="J74" i="49"/>
  <c r="H73" i="49"/>
  <c r="J73" i="49"/>
  <c r="H72" i="49"/>
  <c r="J72" i="49"/>
  <c r="H71" i="49"/>
  <c r="J71" i="49"/>
  <c r="H70" i="49"/>
  <c r="J70" i="49"/>
  <c r="H69" i="49"/>
  <c r="J69" i="49"/>
  <c r="F13" i="5"/>
  <c r="J85" i="22"/>
  <c r="AM47" i="12"/>
  <c r="H47" i="12"/>
  <c r="AL47" i="12"/>
  <c r="G47" i="12"/>
  <c r="AF83" i="12"/>
  <c r="AG83" i="12"/>
  <c r="AL50" i="12"/>
  <c r="G50" i="12"/>
  <c r="AM63" i="12"/>
  <c r="H63" i="12"/>
  <c r="AL63" i="12"/>
  <c r="G63" i="12"/>
  <c r="AM80" i="12"/>
  <c r="H80" i="12"/>
  <c r="AL80" i="12"/>
  <c r="G80" i="12"/>
  <c r="D42" i="5"/>
  <c r="F42" i="5"/>
  <c r="J85" i="47"/>
  <c r="AJ83" i="12"/>
  <c r="J85" i="25"/>
  <c r="J85" i="23"/>
  <c r="AH83" i="12"/>
  <c r="AL45" i="12"/>
  <c r="G45" i="12"/>
  <c r="AM55" i="12"/>
  <c r="H55" i="12"/>
  <c r="AL55" i="12"/>
  <c r="G55" i="12"/>
  <c r="AM71" i="12"/>
  <c r="H71" i="12"/>
  <c r="AL71" i="12"/>
  <c r="G71" i="12"/>
  <c r="AA83" i="12"/>
  <c r="F83" i="12"/>
  <c r="Z83" i="12"/>
  <c r="E83" i="12"/>
  <c r="H84" i="17"/>
  <c r="J45" i="17"/>
  <c r="J84" i="17"/>
  <c r="H44" i="17"/>
  <c r="J5" i="17"/>
  <c r="J44" i="17"/>
  <c r="D11" i="5"/>
  <c r="H20" i="29"/>
  <c r="J20" i="29"/>
  <c r="H60" i="29"/>
  <c r="J60" i="29"/>
  <c r="H12" i="29"/>
  <c r="J12" i="29"/>
  <c r="H80" i="29"/>
  <c r="J80" i="29"/>
  <c r="H18" i="29"/>
  <c r="J18" i="29"/>
  <c r="H22" i="29"/>
  <c r="J22" i="29"/>
  <c r="H69" i="29"/>
  <c r="J69" i="29"/>
  <c r="H42" i="29"/>
  <c r="J42" i="29"/>
  <c r="H8" i="29"/>
  <c r="J8" i="29"/>
  <c r="H67" i="29"/>
  <c r="J67" i="29"/>
  <c r="H81" i="29"/>
  <c r="J81" i="29"/>
  <c r="H11" i="29"/>
  <c r="J11" i="29"/>
  <c r="H73" i="29"/>
  <c r="J73" i="29"/>
  <c r="H79" i="29"/>
  <c r="J79" i="29"/>
  <c r="H29" i="29"/>
  <c r="J29" i="29"/>
  <c r="H25" i="29"/>
  <c r="J25" i="29"/>
  <c r="H54" i="29"/>
  <c r="J54" i="29"/>
  <c r="D44" i="29"/>
  <c r="D85" i="29"/>
  <c r="H66" i="29"/>
  <c r="J66" i="29"/>
  <c r="H37" i="29"/>
  <c r="J37" i="29"/>
  <c r="H70" i="29"/>
  <c r="J70" i="29"/>
  <c r="H83" i="29"/>
  <c r="J83" i="29"/>
  <c r="H10" i="29"/>
  <c r="J10" i="29"/>
  <c r="H7" i="29"/>
  <c r="J7" i="29"/>
  <c r="H61" i="29"/>
  <c r="J61" i="29"/>
  <c r="H63" i="29"/>
  <c r="J63" i="29"/>
  <c r="H77" i="29"/>
  <c r="J77" i="29"/>
  <c r="H82" i="29"/>
  <c r="J82" i="29"/>
  <c r="H49" i="29"/>
  <c r="J49" i="29"/>
  <c r="H38" i="29"/>
  <c r="J38" i="29"/>
  <c r="H47" i="29"/>
  <c r="J47" i="29"/>
  <c r="H5" i="29"/>
  <c r="H9" i="29"/>
  <c r="J9" i="29"/>
  <c r="H48" i="29"/>
  <c r="J48" i="29"/>
  <c r="H27" i="29"/>
  <c r="J27" i="29"/>
  <c r="H76" i="29"/>
  <c r="J76" i="29"/>
  <c r="H46" i="29"/>
  <c r="J46" i="29"/>
  <c r="H43" i="29"/>
  <c r="J43" i="29"/>
  <c r="H62" i="29"/>
  <c r="J62" i="29"/>
  <c r="H30" i="29"/>
  <c r="J30" i="29"/>
  <c r="H71" i="29"/>
  <c r="J71" i="29"/>
  <c r="H15" i="29"/>
  <c r="J15" i="29"/>
  <c r="H34" i="29"/>
  <c r="J34" i="29"/>
  <c r="H14" i="29"/>
  <c r="J14" i="29"/>
  <c r="H68" i="29"/>
  <c r="J68" i="29"/>
  <c r="H23" i="29"/>
  <c r="J23" i="29"/>
  <c r="H40" i="29"/>
  <c r="J40" i="29"/>
  <c r="H50" i="29"/>
  <c r="J50" i="29"/>
  <c r="H56" i="29"/>
  <c r="J56" i="29"/>
  <c r="H55" i="29"/>
  <c r="J55" i="29"/>
  <c r="H6" i="29"/>
  <c r="J6" i="29"/>
  <c r="H33" i="29"/>
  <c r="J33" i="29"/>
  <c r="H45" i="29"/>
  <c r="J45" i="29"/>
  <c r="H72" i="29"/>
  <c r="J72" i="29"/>
  <c r="H57" i="29"/>
  <c r="J57" i="29"/>
  <c r="H41" i="29"/>
  <c r="J41" i="29"/>
  <c r="H51" i="29"/>
  <c r="J51" i="29"/>
  <c r="H32" i="29"/>
  <c r="J32" i="29"/>
  <c r="H78" i="29"/>
  <c r="J78" i="29"/>
  <c r="H19" i="29"/>
  <c r="J19" i="29"/>
  <c r="H59" i="29"/>
  <c r="J59" i="29"/>
  <c r="H52" i="29"/>
  <c r="J52" i="29"/>
  <c r="H39" i="29"/>
  <c r="J39" i="29"/>
  <c r="H53" i="29"/>
  <c r="J53" i="29"/>
  <c r="H26" i="29"/>
  <c r="J26" i="29"/>
  <c r="H28" i="29"/>
  <c r="J28" i="29"/>
  <c r="H64" i="29"/>
  <c r="J64" i="29"/>
  <c r="H58" i="29"/>
  <c r="J58" i="29"/>
  <c r="H36" i="29"/>
  <c r="J36" i="29"/>
  <c r="H21" i="29"/>
  <c r="J21" i="29"/>
  <c r="H24" i="29"/>
  <c r="J24" i="29"/>
  <c r="H74" i="29"/>
  <c r="J74" i="29"/>
  <c r="H31" i="29"/>
  <c r="J31" i="29"/>
  <c r="H13" i="29"/>
  <c r="J13" i="29"/>
  <c r="H35" i="29"/>
  <c r="J35" i="29"/>
  <c r="H17" i="29"/>
  <c r="J17" i="29"/>
  <c r="H16" i="29"/>
  <c r="J16" i="29"/>
  <c r="H75" i="29"/>
  <c r="J75" i="29"/>
  <c r="H65" i="29"/>
  <c r="AI83" i="12"/>
  <c r="J45" i="49"/>
  <c r="J84" i="49"/>
  <c r="H84" i="49"/>
  <c r="L46" i="6"/>
  <c r="H47" i="48"/>
  <c r="J47" i="48"/>
  <c r="H51" i="48"/>
  <c r="J51" i="48"/>
  <c r="H52" i="48"/>
  <c r="J52" i="48"/>
  <c r="H56" i="48"/>
  <c r="J56" i="48"/>
  <c r="H58" i="48"/>
  <c r="J58" i="48"/>
  <c r="H59" i="48"/>
  <c r="J59" i="48"/>
  <c r="H60" i="48"/>
  <c r="J60" i="48"/>
  <c r="H61" i="48"/>
  <c r="J61" i="48"/>
  <c r="H63" i="48"/>
  <c r="J63" i="48"/>
  <c r="H67" i="48"/>
  <c r="J67" i="48"/>
  <c r="H68" i="48"/>
  <c r="J68" i="48"/>
  <c r="H72" i="48"/>
  <c r="J72" i="48"/>
  <c r="H74" i="48"/>
  <c r="J74" i="48"/>
  <c r="H75" i="48"/>
  <c r="J75" i="48"/>
  <c r="H76" i="48"/>
  <c r="J76" i="48"/>
  <c r="H77" i="48"/>
  <c r="J77" i="48"/>
  <c r="H79" i="48"/>
  <c r="J79" i="48"/>
  <c r="H83" i="48"/>
  <c r="J83" i="48"/>
  <c r="H6" i="48"/>
  <c r="J6" i="48"/>
  <c r="H10" i="48"/>
  <c r="J10" i="48"/>
  <c r="H13" i="48"/>
  <c r="J13" i="48"/>
  <c r="H14" i="48"/>
  <c r="J14" i="48"/>
  <c r="H15" i="48"/>
  <c r="J15" i="48"/>
  <c r="H17" i="48"/>
  <c r="J17" i="48"/>
  <c r="H18" i="48"/>
  <c r="J18" i="48"/>
  <c r="H19" i="48"/>
  <c r="J19" i="48"/>
  <c r="H22" i="48"/>
  <c r="J22" i="48"/>
  <c r="H26" i="48"/>
  <c r="J26" i="48"/>
  <c r="H29" i="48"/>
  <c r="J29" i="48"/>
  <c r="H30" i="48"/>
  <c r="J30" i="48"/>
  <c r="H31" i="48"/>
  <c r="J31" i="48"/>
  <c r="H33" i="48"/>
  <c r="J33" i="48"/>
  <c r="H34" i="48"/>
  <c r="J34" i="48"/>
  <c r="H35" i="48"/>
  <c r="J35" i="48"/>
  <c r="H38" i="48"/>
  <c r="J38" i="48"/>
  <c r="H5" i="48"/>
  <c r="H46" i="48"/>
  <c r="J46" i="48"/>
  <c r="H48" i="48"/>
  <c r="J48" i="48"/>
  <c r="H49" i="48"/>
  <c r="J49" i="48"/>
  <c r="H50" i="48"/>
  <c r="J50" i="48"/>
  <c r="H53" i="48"/>
  <c r="J53" i="48"/>
  <c r="H54" i="48"/>
  <c r="J54" i="48"/>
  <c r="H55" i="48"/>
  <c r="J55" i="48"/>
  <c r="H57" i="48"/>
  <c r="J57" i="48"/>
  <c r="H62" i="48"/>
  <c r="J62" i="48"/>
  <c r="H64" i="48"/>
  <c r="J64" i="48"/>
  <c r="H65" i="48"/>
  <c r="J65" i="48"/>
  <c r="H66" i="48"/>
  <c r="J66" i="48"/>
  <c r="H69" i="48"/>
  <c r="J69" i="48"/>
  <c r="H70" i="48"/>
  <c r="J70" i="48"/>
  <c r="H71" i="48"/>
  <c r="J71" i="48"/>
  <c r="H73" i="48"/>
  <c r="J73" i="48"/>
  <c r="H78" i="48"/>
  <c r="J78" i="48"/>
  <c r="H80" i="48"/>
  <c r="J80" i="48"/>
  <c r="H81" i="48"/>
  <c r="J81" i="48"/>
  <c r="H82" i="48"/>
  <c r="J82" i="48"/>
  <c r="H45" i="48"/>
  <c r="H7" i="48"/>
  <c r="J7" i="48"/>
  <c r="H8" i="48"/>
  <c r="J8" i="48"/>
  <c r="H9" i="48"/>
  <c r="J9" i="48"/>
  <c r="H11" i="48"/>
  <c r="J11" i="48"/>
  <c r="H12" i="48"/>
  <c r="J12" i="48"/>
  <c r="H16" i="48"/>
  <c r="J16" i="48"/>
  <c r="H20" i="48"/>
  <c r="J20" i="48"/>
  <c r="H21" i="48"/>
  <c r="J21" i="48"/>
  <c r="H23" i="48"/>
  <c r="J23" i="48"/>
  <c r="H24" i="48"/>
  <c r="J24" i="48"/>
  <c r="H25" i="48"/>
  <c r="J25" i="48"/>
  <c r="H27" i="48"/>
  <c r="J27" i="48"/>
  <c r="H28" i="48"/>
  <c r="J28" i="48"/>
  <c r="H32" i="48"/>
  <c r="J32" i="48"/>
  <c r="H36" i="48"/>
  <c r="J36" i="48"/>
  <c r="H37" i="48"/>
  <c r="J37" i="48"/>
  <c r="H39" i="48"/>
  <c r="J39" i="48"/>
  <c r="H40" i="48"/>
  <c r="J40" i="48"/>
  <c r="H41" i="48"/>
  <c r="J41" i="48"/>
  <c r="H42" i="48"/>
  <c r="J42" i="48"/>
  <c r="H43" i="48"/>
  <c r="J43" i="48"/>
  <c r="D44" i="48"/>
  <c r="D85" i="48"/>
  <c r="H84" i="14"/>
  <c r="J45" i="14"/>
  <c r="J84" i="14"/>
  <c r="J85" i="52"/>
  <c r="E43" i="5"/>
  <c r="F43" i="5"/>
  <c r="J5" i="49"/>
  <c r="J44" i="49"/>
  <c r="D21" i="5"/>
  <c r="H44" i="49"/>
  <c r="J52" i="16"/>
  <c r="J84" i="16"/>
  <c r="H84" i="16"/>
  <c r="J21" i="16"/>
  <c r="J44" i="16"/>
  <c r="D10" i="5"/>
  <c r="H44" i="16"/>
  <c r="H44" i="14"/>
  <c r="J5" i="14"/>
  <c r="J44" i="14"/>
  <c r="D8" i="5"/>
  <c r="J85" i="26"/>
  <c r="E22" i="5"/>
  <c r="F22" i="5"/>
  <c r="J85" i="11"/>
  <c r="E6" i="5"/>
  <c r="F6" i="5"/>
  <c r="J85" i="19"/>
  <c r="J85" i="15"/>
  <c r="E9" i="5"/>
  <c r="F9" i="5"/>
  <c r="H44" i="29"/>
  <c r="J5" i="29"/>
  <c r="J44" i="29"/>
  <c r="D25" i="5"/>
  <c r="J85" i="17"/>
  <c r="E11" i="5"/>
  <c r="F11" i="5"/>
  <c r="H84" i="29"/>
  <c r="H85" i="29"/>
  <c r="J65" i="29"/>
  <c r="J84" i="29"/>
  <c r="H85" i="17"/>
  <c r="AM83" i="12"/>
  <c r="H83" i="12"/>
  <c r="AL83" i="12"/>
  <c r="G83" i="12"/>
  <c r="F10" i="5"/>
  <c r="H85" i="16"/>
  <c r="E8" i="5"/>
  <c r="F8" i="5"/>
  <c r="J85" i="14"/>
  <c r="H84" i="48"/>
  <c r="J45" i="48"/>
  <c r="J84" i="48"/>
  <c r="H85" i="49"/>
  <c r="J85" i="16"/>
  <c r="E10" i="5"/>
  <c r="H85" i="14"/>
  <c r="H44" i="48"/>
  <c r="J5" i="48"/>
  <c r="J44" i="48"/>
  <c r="D31" i="5"/>
  <c r="E21" i="5"/>
  <c r="F21" i="5"/>
  <c r="J85" i="49"/>
  <c r="J85" i="29"/>
  <c r="E25" i="5"/>
  <c r="F25" i="5"/>
  <c r="J85" i="48"/>
  <c r="E31" i="5"/>
  <c r="F31" i="5"/>
  <c r="F45" i="5"/>
  <c r="D45" i="5"/>
  <c r="H85" i="48"/>
  <c r="E45" i="5"/>
</calcChain>
</file>

<file path=xl/sharedStrings.xml><?xml version="1.0" encoding="utf-8"?>
<sst xmlns="http://schemas.openxmlformats.org/spreadsheetml/2006/main" count="9601" uniqueCount="454">
  <si>
    <t>ﾜｰｸｼｰﾄ名</t>
  </si>
  <si>
    <t>説明</t>
  </si>
  <si>
    <t>備考</t>
  </si>
  <si>
    <t>鉱業</t>
  </si>
  <si>
    <t>繊維製品</t>
  </si>
  <si>
    <t>化学製品</t>
  </si>
  <si>
    <t>石油・石炭製品</t>
  </si>
  <si>
    <t>窯業・土石製品</t>
  </si>
  <si>
    <t>鉄鋼</t>
  </si>
  <si>
    <t>非鉄金属</t>
  </si>
  <si>
    <t>金属製品</t>
  </si>
  <si>
    <t>電気機械</t>
  </si>
  <si>
    <t>輸送機械</t>
  </si>
  <si>
    <t>その他の製造工業製品</t>
  </si>
  <si>
    <t>建設</t>
  </si>
  <si>
    <t>電力・ガス・熱供給</t>
  </si>
  <si>
    <t>商業</t>
  </si>
  <si>
    <t>金融・保険</t>
  </si>
  <si>
    <t>不動産</t>
  </si>
  <si>
    <t>公務</t>
  </si>
  <si>
    <t>教育・研究</t>
  </si>
  <si>
    <t>対事業所サービス</t>
  </si>
  <si>
    <t>対個人サービス</t>
  </si>
  <si>
    <t>取引基本表</t>
  </si>
  <si>
    <t>投入係数表</t>
  </si>
  <si>
    <t>逆行列係数表</t>
  </si>
  <si>
    <t>分析係数</t>
  </si>
  <si>
    <t>最終需要推計＿まとめ</t>
    <rPh sb="0" eb="2">
      <t>サイシュウ</t>
    </rPh>
    <rPh sb="2" eb="4">
      <t>ジュヨウ</t>
    </rPh>
    <rPh sb="4" eb="6">
      <t>スイケイ</t>
    </rPh>
    <phoneticPr fontId="6"/>
  </si>
  <si>
    <t>データ入力</t>
    <rPh sb="3" eb="5">
      <t>ニュウリョク</t>
    </rPh>
    <phoneticPr fontId="6"/>
  </si>
  <si>
    <t>経済波及効果推計値</t>
    <rPh sb="0" eb="2">
      <t>ケイザイ</t>
    </rPh>
    <rPh sb="2" eb="4">
      <t>ハキュウ</t>
    </rPh>
    <rPh sb="4" eb="6">
      <t>コウカ</t>
    </rPh>
    <rPh sb="6" eb="8">
      <t>スイケイ</t>
    </rPh>
    <rPh sb="8" eb="9">
      <t>アタイ</t>
    </rPh>
    <phoneticPr fontId="6"/>
  </si>
  <si>
    <t>平成9年平均</t>
  </si>
  <si>
    <t>部門別最終需要額</t>
    <rPh sb="0" eb="3">
      <t>ブモンベツ</t>
    </rPh>
    <rPh sb="3" eb="5">
      <t>サイシュウ</t>
    </rPh>
    <rPh sb="5" eb="7">
      <t>ジュヨウ</t>
    </rPh>
    <rPh sb="7" eb="8">
      <t>ガク</t>
    </rPh>
    <phoneticPr fontId="6"/>
  </si>
  <si>
    <t>ﾃﾞｰﾀ入力欄</t>
    <rPh sb="4" eb="6">
      <t>ニュウリョク</t>
    </rPh>
    <rPh sb="6" eb="7">
      <t>ラン</t>
    </rPh>
    <phoneticPr fontId="6"/>
  </si>
  <si>
    <t>雇用者報酬への転換比率</t>
    <rPh sb="0" eb="3">
      <t>コヨウシャ</t>
    </rPh>
    <rPh sb="3" eb="5">
      <t>ホウシュウ</t>
    </rPh>
    <rPh sb="7" eb="9">
      <t>テンカン</t>
    </rPh>
    <rPh sb="9" eb="11">
      <t>ヒリツ</t>
    </rPh>
    <phoneticPr fontId="6"/>
  </si>
  <si>
    <t>備考</t>
    <rPh sb="0" eb="2">
      <t>ビコウ</t>
    </rPh>
    <phoneticPr fontId="6"/>
  </si>
  <si>
    <t>平均消費性向（勤労者世帯）</t>
    <rPh sb="0" eb="2">
      <t>ヘイキン</t>
    </rPh>
    <rPh sb="7" eb="10">
      <t>キンロウシャ</t>
    </rPh>
    <rPh sb="10" eb="12">
      <t>セタイ</t>
    </rPh>
    <phoneticPr fontId="6"/>
  </si>
  <si>
    <t>（百万円）</t>
    <rPh sb="1" eb="2">
      <t>ヒャク</t>
    </rPh>
    <rPh sb="2" eb="4">
      <t>マンエン</t>
    </rPh>
    <phoneticPr fontId="6"/>
  </si>
  <si>
    <t>ﾜｰｸｼｰﾄ</t>
    <phoneticPr fontId="6"/>
  </si>
  <si>
    <t>神戸市</t>
    <rPh sb="0" eb="3">
      <t>コウベシ</t>
    </rPh>
    <phoneticPr fontId="6"/>
  </si>
  <si>
    <t>近畿</t>
    <rPh sb="0" eb="2">
      <t>キンキ</t>
    </rPh>
    <phoneticPr fontId="6"/>
  </si>
  <si>
    <t>平成10年平均</t>
    <rPh sb="0" eb="2">
      <t>ヘイセイ</t>
    </rPh>
    <rPh sb="4" eb="5">
      <t>ネン</t>
    </rPh>
    <rPh sb="5" eb="7">
      <t>ヘイキン</t>
    </rPh>
    <phoneticPr fontId="6"/>
  </si>
  <si>
    <t>平成11年平均</t>
    <rPh sb="0" eb="2">
      <t>ヘイセイ</t>
    </rPh>
    <rPh sb="4" eb="5">
      <t>ネン</t>
    </rPh>
    <rPh sb="5" eb="7">
      <t>ヘイキン</t>
    </rPh>
    <phoneticPr fontId="6"/>
  </si>
  <si>
    <t>平成12年平均</t>
    <rPh sb="0" eb="2">
      <t>ヘイセイ</t>
    </rPh>
    <rPh sb="4" eb="5">
      <t>ネン</t>
    </rPh>
    <rPh sb="5" eb="7">
      <t>ヘイキン</t>
    </rPh>
    <phoneticPr fontId="6"/>
  </si>
  <si>
    <t>平成13年平均</t>
    <rPh sb="0" eb="2">
      <t>ヘイセイ</t>
    </rPh>
    <rPh sb="4" eb="5">
      <t>ネン</t>
    </rPh>
    <rPh sb="5" eb="7">
      <t>ヘイキン</t>
    </rPh>
    <phoneticPr fontId="6"/>
  </si>
  <si>
    <t>平成14年平均</t>
    <rPh sb="0" eb="2">
      <t>ヘイセイ</t>
    </rPh>
    <rPh sb="4" eb="5">
      <t>ネン</t>
    </rPh>
    <rPh sb="5" eb="7">
      <t>ヘイキン</t>
    </rPh>
    <phoneticPr fontId="6"/>
  </si>
  <si>
    <t>平成15年平均</t>
    <rPh sb="0" eb="2">
      <t>ヘイセイ</t>
    </rPh>
    <rPh sb="4" eb="5">
      <t>ネン</t>
    </rPh>
    <rPh sb="5" eb="7">
      <t>ヘイキン</t>
    </rPh>
    <phoneticPr fontId="6"/>
  </si>
  <si>
    <t>（資料）総務省「家計調査」</t>
    <rPh sb="1" eb="3">
      <t>シリョウ</t>
    </rPh>
    <rPh sb="4" eb="7">
      <t>ソウムショウ</t>
    </rPh>
    <rPh sb="8" eb="10">
      <t>カケイ</t>
    </rPh>
    <rPh sb="10" eb="12">
      <t>チョウサ</t>
    </rPh>
    <phoneticPr fontId="6"/>
  </si>
  <si>
    <t>雇用者報酬転換比率</t>
    <rPh sb="0" eb="3">
      <t>コヨウシャ</t>
    </rPh>
    <rPh sb="3" eb="5">
      <t>ホウシュウ</t>
    </rPh>
    <rPh sb="5" eb="7">
      <t>テンカン</t>
    </rPh>
    <rPh sb="7" eb="9">
      <t>ヒリツ</t>
    </rPh>
    <phoneticPr fontId="6"/>
  </si>
  <si>
    <t>合計</t>
    <rPh sb="0" eb="2">
      <t>ゴウケイ</t>
    </rPh>
    <phoneticPr fontId="6"/>
  </si>
  <si>
    <t>最終需要額</t>
  </si>
  <si>
    <t>自給率</t>
  </si>
  <si>
    <t>県内分</t>
  </si>
  <si>
    <t>輸入分</t>
  </si>
  <si>
    <t>農業</t>
  </si>
  <si>
    <t>林業</t>
  </si>
  <si>
    <t>漁業</t>
  </si>
  <si>
    <t>兵庫県域内最終需要計</t>
    <rPh sb="0" eb="3">
      <t>ヒョウゴケン</t>
    </rPh>
    <phoneticPr fontId="6"/>
  </si>
  <si>
    <t>兵庫県域内
最終需要計</t>
    <rPh sb="0" eb="3">
      <t>ヒョウゴケン</t>
    </rPh>
    <phoneticPr fontId="6"/>
  </si>
  <si>
    <t>県・輸入割合</t>
    <rPh sb="0" eb="1">
      <t>ケン</t>
    </rPh>
    <rPh sb="2" eb="4">
      <t>ユニュウ</t>
    </rPh>
    <rPh sb="4" eb="6">
      <t>ワリアイ</t>
    </rPh>
    <phoneticPr fontId="6"/>
  </si>
  <si>
    <t>移入割合</t>
    <rPh sb="0" eb="2">
      <t>イニュウ</t>
    </rPh>
    <rPh sb="2" eb="4">
      <t>ワリアイ</t>
    </rPh>
    <phoneticPr fontId="6"/>
  </si>
  <si>
    <t>県・輸入分</t>
    <rPh sb="0" eb="1">
      <t>ケン</t>
    </rPh>
    <rPh sb="2" eb="4">
      <t>ユニュウ</t>
    </rPh>
    <rPh sb="4" eb="5">
      <t>ブン</t>
    </rPh>
    <phoneticPr fontId="6"/>
  </si>
  <si>
    <t>移入分</t>
    <rPh sb="0" eb="2">
      <t>イニュウ</t>
    </rPh>
    <rPh sb="2" eb="3">
      <t>ブン</t>
    </rPh>
    <phoneticPr fontId="6"/>
  </si>
  <si>
    <t>（兵庫県域）</t>
    <rPh sb="1" eb="4">
      <t>ヒョウゴケン</t>
    </rPh>
    <rPh sb="4" eb="5">
      <t>イキ</t>
    </rPh>
    <phoneticPr fontId="6"/>
  </si>
  <si>
    <t>（その他地域）</t>
    <rPh sb="3" eb="4">
      <t>タ</t>
    </rPh>
    <rPh sb="4" eb="6">
      <t>チイキ</t>
    </rPh>
    <phoneticPr fontId="6"/>
  </si>
  <si>
    <t>ﾜｰｸｼｰﾄ</t>
    <phoneticPr fontId="6"/>
  </si>
  <si>
    <t>A</t>
    <phoneticPr fontId="6"/>
  </si>
  <si>
    <t>B</t>
    <phoneticPr fontId="6"/>
  </si>
  <si>
    <t>C</t>
    <phoneticPr fontId="6"/>
  </si>
  <si>
    <t>D=B/(B+C)</t>
    <phoneticPr fontId="6"/>
  </si>
  <si>
    <t>E=C/(B+C)</t>
    <phoneticPr fontId="6"/>
  </si>
  <si>
    <t>F=A×Ｄ</t>
    <phoneticPr fontId="6"/>
  </si>
  <si>
    <t>Ｇ=Ａ×Ｅ</t>
    <phoneticPr fontId="6"/>
  </si>
  <si>
    <t>Ｈ</t>
    <phoneticPr fontId="6"/>
  </si>
  <si>
    <t>Ｉ=Ｆ×Ｈ</t>
    <phoneticPr fontId="6"/>
  </si>
  <si>
    <t>Ｊ=Ｆ－Ｉ</t>
    <phoneticPr fontId="6"/>
  </si>
  <si>
    <t>中間需要</t>
  </si>
  <si>
    <t>最終需要</t>
  </si>
  <si>
    <t>兵庫県域</t>
  </si>
  <si>
    <t>その他地域</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</si>
  <si>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</si>
  <si>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</si>
  <si>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</si>
  <si>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</si>
  <si>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</si>
  <si>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</si>
  <si>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</si>
  <si>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</si>
  <si>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</si>
  <si>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</si>
  <si>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</si>
  <si>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</si>
  <si>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</si>
  <si>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</si>
  <si>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</si>
  <si>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</si>
  <si>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</si>
  <si>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</si>
  <si>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</si>
  <si>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</si>
  <si>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</si>
  <si>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</si>
  <si>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</si>
  <si>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</si>
  <si>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</si>
  <si>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</si>
  <si>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</si>
  <si>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</si>
  <si>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</si>
  <si>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</si>
  <si>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</si>
  <si>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</si>
  <si>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</si>
  <si>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</si>
  <si>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パルプ・紙・木製品</t>
  </si>
  <si>
    <t>事務用品</t>
  </si>
  <si>
    <t>分類不明</t>
  </si>
  <si>
    <t>域内中間投入計</t>
  </si>
  <si>
    <t>中間需要    　　総計</t>
  </si>
  <si>
    <t>家計外消費支出（列）</t>
  </si>
  <si>
    <t>民間消費支出</t>
  </si>
  <si>
    <t>一般政府消費支出</t>
  </si>
  <si>
    <t>県内総固定資本形成（公的）</t>
  </si>
  <si>
    <t>県内総固定資本形成（民間）</t>
  </si>
  <si>
    <t>在庫純増</t>
  </si>
  <si>
    <t>域内最終需要計</t>
  </si>
  <si>
    <t>最終需要総計</t>
  </si>
  <si>
    <t>輸出</t>
  </si>
  <si>
    <t>（控除）輸入</t>
  </si>
  <si>
    <t>生産額</t>
  </si>
  <si>
    <t>中</t>
  </si>
  <si>
    <t>兵</t>
  </si>
  <si>
    <t>間</t>
  </si>
  <si>
    <t>庫</t>
  </si>
  <si>
    <t>投</t>
  </si>
  <si>
    <t>県</t>
  </si>
  <si>
    <t>入</t>
  </si>
  <si>
    <t>域</t>
  </si>
  <si>
    <t>そ</t>
  </si>
  <si>
    <t>の</t>
  </si>
  <si>
    <t>他</t>
  </si>
  <si>
    <t>地</t>
  </si>
  <si>
    <t>中間投入総計</t>
  </si>
  <si>
    <t>粗</t>
  </si>
  <si>
    <t>家計外消費支出（行）</t>
  </si>
  <si>
    <t>付</t>
  </si>
  <si>
    <t>雇用者所得</t>
  </si>
  <si>
    <t>加</t>
  </si>
  <si>
    <t>営業余剰</t>
  </si>
  <si>
    <t>価</t>
  </si>
  <si>
    <t>資本減耗引当</t>
  </si>
  <si>
    <t>値</t>
  </si>
  <si>
    <t>間接税(除関税)</t>
  </si>
  <si>
    <t>（控除）経常補助金</t>
  </si>
  <si>
    <t>粗付加価値部門計</t>
  </si>
  <si>
    <t>Ｂ</t>
  </si>
  <si>
    <t>Ｃ</t>
  </si>
  <si>
    <t>県内最終需要増加額
（兵庫県）</t>
    <rPh sb="11" eb="14">
      <t>ヒョウゴケン</t>
    </rPh>
    <phoneticPr fontId="6"/>
  </si>
  <si>
    <t>県内最終需要増加額
（その他地域）</t>
    <rPh sb="13" eb="14">
      <t>タ</t>
    </rPh>
    <rPh sb="14" eb="16">
      <t>チイキ</t>
    </rPh>
    <phoneticPr fontId="6"/>
  </si>
  <si>
    <t>逆行列
（兵庫県）</t>
    <rPh sb="0" eb="3">
      <t>ギャクギョウレツ</t>
    </rPh>
    <rPh sb="5" eb="8">
      <t>ヒョウゴケン</t>
    </rPh>
    <phoneticPr fontId="6"/>
  </si>
  <si>
    <t>逆行列
（その他地域）</t>
    <rPh sb="0" eb="3">
      <t>ギャクギョウレツ</t>
    </rPh>
    <rPh sb="7" eb="8">
      <t>タ</t>
    </rPh>
    <rPh sb="8" eb="10">
      <t>チイキ</t>
    </rPh>
    <phoneticPr fontId="6"/>
  </si>
  <si>
    <t>直接+1次間接波及効果
（兵庫県）</t>
    <rPh sb="13" eb="16">
      <t>ヒョウゴケン</t>
    </rPh>
    <phoneticPr fontId="6"/>
  </si>
  <si>
    <t>直接+1次間接波及効果
（その他地域）</t>
    <rPh sb="15" eb="16">
      <t>タ</t>
    </rPh>
    <rPh sb="16" eb="18">
      <t>チイキ</t>
    </rPh>
    <phoneticPr fontId="6"/>
  </si>
  <si>
    <t>A</t>
    <phoneticPr fontId="6"/>
  </si>
  <si>
    <t>Ｄ</t>
    <phoneticPr fontId="6"/>
  </si>
  <si>
    <t>Ｅ=Ａ×Ｃ</t>
    <phoneticPr fontId="6"/>
  </si>
  <si>
    <t>Ｆ=Ｂ×Ｄ</t>
    <phoneticPr fontId="6"/>
  </si>
  <si>
    <t>Ｇ=Ｅ＋Ｆ</t>
    <phoneticPr fontId="6"/>
  </si>
  <si>
    <t>各種係数表</t>
  </si>
  <si>
    <t>県内自給率</t>
  </si>
  <si>
    <t>就業者係数</t>
  </si>
  <si>
    <t>雇用者係数</t>
  </si>
  <si>
    <t>粗付加価値率</t>
  </si>
  <si>
    <t>雇用者所得率</t>
  </si>
  <si>
    <t>民間消費支出構成比</t>
  </si>
  <si>
    <t>就業者数</t>
  </si>
  <si>
    <t>県内生産額</t>
  </si>
  <si>
    <t>Ａ</t>
  </si>
  <si>
    <t>Ｃ＝Ｂ／Ａ</t>
  </si>
  <si>
    <t>Ｄ＝１－Ｃ</t>
  </si>
  <si>
    <t>合計</t>
  </si>
  <si>
    <t>域内自給率・輸入係数表</t>
    <rPh sb="0" eb="2">
      <t>イキナイ</t>
    </rPh>
    <rPh sb="2" eb="5">
      <t>ジキュウリツ</t>
    </rPh>
    <rPh sb="6" eb="8">
      <t>ユニュウ</t>
    </rPh>
    <rPh sb="8" eb="10">
      <t>ケイスウ</t>
    </rPh>
    <rPh sb="10" eb="11">
      <t>ヒョウ</t>
    </rPh>
    <phoneticPr fontId="6"/>
  </si>
  <si>
    <t>就業者・雇用者係数表</t>
    <rPh sb="0" eb="3">
      <t>シュウギョウシャ</t>
    </rPh>
    <rPh sb="4" eb="7">
      <t>コヨウシャ</t>
    </rPh>
    <rPh sb="7" eb="9">
      <t>ケイスウ</t>
    </rPh>
    <rPh sb="9" eb="10">
      <t>ヒョウ</t>
    </rPh>
    <phoneticPr fontId="6"/>
  </si>
  <si>
    <t>粗付加価値率・雇用者所得率</t>
    <phoneticPr fontId="6"/>
  </si>
  <si>
    <t>民間消費支出構成比</t>
    <phoneticPr fontId="6"/>
  </si>
  <si>
    <t>（就業地ベース）</t>
    <phoneticPr fontId="6"/>
  </si>
  <si>
    <t>雇用者数</t>
    <rPh sb="0" eb="3">
      <t>コヨウシャ</t>
    </rPh>
    <rPh sb="3" eb="4">
      <t>スウ</t>
    </rPh>
    <phoneticPr fontId="6"/>
  </si>
  <si>
    <t>域内生産額</t>
    <rPh sb="0" eb="1">
      <t>イキ</t>
    </rPh>
    <phoneticPr fontId="6"/>
  </si>
  <si>
    <t>雇用者係数</t>
    <rPh sb="0" eb="2">
      <t>コヨウ</t>
    </rPh>
    <phoneticPr fontId="6"/>
  </si>
  <si>
    <t>粗付加価値率</t>
    <rPh sb="0" eb="3">
      <t>ソフカ</t>
    </rPh>
    <rPh sb="3" eb="5">
      <t>カチ</t>
    </rPh>
    <rPh sb="5" eb="6">
      <t>リツ</t>
    </rPh>
    <phoneticPr fontId="6"/>
  </si>
  <si>
    <t>雇用者所得率</t>
    <rPh sb="0" eb="3">
      <t>コヨウシャ</t>
    </rPh>
    <rPh sb="3" eb="6">
      <t>ショトクリツ</t>
    </rPh>
    <phoneticPr fontId="6"/>
  </si>
  <si>
    <t>民間消費支出構成比</t>
    <rPh sb="0" eb="2">
      <t>ミンカン</t>
    </rPh>
    <rPh sb="2" eb="4">
      <t>ショウヒ</t>
    </rPh>
    <rPh sb="4" eb="6">
      <t>シシュツ</t>
    </rPh>
    <rPh sb="6" eb="9">
      <t>コウセイヒ</t>
    </rPh>
    <phoneticPr fontId="6"/>
  </si>
  <si>
    <t>Ｂ</t>
    <phoneticPr fontId="6"/>
  </si>
  <si>
    <t>Ｃ</t>
    <phoneticPr fontId="6"/>
  </si>
  <si>
    <t>Ｄ＝Ａ／Ｃ</t>
    <phoneticPr fontId="6"/>
  </si>
  <si>
    <t>Ｅ＝Ｂ／Ｃ</t>
    <phoneticPr fontId="6"/>
  </si>
  <si>
    <t>B</t>
    <phoneticPr fontId="6"/>
  </si>
  <si>
    <t>C</t>
    <phoneticPr fontId="6"/>
  </si>
  <si>
    <t>D</t>
    <phoneticPr fontId="6"/>
  </si>
  <si>
    <t>E</t>
    <phoneticPr fontId="6"/>
  </si>
  <si>
    <t>F</t>
    <phoneticPr fontId="6"/>
  </si>
  <si>
    <t>G=Σ(A:E)/Ｆ</t>
    <phoneticPr fontId="6"/>
  </si>
  <si>
    <t>H=A/F</t>
    <phoneticPr fontId="6"/>
  </si>
  <si>
    <t>B=A/ΣA</t>
    <phoneticPr fontId="6"/>
  </si>
  <si>
    <t>A</t>
    <phoneticPr fontId="6"/>
  </si>
  <si>
    <t>Ｄ</t>
    <phoneticPr fontId="6"/>
  </si>
  <si>
    <t>Ｅ=Ａ×Ｃ</t>
    <phoneticPr fontId="6"/>
  </si>
  <si>
    <t>Ｆ=Ｂ×Ｄ</t>
    <phoneticPr fontId="6"/>
  </si>
  <si>
    <t>Ｇ=Ｅ＋Ｆ</t>
    <phoneticPr fontId="6"/>
  </si>
  <si>
    <t>経済波及効果計算プロセス</t>
    <phoneticPr fontId="6"/>
  </si>
  <si>
    <t>A</t>
    <phoneticPr fontId="6"/>
  </si>
  <si>
    <t>Ｄ</t>
    <phoneticPr fontId="6"/>
  </si>
  <si>
    <t>Ｅ=Ａ×Ｃ</t>
    <phoneticPr fontId="6"/>
  </si>
  <si>
    <t>Ｆ=Ｂ×Ｄ</t>
    <phoneticPr fontId="6"/>
  </si>
  <si>
    <t>Ｇ=Ｅ＋Ｆ</t>
    <phoneticPr fontId="6"/>
  </si>
  <si>
    <t>A</t>
    <phoneticPr fontId="6"/>
  </si>
  <si>
    <t>Ｄ</t>
    <phoneticPr fontId="6"/>
  </si>
  <si>
    <t>Ｅ=Ａ×Ｃ</t>
    <phoneticPr fontId="6"/>
  </si>
  <si>
    <t>Ｆ=Ｂ×Ｄ</t>
    <phoneticPr fontId="6"/>
  </si>
  <si>
    <t>Ｇ=Ｅ＋Ｆ</t>
    <phoneticPr fontId="6"/>
  </si>
  <si>
    <t>A</t>
    <phoneticPr fontId="6"/>
  </si>
  <si>
    <t>Ｄ</t>
    <phoneticPr fontId="6"/>
  </si>
  <si>
    <t>Ｅ=Ａ×Ｃ</t>
    <phoneticPr fontId="6"/>
  </si>
  <si>
    <t>Ｆ=Ｂ×Ｄ</t>
    <phoneticPr fontId="6"/>
  </si>
  <si>
    <t>Ｇ=Ｅ＋Ｆ</t>
    <phoneticPr fontId="6"/>
  </si>
  <si>
    <t>A</t>
    <phoneticPr fontId="6"/>
  </si>
  <si>
    <t>Ｄ</t>
    <phoneticPr fontId="6"/>
  </si>
  <si>
    <t>Ｅ=Ａ×Ｃ</t>
    <phoneticPr fontId="6"/>
  </si>
  <si>
    <t>Ｆ=Ｂ×Ｄ</t>
    <phoneticPr fontId="6"/>
  </si>
  <si>
    <t>Ｇ=Ｅ＋Ｆ</t>
    <phoneticPr fontId="6"/>
  </si>
  <si>
    <t>A</t>
    <phoneticPr fontId="6"/>
  </si>
  <si>
    <t>Ｄ</t>
    <phoneticPr fontId="6"/>
  </si>
  <si>
    <t>Ｅ=Ａ×Ｃ</t>
    <phoneticPr fontId="6"/>
  </si>
  <si>
    <t>Ｆ=Ｂ×Ｄ</t>
    <phoneticPr fontId="6"/>
  </si>
  <si>
    <t>Ｇ=Ｅ＋Ｆ</t>
    <phoneticPr fontId="6"/>
  </si>
  <si>
    <t>A</t>
    <phoneticPr fontId="6"/>
  </si>
  <si>
    <t>Ｄ</t>
    <phoneticPr fontId="6"/>
  </si>
  <si>
    <t>A</t>
    <phoneticPr fontId="6"/>
  </si>
  <si>
    <t>Ｄ</t>
    <phoneticPr fontId="6"/>
  </si>
  <si>
    <t>Ｅ=Ａ×Ｃ</t>
    <phoneticPr fontId="6"/>
  </si>
  <si>
    <t>Ｆ=Ｂ×Ｄ</t>
    <phoneticPr fontId="6"/>
  </si>
  <si>
    <t>Ｇ=Ｅ＋Ｆ</t>
    <phoneticPr fontId="6"/>
  </si>
  <si>
    <t>A</t>
    <phoneticPr fontId="6"/>
  </si>
  <si>
    <t>Ｄ</t>
    <phoneticPr fontId="6"/>
  </si>
  <si>
    <t>Ｅ=Ａ×Ｃ</t>
    <phoneticPr fontId="6"/>
  </si>
  <si>
    <t>Ｆ=Ｂ×Ｄ</t>
    <phoneticPr fontId="6"/>
  </si>
  <si>
    <t>Ｇ=Ｅ＋Ｆ</t>
    <phoneticPr fontId="6"/>
  </si>
  <si>
    <t>A</t>
    <phoneticPr fontId="6"/>
  </si>
  <si>
    <t>Ｄ</t>
    <phoneticPr fontId="6"/>
  </si>
  <si>
    <t>Ｅ=Ａ×Ｃ</t>
    <phoneticPr fontId="6"/>
  </si>
  <si>
    <t>Ｆ=Ｂ×Ｄ</t>
    <phoneticPr fontId="6"/>
  </si>
  <si>
    <t>Ｇ=Ｅ＋Ｆ</t>
    <phoneticPr fontId="6"/>
  </si>
  <si>
    <t>A</t>
    <phoneticPr fontId="6"/>
  </si>
  <si>
    <t>Ｄ</t>
    <phoneticPr fontId="6"/>
  </si>
  <si>
    <t>Ｅ=Ａ×Ｃ</t>
    <phoneticPr fontId="6"/>
  </si>
  <si>
    <t>Ｆ=Ｂ×Ｄ</t>
    <phoneticPr fontId="6"/>
  </si>
  <si>
    <t>Ｇ=Ｅ＋Ｆ</t>
    <phoneticPr fontId="6"/>
  </si>
  <si>
    <t>A</t>
    <phoneticPr fontId="6"/>
  </si>
  <si>
    <t>Ｄ</t>
    <phoneticPr fontId="6"/>
  </si>
  <si>
    <t>Ｅ=Ａ×Ｃ</t>
    <phoneticPr fontId="6"/>
  </si>
  <si>
    <t>Ｆ=Ｂ×Ｄ</t>
    <phoneticPr fontId="6"/>
  </si>
  <si>
    <t>Ｇ=Ｅ＋Ｆ</t>
    <phoneticPr fontId="6"/>
  </si>
  <si>
    <t>A</t>
    <phoneticPr fontId="6"/>
  </si>
  <si>
    <t>Ｄ</t>
    <phoneticPr fontId="6"/>
  </si>
  <si>
    <t>Ｅ=Ａ×Ｃ</t>
    <phoneticPr fontId="6"/>
  </si>
  <si>
    <t>Ｆ=Ｂ×Ｄ</t>
    <phoneticPr fontId="6"/>
  </si>
  <si>
    <t>Ｇ=Ｅ＋Ｆ</t>
    <phoneticPr fontId="6"/>
  </si>
  <si>
    <t>A</t>
    <phoneticPr fontId="6"/>
  </si>
  <si>
    <t>Ｄ</t>
    <phoneticPr fontId="6"/>
  </si>
  <si>
    <t>Ｅ=Ａ×Ｃ</t>
    <phoneticPr fontId="6"/>
  </si>
  <si>
    <t>Ｆ=Ｂ×Ｄ</t>
    <phoneticPr fontId="6"/>
  </si>
  <si>
    <t>Ｇ=Ｅ＋Ｆ</t>
    <phoneticPr fontId="6"/>
  </si>
  <si>
    <t>A</t>
    <phoneticPr fontId="6"/>
  </si>
  <si>
    <t>Ｄ</t>
    <phoneticPr fontId="6"/>
  </si>
  <si>
    <t>Ｅ=Ａ×Ｃ</t>
    <phoneticPr fontId="6"/>
  </si>
  <si>
    <t>Ｆ=Ｂ×Ｄ</t>
    <phoneticPr fontId="6"/>
  </si>
  <si>
    <t>Ｇ=Ｅ＋Ｆ</t>
    <phoneticPr fontId="6"/>
  </si>
  <si>
    <t>A</t>
    <phoneticPr fontId="6"/>
  </si>
  <si>
    <t>Ｄ</t>
    <phoneticPr fontId="6"/>
  </si>
  <si>
    <t>Ｅ=Ａ×Ｃ</t>
    <phoneticPr fontId="6"/>
  </si>
  <si>
    <t>Ｆ=Ｂ×Ｄ</t>
    <phoneticPr fontId="6"/>
  </si>
  <si>
    <t>Ｇ=Ｅ＋Ｆ</t>
    <phoneticPr fontId="6"/>
  </si>
  <si>
    <t>A</t>
    <phoneticPr fontId="6"/>
  </si>
  <si>
    <t>Ｄ</t>
    <phoneticPr fontId="6"/>
  </si>
  <si>
    <t>Ｅ=Ａ×Ｃ</t>
    <phoneticPr fontId="6"/>
  </si>
  <si>
    <t>Ｆ=Ｂ×Ｄ</t>
    <phoneticPr fontId="6"/>
  </si>
  <si>
    <t>Ｇ=Ｅ＋Ｆ</t>
    <phoneticPr fontId="6"/>
  </si>
  <si>
    <t>A</t>
    <phoneticPr fontId="6"/>
  </si>
  <si>
    <t>Ｄ</t>
    <phoneticPr fontId="6"/>
  </si>
  <si>
    <t>Ｅ=Ａ×Ｃ</t>
    <phoneticPr fontId="6"/>
  </si>
  <si>
    <t>Ｆ=Ｂ×Ｄ</t>
    <phoneticPr fontId="6"/>
  </si>
  <si>
    <t>Ｇ=Ｅ＋Ｆ</t>
    <phoneticPr fontId="6"/>
  </si>
  <si>
    <t>・波及効果の試算は1次波及まで</t>
    <phoneticPr fontId="6"/>
  </si>
  <si>
    <t>生産誘発額（直接＋１次誘発効果）</t>
    <rPh sb="0" eb="2">
      <t>セイサン</t>
    </rPh>
    <rPh sb="2" eb="5">
      <t>ユウハツガク</t>
    </rPh>
    <rPh sb="6" eb="8">
      <t>チョクセツ</t>
    </rPh>
    <rPh sb="10" eb="11">
      <t>ジ</t>
    </rPh>
    <rPh sb="11" eb="13">
      <t>ユウハツ</t>
    </rPh>
    <rPh sb="13" eb="15">
      <t>コウカ</t>
    </rPh>
    <phoneticPr fontId="6"/>
  </si>
  <si>
    <t>兵庫県</t>
    <rPh sb="0" eb="3">
      <t>ヒョウゴケン</t>
    </rPh>
    <phoneticPr fontId="6"/>
  </si>
  <si>
    <t>他地域</t>
    <rPh sb="0" eb="3">
      <t>タチイキ</t>
    </rPh>
    <phoneticPr fontId="6"/>
  </si>
  <si>
    <t>全国計</t>
    <rPh sb="0" eb="2">
      <t>ゼンコク</t>
    </rPh>
    <rPh sb="2" eb="3">
      <t>ケイ</t>
    </rPh>
    <phoneticPr fontId="6"/>
  </si>
  <si>
    <t>最終需要額の調達先（県内orその他都道府県or国外）を推計</t>
  </si>
  <si>
    <t>域内列和</t>
    <rPh sb="0" eb="2">
      <t>イキナイ</t>
    </rPh>
    <rPh sb="2" eb="3">
      <t>レツ</t>
    </rPh>
    <rPh sb="3" eb="4">
      <t>ワ</t>
    </rPh>
    <phoneticPr fontId="6"/>
  </si>
  <si>
    <t>影響力係数</t>
    <rPh sb="0" eb="3">
      <t>エイキョウリョク</t>
    </rPh>
    <rPh sb="3" eb="5">
      <t>ケイスウ</t>
    </rPh>
    <phoneticPr fontId="6"/>
  </si>
  <si>
    <t>域内列和</t>
  </si>
  <si>
    <t>影響力係数</t>
  </si>
  <si>
    <t>列総和</t>
    <rPh sb="0" eb="1">
      <t>レツ</t>
    </rPh>
    <rPh sb="1" eb="2">
      <t>ソウ</t>
    </rPh>
    <rPh sb="2" eb="3">
      <t>ワ</t>
    </rPh>
    <phoneticPr fontId="6"/>
  </si>
  <si>
    <t>域内行和</t>
    <rPh sb="0" eb="2">
      <t>イキナイ</t>
    </rPh>
    <rPh sb="2" eb="3">
      <t>ギョウ</t>
    </rPh>
    <rPh sb="3" eb="4">
      <t>ワ</t>
    </rPh>
    <phoneticPr fontId="6"/>
  </si>
  <si>
    <t>感応度係数</t>
    <rPh sb="0" eb="3">
      <t>カンノウド</t>
    </rPh>
    <rPh sb="3" eb="5">
      <t>ケイスウ</t>
    </rPh>
    <phoneticPr fontId="6"/>
  </si>
  <si>
    <t>行総和</t>
    <rPh sb="0" eb="1">
      <t>ギョウ</t>
    </rPh>
    <rPh sb="1" eb="3">
      <t>ソウワ</t>
    </rPh>
    <phoneticPr fontId="6"/>
  </si>
  <si>
    <t>③ 企業に過剰在庫が存在せず、需要に対しては、常に生産を行って供給する。</t>
  </si>
  <si>
    <t>④ 企業の生産能力に限界がなく、あらゆる需要にこたえられる。</t>
  </si>
  <si>
    <t>⑤ 一つの生産物は、ただ一つの生産部門（産業）から供給される。</t>
  </si>
  <si>
    <t>⑥ 原材料等の投入量は、その部門の生産量に比例する。</t>
  </si>
  <si>
    <t>⑧ 生産波及効果が達成される期間は、不明である。</t>
  </si>
  <si>
    <t>（４）その他</t>
  </si>
  <si>
    <t>産業連関分析上の留意点</t>
    <rPh sb="0" eb="2">
      <t>サンギョウ</t>
    </rPh>
    <rPh sb="2" eb="4">
      <t>レンカン</t>
    </rPh>
    <phoneticPr fontId="6"/>
  </si>
  <si>
    <t xml:space="preserve">産業連関表による経済波及効果の分析は、あくまでも経済モデル分析の一つであり、そこにはいくつかの基本的仮定・前提条件などの留意点がある。 </t>
    <rPh sb="47" eb="50">
      <t>キホンテキ</t>
    </rPh>
    <rPh sb="50" eb="52">
      <t>カテイ</t>
    </rPh>
    <rPh sb="53" eb="55">
      <t>ゼンテイ</t>
    </rPh>
    <rPh sb="55" eb="57">
      <t>ジョウケン</t>
    </rPh>
    <rPh sb="60" eb="63">
      <t>リュウイテン</t>
    </rPh>
    <phoneticPr fontId="6"/>
  </si>
  <si>
    <t>（１）「生産波及効果」とは</t>
    <phoneticPr fontId="6"/>
  </si>
  <si>
    <t xml:space="preserve">  ある産業部門の生産物に対する最終需要（投資・消費・移輸出）の変化が、直接・間接のルートを通じて、他の産業部門の生産に影響を及ぼしていくことを「生産波及効果」という。</t>
    <phoneticPr fontId="6"/>
  </si>
  <si>
    <t>生産波及効果分析では、産業間の因果連鎖に起因する生産波及効果のメカニズムを基に、最終的に各産業部門において誘発される生産額を測定する。</t>
    <phoneticPr fontId="6"/>
  </si>
  <si>
    <t>測定の道具として、「投入係数」と「逆行列係数」を使用する。</t>
    <phoneticPr fontId="6"/>
  </si>
  <si>
    <t>　生産波及効果には、「生産誘発効果」と「粗付加価値誘発効果」とがある。</t>
    <phoneticPr fontId="6"/>
  </si>
  <si>
    <t>このうち「生産誘発効果」には、原材料消費による誘発効果と雇用者所得（賃金・給与等）など家計を通じて消費支出される最終需要の増加による誘発効果などがある。</t>
    <phoneticPr fontId="6"/>
  </si>
  <si>
    <t xml:space="preserve">  波及効果（誘発効果）は、直接効果と間接波及効果（第１次、第２次……）に分けられる。</t>
    <phoneticPr fontId="6"/>
  </si>
  <si>
    <t>例えば、ある産業で 100億円の生産があった場合、直接効果は 100億円の生産そのものであり、間接波及効果は 100億円の生産活動に伴う原材料消費や民間消費支出による誘発効果である。</t>
    <phoneticPr fontId="6"/>
  </si>
  <si>
    <t>（２）分析の基本的仮定</t>
    <rPh sb="3" eb="5">
      <t>ブンセキ</t>
    </rPh>
    <phoneticPr fontId="6"/>
  </si>
  <si>
    <t>⑦ 各部門が生産活動を個別に行った効果の和は、それら部門が同時に行ったときの総効果に等しい。</t>
    <phoneticPr fontId="6"/>
  </si>
  <si>
    <t>（３）分析の前提条件</t>
    <rPh sb="3" eb="5">
      <t>ブンセキ</t>
    </rPh>
    <phoneticPr fontId="6"/>
  </si>
  <si>
    <r>
      <t>①</t>
    </r>
    <r>
      <rPr>
        <sz val="10.5"/>
        <color indexed="8"/>
        <rFont val="ＭＳ 明朝"/>
        <family val="1"/>
        <charset val="128"/>
      </rPr>
      <t>本事例では、各産業部門の平均的な投入構造によることとする。例えば、建設業であれば「建設部門」を１部門とする「投入係数」を用いて推計する。</t>
    </r>
    <rPh sb="7" eb="8">
      <t>カク</t>
    </rPh>
    <rPh sb="8" eb="10">
      <t>サンギョウ</t>
    </rPh>
    <rPh sb="10" eb="12">
      <t>ブモン</t>
    </rPh>
    <rPh sb="30" eb="31">
      <t>タト</t>
    </rPh>
    <rPh sb="34" eb="36">
      <t>ケンセツ</t>
    </rPh>
    <rPh sb="36" eb="37">
      <t>ギョウ</t>
    </rPh>
    <phoneticPr fontId="6"/>
  </si>
  <si>
    <r>
      <t>③</t>
    </r>
    <r>
      <rPr>
        <sz val="10.5"/>
        <color indexed="8"/>
        <rFont val="ＭＳ 明朝"/>
        <family val="1"/>
        <charset val="128"/>
      </rPr>
      <t>就業者数は、生産額に比例して増加することとする。</t>
    </r>
    <phoneticPr fontId="6"/>
  </si>
  <si>
    <t>①生産波及効果分析では、新しく生み出された雇用者所得が、新たに消費需要の増加となって再び生産を誘発する過程を対象にした。</t>
    <phoneticPr fontId="6"/>
  </si>
  <si>
    <t>　計算上は次々に効果が波及していき、誘発される生産額が０になるまで分析は可能である。</t>
    <phoneticPr fontId="6"/>
  </si>
  <si>
    <t>　　実際には、生産波及過程で、「波及の中断」やタイム・ラグの問題などもあると考えられるが、分析の対象を、第1次間接波及効果までに限定した。</t>
    <phoneticPr fontId="6"/>
  </si>
  <si>
    <r>
      <t>②</t>
    </r>
    <r>
      <rPr>
        <sz val="10.5"/>
        <color indexed="8"/>
        <rFont val="ＭＳ 明朝"/>
        <family val="1"/>
        <charset val="128"/>
      </rPr>
      <t>雇用者報酬の外に営業余剰なども、一部、消費や投資に向って新たな需要を喚起する。</t>
    </r>
    <rPh sb="4" eb="6">
      <t>ホウシュウ</t>
    </rPh>
    <phoneticPr fontId="6"/>
  </si>
  <si>
    <t>　その転換比率となる指標に資料上の制約があり、比率が明確か、推定可能な特別の場合を除き、あまり計算されないため、計測の対象外とした。</t>
    <phoneticPr fontId="6"/>
  </si>
  <si>
    <t>１　取引基本表</t>
    <phoneticPr fontId="6"/>
  </si>
  <si>
    <t>２　投入係数表</t>
    <phoneticPr fontId="6"/>
  </si>
  <si>
    <t>３　逆行列係数表</t>
    <rPh sb="5" eb="7">
      <t>ケイスウ</t>
    </rPh>
    <phoneticPr fontId="6"/>
  </si>
  <si>
    <t>35</t>
  </si>
  <si>
    <t>36</t>
  </si>
  <si>
    <t>38</t>
  </si>
  <si>
    <t>39</t>
  </si>
  <si>
    <t>40</t>
  </si>
  <si>
    <t>41</t>
  </si>
  <si>
    <t>42</t>
  </si>
  <si>
    <t>43</t>
  </si>
  <si>
    <t>輸送機械  　　　　　</t>
  </si>
  <si>
    <t>電力・ガス・熱供給　</t>
  </si>
  <si>
    <t>飲食料品　　　　　　　</t>
  </si>
  <si>
    <t>情報・通信機器</t>
  </si>
  <si>
    <t>電子部品</t>
  </si>
  <si>
    <t>情報通信</t>
  </si>
  <si>
    <t>域内需要合計</t>
    <rPh sb="0" eb="1">
      <t>イキ</t>
    </rPh>
    <phoneticPr fontId="4"/>
  </si>
  <si>
    <t>輸入計</t>
  </si>
  <si>
    <t>輸入率</t>
  </si>
  <si>
    <t>域内自給率</t>
    <rPh sb="0" eb="1">
      <t>イキ</t>
    </rPh>
    <phoneticPr fontId="4"/>
  </si>
  <si>
    <t>A</t>
    <phoneticPr fontId="6"/>
  </si>
  <si>
    <t>Ｄ</t>
    <phoneticPr fontId="6"/>
  </si>
  <si>
    <t>Ｅ=Ａ×Ｃ</t>
    <phoneticPr fontId="6"/>
  </si>
  <si>
    <t>Ｆ=Ｂ×Ｄ</t>
    <phoneticPr fontId="6"/>
  </si>
  <si>
    <t>Ｇ=Ｅ＋Ｆ</t>
    <phoneticPr fontId="6"/>
  </si>
  <si>
    <t>事例1　産業連関分析（39部門別ワークシート）</t>
    <rPh sb="0" eb="2">
      <t>ジレイ</t>
    </rPh>
    <rPh sb="4" eb="6">
      <t>サンギョウ</t>
    </rPh>
    <rPh sb="6" eb="8">
      <t>レンカン</t>
    </rPh>
    <rPh sb="8" eb="10">
      <t>ブンセキ</t>
    </rPh>
    <rPh sb="13" eb="16">
      <t>ブモンベツ</t>
    </rPh>
    <phoneticPr fontId="6"/>
  </si>
  <si>
    <t>１</t>
  </si>
  <si>
    <t>農業</t>
    <rPh sb="0" eb="2">
      <t>ノウギョウ</t>
    </rPh>
    <phoneticPr fontId="3"/>
  </si>
  <si>
    <t>2</t>
  </si>
  <si>
    <t>林業</t>
    <rPh sb="0" eb="2">
      <t>リンギョウ</t>
    </rPh>
    <phoneticPr fontId="11"/>
  </si>
  <si>
    <t>3</t>
  </si>
  <si>
    <t>漁業</t>
    <rPh sb="0" eb="2">
      <t>ギョギョウ</t>
    </rPh>
    <phoneticPr fontId="11"/>
  </si>
  <si>
    <t>4</t>
  </si>
  <si>
    <t>5</t>
  </si>
  <si>
    <t>6</t>
  </si>
  <si>
    <t>7</t>
  </si>
  <si>
    <t>8</t>
  </si>
  <si>
    <t>9</t>
  </si>
  <si>
    <t>プラスチック・ゴム</t>
  </si>
  <si>
    <t>はん用機械</t>
  </si>
  <si>
    <t>生産用機械</t>
  </si>
  <si>
    <t>業務用機械</t>
  </si>
  <si>
    <t>電子部品</t>
    <rPh sb="0" eb="2">
      <t>デンシ</t>
    </rPh>
    <rPh sb="2" eb="4">
      <t>ブヒン</t>
    </rPh>
    <phoneticPr fontId="11"/>
  </si>
  <si>
    <t>水道　　</t>
  </si>
  <si>
    <t>廃棄物処理</t>
    <rPh sb="0" eb="3">
      <t>ハイキブツ</t>
    </rPh>
    <rPh sb="3" eb="5">
      <t>ショリ</t>
    </rPh>
    <phoneticPr fontId="11"/>
  </si>
  <si>
    <t>商業</t>
    <rPh sb="0" eb="2">
      <t>ショウギョウ</t>
    </rPh>
    <phoneticPr fontId="11"/>
  </si>
  <si>
    <t>運輸、郵便</t>
    <rPh sb="3" eb="5">
      <t>ユウビン</t>
    </rPh>
    <phoneticPr fontId="11"/>
  </si>
  <si>
    <t>医療・福祉</t>
    <rPh sb="3" eb="5">
      <t>フクシ</t>
    </rPh>
    <phoneticPr fontId="11"/>
  </si>
  <si>
    <t>その他の非営利団体サービス</t>
    <rPh sb="2" eb="3">
      <t>タ</t>
    </rPh>
    <rPh sb="4" eb="7">
      <t>ヒエイリ</t>
    </rPh>
    <rPh sb="7" eb="9">
      <t>ダンタイ</t>
    </rPh>
    <phoneticPr fontId="11"/>
  </si>
  <si>
    <t>37</t>
  </si>
  <si>
    <t>その他対個人サービス</t>
    <rPh sb="2" eb="3">
      <t>タ</t>
    </rPh>
    <phoneticPr fontId="11"/>
  </si>
  <si>
    <t>事務用品</t>
    <rPh sb="0" eb="2">
      <t>ジム</t>
    </rPh>
    <rPh sb="2" eb="4">
      <t>ヨウヒン</t>
    </rPh>
    <phoneticPr fontId="11"/>
  </si>
  <si>
    <t>分類不明</t>
    <rPh sb="0" eb="2">
      <t>ブンルイ</t>
    </rPh>
    <rPh sb="2" eb="4">
      <t>フメイ</t>
    </rPh>
    <phoneticPr fontId="11"/>
  </si>
  <si>
    <t>林業</t>
    <rPh sb="0" eb="2">
      <t>リンギョウ</t>
    </rPh>
    <phoneticPr fontId="12"/>
  </si>
  <si>
    <t>漁業</t>
    <rPh sb="0" eb="2">
      <t>ギョギョウ</t>
    </rPh>
    <phoneticPr fontId="12"/>
  </si>
  <si>
    <t>飲食料品</t>
  </si>
  <si>
    <t>水道</t>
  </si>
  <si>
    <t>廃棄物処理</t>
  </si>
  <si>
    <t>運輸・郵便</t>
  </si>
  <si>
    <t>医療・福祉</t>
  </si>
  <si>
    <t>その他の非営利団体サービス</t>
  </si>
  <si>
    <t>調整項</t>
    <rPh sb="0" eb="2">
      <t>チョウセイ</t>
    </rPh>
    <rPh sb="2" eb="3">
      <t>コウ</t>
    </rPh>
    <phoneticPr fontId="3"/>
  </si>
  <si>
    <t>農業</t>
    <rPh sb="0" eb="2">
      <t>ノウギョウ</t>
    </rPh>
    <phoneticPr fontId="6"/>
  </si>
  <si>
    <t>林業</t>
    <rPh sb="0" eb="2">
      <t>リンギョウ</t>
    </rPh>
    <phoneticPr fontId="16"/>
  </si>
  <si>
    <t>漁業</t>
    <rPh sb="0" eb="2">
      <t>ギョギョウ</t>
    </rPh>
    <phoneticPr fontId="16"/>
  </si>
  <si>
    <t>電子部品</t>
    <rPh sb="0" eb="2">
      <t>デンシ</t>
    </rPh>
    <rPh sb="2" eb="4">
      <t>ブヒン</t>
    </rPh>
    <phoneticPr fontId="16"/>
  </si>
  <si>
    <t>廃棄物処理</t>
    <rPh sb="0" eb="3">
      <t>ハイキブツ</t>
    </rPh>
    <rPh sb="3" eb="5">
      <t>ショリ</t>
    </rPh>
    <phoneticPr fontId="16"/>
  </si>
  <si>
    <t>商業</t>
    <rPh sb="0" eb="2">
      <t>ショウギョウ</t>
    </rPh>
    <phoneticPr fontId="16"/>
  </si>
  <si>
    <t>運輸、郵便</t>
    <rPh sb="3" eb="5">
      <t>ユウビン</t>
    </rPh>
    <phoneticPr fontId="16"/>
  </si>
  <si>
    <t>医療・福祉</t>
    <rPh sb="3" eb="5">
      <t>フクシ</t>
    </rPh>
    <phoneticPr fontId="16"/>
  </si>
  <si>
    <t>その他の非営利団体サービス</t>
    <rPh sb="2" eb="3">
      <t>タ</t>
    </rPh>
    <rPh sb="4" eb="7">
      <t>ヒエイリ</t>
    </rPh>
    <rPh sb="7" eb="9">
      <t>ダンタイ</t>
    </rPh>
    <phoneticPr fontId="16"/>
  </si>
  <si>
    <t>事務用品</t>
    <rPh sb="0" eb="2">
      <t>ジム</t>
    </rPh>
    <rPh sb="2" eb="4">
      <t>ヨウヒン</t>
    </rPh>
    <phoneticPr fontId="16"/>
  </si>
  <si>
    <t>分類不明</t>
    <rPh sb="0" eb="2">
      <t>ブンルイ</t>
    </rPh>
    <rPh sb="2" eb="4">
      <t>フメイ</t>
    </rPh>
    <phoneticPr fontId="16"/>
  </si>
  <si>
    <t>(単位：百万円）</t>
    <rPh sb="1" eb="3">
      <t>タンイ</t>
    </rPh>
    <rPh sb="4" eb="5">
      <t>ヒャク</t>
    </rPh>
    <rPh sb="5" eb="7">
      <t>マンエン</t>
    </rPh>
    <phoneticPr fontId="6"/>
  </si>
  <si>
    <t>事務用品</t>
    <rPh sb="0" eb="2">
      <t>ジム</t>
    </rPh>
    <rPh sb="2" eb="4">
      <t>ヨウヒン</t>
    </rPh>
    <phoneticPr fontId="6"/>
  </si>
  <si>
    <t>分類不明</t>
    <rPh sb="0" eb="2">
      <t>ブンルイ</t>
    </rPh>
    <rPh sb="2" eb="4">
      <t>フメイ</t>
    </rPh>
    <phoneticPr fontId="6"/>
  </si>
  <si>
    <t>生産用機械</t>
    <phoneticPr fontId="6"/>
  </si>
  <si>
    <t>廃棄物処理</t>
    <rPh sb="0" eb="3">
      <t>ハイキブツ</t>
    </rPh>
    <rPh sb="3" eb="5">
      <t>ショリ</t>
    </rPh>
    <phoneticPr fontId="6"/>
  </si>
  <si>
    <t>統合大分類（39部門）</t>
    <rPh sb="0" eb="2">
      <t>トウゴウ</t>
    </rPh>
    <rPh sb="2" eb="5">
      <t>ダイブンルイ</t>
    </rPh>
    <rPh sb="8" eb="10">
      <t>ブモン</t>
    </rPh>
    <phoneticPr fontId="6"/>
  </si>
  <si>
    <t>部門名（39部門）</t>
    <phoneticPr fontId="6"/>
  </si>
  <si>
    <t>（百万円）</t>
    <rPh sb="1" eb="3">
      <t>ヒャクマン</t>
    </rPh>
    <phoneticPr fontId="6"/>
  </si>
  <si>
    <t>（人／百万円）</t>
    <rPh sb="3" eb="5">
      <t>ヒャクマン</t>
    </rPh>
    <phoneticPr fontId="6"/>
  </si>
  <si>
    <t xml:space="preserve"> </t>
    <phoneticPr fontId="6"/>
  </si>
  <si>
    <t>飲食料品　　　　　　　</t>
    <phoneticPr fontId="6"/>
  </si>
  <si>
    <t>プラスチック・ゴム</t>
    <phoneticPr fontId="6"/>
  </si>
  <si>
    <t>窯業・土石製品</t>
    <phoneticPr fontId="6"/>
  </si>
  <si>
    <t>鉄鋼</t>
    <rPh sb="0" eb="2">
      <t>テッコウ</t>
    </rPh>
    <phoneticPr fontId="6"/>
  </si>
  <si>
    <t>非鉄金属</t>
    <phoneticPr fontId="6"/>
  </si>
  <si>
    <t>金属製品</t>
    <rPh sb="0" eb="2">
      <t>キンゾク</t>
    </rPh>
    <rPh sb="2" eb="4">
      <t>セイヒン</t>
    </rPh>
    <phoneticPr fontId="6"/>
  </si>
  <si>
    <t>はん用機械</t>
    <phoneticPr fontId="6"/>
  </si>
  <si>
    <t>業務用機械</t>
    <rPh sb="0" eb="3">
      <t>ギョウムヨウ</t>
    </rPh>
    <rPh sb="3" eb="5">
      <t>キカイ</t>
    </rPh>
    <phoneticPr fontId="6"/>
  </si>
  <si>
    <t>電子部品</t>
    <rPh sb="0" eb="2">
      <t>デンシ</t>
    </rPh>
    <rPh sb="2" eb="4">
      <t>ブヒン</t>
    </rPh>
    <phoneticPr fontId="6"/>
  </si>
  <si>
    <t>電気機械</t>
    <phoneticPr fontId="6"/>
  </si>
  <si>
    <t>情報・通信機器</t>
    <rPh sb="0" eb="2">
      <t>ジョウホウ</t>
    </rPh>
    <phoneticPr fontId="6"/>
  </si>
  <si>
    <t>輸送機械  　　　　　</t>
    <phoneticPr fontId="6"/>
  </si>
  <si>
    <t>その他製造工業製品</t>
    <rPh sb="2" eb="3">
      <t>タ</t>
    </rPh>
    <rPh sb="3" eb="5">
      <t>セイゾウ</t>
    </rPh>
    <rPh sb="5" eb="7">
      <t>コウギョウ</t>
    </rPh>
    <rPh sb="7" eb="9">
      <t>セイヒン</t>
    </rPh>
    <phoneticPr fontId="6"/>
  </si>
  <si>
    <t>建設</t>
    <rPh sb="0" eb="2">
      <t>ケンセツ</t>
    </rPh>
    <phoneticPr fontId="6"/>
  </si>
  <si>
    <t>電力・ガス・熱供給　</t>
    <phoneticPr fontId="6"/>
  </si>
  <si>
    <t>水道　　</t>
    <phoneticPr fontId="6"/>
  </si>
  <si>
    <t>商業</t>
    <rPh sb="0" eb="2">
      <t>ショウギョウ</t>
    </rPh>
    <phoneticPr fontId="6"/>
  </si>
  <si>
    <t>金融・保険</t>
    <rPh sb="0" eb="2">
      <t>キンユウ</t>
    </rPh>
    <rPh sb="3" eb="5">
      <t>ホケン</t>
    </rPh>
    <phoneticPr fontId="6"/>
  </si>
  <si>
    <t>不動産</t>
    <rPh sb="0" eb="3">
      <t>フドウサン</t>
    </rPh>
    <phoneticPr fontId="6"/>
  </si>
  <si>
    <t>運輸、郵便</t>
    <rPh sb="0" eb="2">
      <t>ウンユ</t>
    </rPh>
    <rPh sb="3" eb="5">
      <t>ユウビン</t>
    </rPh>
    <phoneticPr fontId="6"/>
  </si>
  <si>
    <t>情報通信</t>
    <rPh sb="0" eb="2">
      <t>ジョウホウ</t>
    </rPh>
    <rPh sb="2" eb="4">
      <t>ツウシン</t>
    </rPh>
    <phoneticPr fontId="6"/>
  </si>
  <si>
    <t>公務</t>
    <rPh sb="0" eb="2">
      <t>コウム</t>
    </rPh>
    <phoneticPr fontId="6"/>
  </si>
  <si>
    <t>教育・研究</t>
    <phoneticPr fontId="6"/>
  </si>
  <si>
    <t>医療・福祉</t>
    <rPh sb="0" eb="2">
      <t>イリョウ</t>
    </rPh>
    <rPh sb="3" eb="5">
      <t>フクシ</t>
    </rPh>
    <phoneticPr fontId="6"/>
  </si>
  <si>
    <t>対個人サービス</t>
    <phoneticPr fontId="11"/>
  </si>
  <si>
    <t>その他非営利団体サービス</t>
    <rPh sb="2" eb="3">
      <t>タ</t>
    </rPh>
    <rPh sb="3" eb="6">
      <t>ヒエイリ</t>
    </rPh>
    <rPh sb="6" eb="8">
      <t>ダンタイ</t>
    </rPh>
    <phoneticPr fontId="6"/>
  </si>
  <si>
    <t>対事業所サービス</t>
    <phoneticPr fontId="6"/>
  </si>
  <si>
    <t>対個人サービス</t>
    <rPh sb="0" eb="1">
      <t>タイ</t>
    </rPh>
    <rPh sb="1" eb="3">
      <t>コジン</t>
    </rPh>
    <phoneticPr fontId="6"/>
  </si>
  <si>
    <t>対個人サービス</t>
    <phoneticPr fontId="16"/>
  </si>
  <si>
    <t>対個人サービス</t>
    <phoneticPr fontId="11"/>
  </si>
  <si>
    <t>・分析には「平成23年兵庫県産業連関表（39部門分類）」を使用</t>
    <phoneticPr fontId="6"/>
  </si>
  <si>
    <t>① 平成23年の産業構造において分析しており、「投入係数」「逆行列係数」を一定と仮定している。</t>
    <phoneticPr fontId="6"/>
  </si>
  <si>
    <t>②波及効果の測定には、39部門表（平成23年表）を用い、最終需要増加に伴う原材料による波及効果、付加価値による波及効果の２段階に分けて行う。</t>
    <rPh sb="28" eb="30">
      <t>サイシュウ</t>
    </rPh>
    <rPh sb="30" eb="32">
      <t>ジュヨウ</t>
    </rPh>
    <rPh sb="32" eb="34">
      <t>ゾウカ</t>
    </rPh>
    <rPh sb="35" eb="36">
      <t>トモナ</t>
    </rPh>
    <phoneticPr fontId="6"/>
  </si>
  <si>
    <t>H23県地域間産業連関表ﾃﾞｰﾀ</t>
    <phoneticPr fontId="6"/>
  </si>
  <si>
    <t>事例1　産業連関分析（39部門別ワークシート）目次</t>
    <rPh sb="0" eb="2">
      <t>ジレイ</t>
    </rPh>
    <rPh sb="4" eb="6">
      <t>サンギョウ</t>
    </rPh>
    <rPh sb="6" eb="8">
      <t>レンカン</t>
    </rPh>
    <rPh sb="8" eb="10">
      <t>ブンセキ</t>
    </rPh>
    <rPh sb="13" eb="16">
      <t>ブモンベツ</t>
    </rPh>
    <rPh sb="23" eb="25">
      <t>モクジ</t>
    </rPh>
    <phoneticPr fontId="6"/>
  </si>
  <si>
    <t>各部門(39部門）の県内生産額（最終需要額）が増加した場合の県内への経済波及効果</t>
    <rPh sb="0" eb="3">
      <t>カクブモン</t>
    </rPh>
    <rPh sb="6" eb="8">
      <t>ブモン</t>
    </rPh>
    <rPh sb="10" eb="12">
      <t>ケンナイ</t>
    </rPh>
    <rPh sb="12" eb="14">
      <t>セイサン</t>
    </rPh>
    <rPh sb="14" eb="15">
      <t>ガク</t>
    </rPh>
    <rPh sb="16" eb="18">
      <t>サイシュウ</t>
    </rPh>
    <rPh sb="18" eb="21">
      <t>ジュヨウガク</t>
    </rPh>
    <rPh sb="23" eb="25">
      <t>ゾウカ</t>
    </rPh>
    <rPh sb="27" eb="29">
      <t>バアイ</t>
    </rPh>
    <rPh sb="30" eb="32">
      <t>ケンナイ</t>
    </rPh>
    <rPh sb="34" eb="36">
      <t>ケイザイ</t>
    </rPh>
    <rPh sb="36" eb="38">
      <t>ハキュウ</t>
    </rPh>
    <rPh sb="38" eb="40">
      <t>コウカ</t>
    </rPh>
    <phoneticPr fontId="6"/>
  </si>
  <si>
    <t>統合大分類（39部門）</t>
    <rPh sb="0" eb="2">
      <t>トウゴウ</t>
    </rPh>
    <rPh sb="2" eb="3">
      <t>ダイ</t>
    </rPh>
    <rPh sb="3" eb="5">
      <t>ブンルイ</t>
    </rPh>
    <rPh sb="8" eb="10">
      <t>ブモン</t>
    </rPh>
    <phoneticPr fontId="6"/>
  </si>
  <si>
    <t>（単位：百万円）</t>
    <rPh sb="1" eb="3">
      <t>タンイ</t>
    </rPh>
    <rPh sb="4" eb="5">
      <t>ヒャク</t>
    </rPh>
    <rPh sb="5" eb="7">
      <t>マンエン</t>
    </rPh>
    <phoneticPr fontId="6"/>
  </si>
  <si>
    <t>② 価格は平成23年価格である。</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</si>
</sst>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5" formatCode="&quot;¥&quot;#,##0;&quot;¥&quot;\-#,##0"/>
    <numFmt numFmtId="176" formatCode="0.000000"/>
    <numFmt numFmtId="177" formatCode="0_ "/>
    <numFmt numFmtId="178" formatCode="#,##0.000_ ;[Red]\-#,##0.000\ "/>
    <numFmt numFmtId="182" formatCode="#,##0_ ;[Red]\-#,##0\ "/>
    <numFmt numFmtId="183" formatCode="0.000000_ "/>
    <numFmt numFmtId="185" formatCode="#,##0.000000_ ;[Red]\-#,##0.000000\ "/>
    <numFmt numFmtId="200" formatCode="#,##0;[Red]#,##0"/>
    <numFmt numFmtId="205" formatCode="0.0_ "/>
    <numFmt numFmtId="208" formatCode="0.0_);[Red]\(0.0\)"/>
    <numFmt numFmtId="224" formatCode="#,##0.0_ ;[Red]\-#,##0.0\ "/>
    <numFmt numFmtId="232" formatCode="#,##0.00000;[Red]\-#,##0.00000"/>
    <numFmt numFmtId="233" formatCode="#,##0;&quot;▲ &quot;#,##0"/>
  </numFmts>
  <fonts count="18" x14ac:knownFonts="1">
    <font>
      <sz val="9"/>
      <name val="ＭＳ Ｐゴシック"/>
      <family val="3"/>
      <charset val="128"/>
    </font>
    <font>
      <sz val="9"/>
      <name val="ＭＳ Ｐゴシック"/>
      <family val="3"/>
      <charset val="128"/>
    </font>
    <font>
      <sz val="9"/>
      <name val="ＭＳ Ｐゴシック"/>
      <family val="3"/>
      <charset val="128"/>
    </font>
    <font>
      <sz val="11"/>
      <name val="ＭＳ Ｐゴシック"/>
      <family val="3"/>
      <charset val="128"/>
    </font>
    <font>
      <u/>
      <sz val="11"/>
      <color indexed="36"/>
      <name val="ＭＳ Ｐゴシック"/>
      <family val="3"/>
      <charset val="128"/>
    </font>
    <font>
      <sz val="14"/>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b/>
      <sz val="10"/>
      <name val="ＭＳ Ｐゴシック"/>
      <family val="3"/>
      <charset val="128"/>
    </font>
    <font>
      <sz val="8"/>
      <name val="ＭＳ Ｐゴシック"/>
      <family val="3"/>
      <charset val="128"/>
    </font>
    <font>
      <b/>
      <sz val="12"/>
      <color indexed="8"/>
      <name val="ＭＳ 明朝"/>
      <family val="1"/>
      <charset val="128"/>
    </font>
    <font>
      <sz val="10.5"/>
      <color indexed="8"/>
      <name val="ＭＳ 明朝"/>
      <family val="1"/>
      <charset val="128"/>
    </font>
    <font>
      <sz val="10.5"/>
      <color indexed="8"/>
      <name val="Century"/>
      <family val="1"/>
    </font>
    <font>
      <b/>
      <sz val="10.5"/>
      <color indexed="8"/>
      <name val="ＭＳ 明朝"/>
      <family val="1"/>
      <charset val="128"/>
    </font>
    <font>
      <sz val="10.5"/>
      <color indexed="8"/>
      <name val="ＭＳ Ｐ明朝"/>
      <family val="1"/>
      <charset val="128"/>
    </font>
    <font>
      <sz val="11"/>
      <color indexed="8"/>
      <name val="ＭＳ Ｐゴシック"/>
      <family val="3"/>
      <charset val="128"/>
    </font>
    <font>
      <b/>
      <sz val="9"/>
      <name val="ＭＳ Ｐゴシック"/>
      <family val="3"/>
      <charset val="128"/>
    </font>
  </fonts>
  <fills count="12">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4"/>
        <bgColor indexed="64"/>
      </patternFill>
    </fill>
    <fill>
      <patternFill patternType="solid">
        <fgColor indexed="42"/>
        <bgColor indexed="64"/>
      </patternFill>
    </fill>
    <fill>
      <patternFill patternType="solid">
        <fgColor indexed="47"/>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bgColor indexed="64"/>
      </patternFill>
    </fill>
  </fills>
  <borders count="54">
    <border>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style="thin">
        <color indexed="64"/>
      </bottom>
      <diagonal/>
    </border>
    <border>
      <left/>
      <right style="thin">
        <color indexed="64"/>
      </right>
      <top style="medium">
        <color indexed="64"/>
      </top>
      <bottom/>
      <diagonal/>
    </border>
    <border>
      <left style="medium">
        <color indexed="64"/>
      </left>
      <right style="medium">
        <color indexed="64"/>
      </right>
      <top/>
      <bottom/>
      <diagonal/>
    </border>
    <border>
      <left style="medium">
        <color indexed="64"/>
      </left>
      <right/>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s>
  <cellStyleXfs count="5">
    <xf numFmtId="0" fontId="0" fillId="0" borderId="0"/>
    <xf numFmtId="38" fontId="2" fillId="0" borderId="0" applyFont="0" applyFill="0" applyBorder="0" applyAlignment="0" applyProtection="0"/>
    <xf numFmtId="0" fontId="3" fillId="0" borderId="0"/>
    <xf numFmtId="0" fontId="3" fillId="0" borderId="0"/>
    <xf numFmtId="0" fontId="5" fillId="0" borderId="0"/>
  </cellStyleXfs>
  <cellXfs count="568">
    <xf numFmtId="0" fontId="0" fillId="0" borderId="0" xfId="0"/>
    <xf numFmtId="0" fontId="7" fillId="0" borderId="0" xfId="3" applyFont="1"/>
    <xf numFmtId="0" fontId="3" fillId="0" borderId="0" xfId="3"/>
    <xf numFmtId="0" fontId="3" fillId="0" borderId="1" xfId="3" applyBorder="1"/>
    <xf numFmtId="0" fontId="3" fillId="0" borderId="2" xfId="3" applyBorder="1"/>
    <xf numFmtId="0" fontId="3" fillId="0" borderId="3" xfId="3" applyBorder="1"/>
    <xf numFmtId="0" fontId="3" fillId="0" borderId="4" xfId="3" applyBorder="1"/>
    <xf numFmtId="0" fontId="3" fillId="0" borderId="5" xfId="3" applyBorder="1"/>
    <xf numFmtId="0" fontId="2" fillId="2" borderId="0" xfId="3" applyFont="1" applyFill="1" applyBorder="1"/>
    <xf numFmtId="0" fontId="2" fillId="0" borderId="5" xfId="3" applyFont="1" applyBorder="1"/>
    <xf numFmtId="0" fontId="2" fillId="0" borderId="0" xfId="3" applyFont="1" applyBorder="1"/>
    <xf numFmtId="0" fontId="3" fillId="3" borderId="1" xfId="3" applyFill="1" applyBorder="1"/>
    <xf numFmtId="0" fontId="3" fillId="3" borderId="2" xfId="3" applyFill="1" applyBorder="1"/>
    <xf numFmtId="0" fontId="3" fillId="3" borderId="6" xfId="3" applyFill="1" applyBorder="1"/>
    <xf numFmtId="0" fontId="3" fillId="3" borderId="0" xfId="3" applyFill="1" applyBorder="1"/>
    <xf numFmtId="0" fontId="3" fillId="3" borderId="7" xfId="3" applyFill="1" applyBorder="1"/>
    <xf numFmtId="0" fontId="3" fillId="3" borderId="8" xfId="3" applyFill="1" applyBorder="1"/>
    <xf numFmtId="0" fontId="3" fillId="3" borderId="9" xfId="3" applyFill="1" applyBorder="1"/>
    <xf numFmtId="0" fontId="3" fillId="3" borderId="10" xfId="3" applyFill="1" applyBorder="1"/>
    <xf numFmtId="0" fontId="3" fillId="2" borderId="0" xfId="3" applyFill="1" applyBorder="1"/>
    <xf numFmtId="0" fontId="9" fillId="4" borderId="0" xfId="3" applyFont="1" applyFill="1"/>
    <xf numFmtId="0" fontId="8" fillId="0" borderId="0" xfId="3" applyFont="1" applyBorder="1"/>
    <xf numFmtId="0" fontId="7" fillId="0" borderId="0" xfId="3" applyFont="1" applyBorder="1"/>
    <xf numFmtId="0" fontId="3" fillId="0" borderId="0" xfId="3" applyFont="1" applyBorder="1"/>
    <xf numFmtId="0" fontId="8" fillId="0" borderId="2" xfId="3" applyFont="1" applyBorder="1"/>
    <xf numFmtId="0" fontId="8" fillId="0" borderId="3" xfId="3" applyFont="1" applyBorder="1"/>
    <xf numFmtId="0" fontId="3" fillId="0" borderId="11" xfId="3" applyFont="1" applyBorder="1"/>
    <xf numFmtId="0" fontId="8" fillId="3" borderId="4" xfId="3" applyFont="1" applyFill="1" applyBorder="1" applyAlignment="1">
      <alignment horizontal="center"/>
    </xf>
    <xf numFmtId="0" fontId="8" fillId="0" borderId="4" xfId="3" applyFont="1" applyBorder="1"/>
    <xf numFmtId="0" fontId="3" fillId="0" borderId="0" xfId="3" applyBorder="1"/>
    <xf numFmtId="0" fontId="3" fillId="0" borderId="4" xfId="3" applyFont="1" applyBorder="1"/>
    <xf numFmtId="0" fontId="3" fillId="0" borderId="12" xfId="3" applyFont="1" applyBorder="1"/>
    <xf numFmtId="0" fontId="3" fillId="0" borderId="10" xfId="3" applyFont="1" applyBorder="1"/>
    <xf numFmtId="0" fontId="2" fillId="0" borderId="1" xfId="3" applyFont="1" applyBorder="1"/>
    <xf numFmtId="0" fontId="2" fillId="0" borderId="2" xfId="3" applyFont="1" applyBorder="1"/>
    <xf numFmtId="182" fontId="3" fillId="3" borderId="3" xfId="3" applyNumberFormat="1" applyFill="1" applyBorder="1"/>
    <xf numFmtId="0" fontId="3" fillId="0" borderId="5" xfId="3" applyFont="1" applyBorder="1"/>
    <xf numFmtId="182" fontId="3" fillId="0" borderId="0" xfId="3" applyNumberFormat="1" applyBorder="1"/>
    <xf numFmtId="0" fontId="8" fillId="0" borderId="5" xfId="3" applyFont="1" applyBorder="1"/>
    <xf numFmtId="178" fontId="3" fillId="0" borderId="5" xfId="1" applyNumberFormat="1" applyFont="1" applyBorder="1"/>
    <xf numFmtId="0" fontId="2" fillId="0" borderId="6" xfId="3" applyFont="1" applyBorder="1"/>
    <xf numFmtId="182" fontId="3" fillId="3" borderId="5" xfId="3" applyNumberFormat="1" applyFill="1" applyBorder="1"/>
    <xf numFmtId="0" fontId="3" fillId="0" borderId="3" xfId="3" applyFont="1" applyBorder="1"/>
    <xf numFmtId="0" fontId="8" fillId="0" borderId="5" xfId="3" applyFont="1" applyFill="1" applyBorder="1"/>
    <xf numFmtId="178" fontId="3" fillId="0" borderId="4" xfId="1" applyNumberFormat="1" applyFont="1" applyBorder="1"/>
    <xf numFmtId="0" fontId="3" fillId="0" borderId="0" xfId="3" applyFont="1" applyFill="1" applyBorder="1"/>
    <xf numFmtId="0" fontId="9" fillId="0" borderId="0" xfId="3" applyFont="1" applyFill="1" applyBorder="1"/>
    <xf numFmtId="178" fontId="3" fillId="3" borderId="12" xfId="1" applyNumberFormat="1" applyFont="1" applyFill="1" applyBorder="1"/>
    <xf numFmtId="0" fontId="2" fillId="0" borderId="7" xfId="3" applyFont="1" applyBorder="1"/>
    <xf numFmtId="0" fontId="2" fillId="0" borderId="8" xfId="3" applyFont="1" applyBorder="1"/>
    <xf numFmtId="182" fontId="3" fillId="3" borderId="4" xfId="3" applyNumberFormat="1" applyFill="1" applyBorder="1"/>
    <xf numFmtId="182" fontId="3" fillId="0" borderId="0" xfId="3" applyNumberFormat="1" applyFill="1" applyBorder="1"/>
    <xf numFmtId="0" fontId="3" fillId="0" borderId="0" xfId="3" applyFill="1"/>
    <xf numFmtId="0" fontId="2" fillId="2" borderId="6" xfId="3" applyFont="1" applyFill="1" applyBorder="1"/>
    <xf numFmtId="0" fontId="3" fillId="0" borderId="13" xfId="3" applyBorder="1"/>
    <xf numFmtId="0" fontId="2" fillId="0" borderId="9" xfId="3" applyFont="1" applyFill="1" applyBorder="1"/>
    <xf numFmtId="182" fontId="3" fillId="0" borderId="12" xfId="3" applyNumberFormat="1" applyBorder="1"/>
    <xf numFmtId="0" fontId="3" fillId="0" borderId="12" xfId="3" applyBorder="1"/>
    <xf numFmtId="0" fontId="8" fillId="0" borderId="0" xfId="3" applyFont="1" applyAlignment="1">
      <alignment horizontal="left"/>
    </xf>
    <xf numFmtId="0" fontId="8" fillId="2" borderId="0" xfId="3" applyFont="1" applyFill="1" applyBorder="1"/>
    <xf numFmtId="0" fontId="3" fillId="0" borderId="0" xfId="2"/>
    <xf numFmtId="0" fontId="3" fillId="0" borderId="8" xfId="2" applyBorder="1"/>
    <xf numFmtId="0" fontId="9" fillId="0" borderId="8" xfId="2" applyFont="1" applyFill="1" applyBorder="1"/>
    <xf numFmtId="0" fontId="8" fillId="0" borderId="6" xfId="2" applyFont="1" applyBorder="1"/>
    <xf numFmtId="0" fontId="8" fillId="0" borderId="0" xfId="2" applyFont="1" applyBorder="1"/>
    <xf numFmtId="0" fontId="0" fillId="0" borderId="0" xfId="0" applyAlignment="1">
      <alignment horizontal="center"/>
    </xf>
    <xf numFmtId="0" fontId="0" fillId="0" borderId="0" xfId="0" applyFill="1"/>
    <xf numFmtId="0" fontId="0" fillId="0" borderId="14" xfId="0" applyBorder="1" applyAlignment="1">
      <alignment horizontal="center"/>
    </xf>
    <xf numFmtId="0" fontId="0" fillId="0" borderId="15" xfId="0" applyBorder="1" applyAlignment="1">
      <alignment horizontal="center"/>
    </xf>
    <xf numFmtId="0" fontId="0" fillId="0" borderId="16" xfId="0" applyBorder="1"/>
    <xf numFmtId="0" fontId="0" fillId="5" borderId="17" xfId="0" applyFill="1" applyBorder="1"/>
    <xf numFmtId="0" fontId="0" fillId="5" borderId="16" xfId="0" applyFill="1" applyBorder="1"/>
    <xf numFmtId="0" fontId="0" fillId="6" borderId="18" xfId="0" applyFill="1" applyBorder="1"/>
    <xf numFmtId="0" fontId="0" fillId="6" borderId="17" xfId="0" applyFill="1" applyBorder="1"/>
    <xf numFmtId="0" fontId="0" fillId="6" borderId="15" xfId="0" applyFill="1" applyBorder="1"/>
    <xf numFmtId="0" fontId="0" fillId="0" borderId="19" xfId="0" applyBorder="1"/>
    <xf numFmtId="0" fontId="0" fillId="7" borderId="16" xfId="0" applyFill="1" applyBorder="1"/>
    <xf numFmtId="0" fontId="0" fillId="0" borderId="20" xfId="0" applyBorder="1" applyAlignment="1">
      <alignment horizontal="center"/>
    </xf>
    <xf numFmtId="0" fontId="0" fillId="0" borderId="0" xfId="0" applyBorder="1" applyAlignment="1">
      <alignment horizontal="center"/>
    </xf>
    <xf numFmtId="0" fontId="0" fillId="0" borderId="21" xfId="0" applyBorder="1"/>
    <xf numFmtId="0" fontId="0" fillId="3" borderId="22" xfId="0" applyFill="1" applyBorder="1"/>
    <xf numFmtId="0" fontId="0" fillId="3" borderId="23" xfId="0" applyFill="1" applyBorder="1"/>
    <xf numFmtId="0" fontId="0" fillId="8" borderId="22" xfId="0" applyFill="1" applyBorder="1"/>
    <xf numFmtId="0" fontId="0" fillId="8" borderId="0" xfId="0" applyFill="1" applyBorder="1"/>
    <xf numFmtId="0" fontId="0" fillId="5" borderId="24" xfId="0" applyFill="1" applyBorder="1"/>
    <xf numFmtId="0" fontId="0" fillId="3" borderId="25" xfId="0" applyFill="1" applyBorder="1"/>
    <xf numFmtId="0" fontId="0" fillId="3" borderId="8" xfId="0" applyFill="1" applyBorder="1"/>
    <xf numFmtId="0" fontId="0" fillId="3" borderId="26" xfId="0" applyFill="1" applyBorder="1"/>
    <xf numFmtId="0" fontId="0" fillId="8" borderId="8" xfId="0" applyFill="1" applyBorder="1"/>
    <xf numFmtId="0" fontId="0" fillId="6" borderId="24" xfId="0" applyFill="1" applyBorder="1"/>
    <xf numFmtId="0" fontId="0" fillId="0" borderId="24" xfId="0" applyBorder="1"/>
    <xf numFmtId="0" fontId="0" fillId="7" borderId="21" xfId="0" applyFill="1" applyBorder="1"/>
    <xf numFmtId="0" fontId="0" fillId="0" borderId="21" xfId="0" applyBorder="1" applyAlignment="1">
      <alignment horizontal="center"/>
    </xf>
    <xf numFmtId="0" fontId="0" fillId="0" borderId="0" xfId="0" applyFill="1" applyBorder="1" applyAlignment="1">
      <alignment horizontal="center"/>
    </xf>
    <xf numFmtId="0" fontId="0" fillId="3" borderId="5" xfId="0" applyFill="1" applyBorder="1" applyAlignment="1">
      <alignment horizontal="center"/>
    </xf>
    <xf numFmtId="0" fontId="0" fillId="8" borderId="27" xfId="0" applyFill="1" applyBorder="1" applyAlignment="1">
      <alignment horizontal="center"/>
    </xf>
    <xf numFmtId="0" fontId="0" fillId="5" borderId="24" xfId="0" applyFill="1" applyBorder="1" applyAlignment="1">
      <alignment horizontal="center"/>
    </xf>
    <xf numFmtId="0" fontId="0" fillId="8" borderId="6" xfId="0" applyFill="1" applyBorder="1" applyAlignment="1">
      <alignment horizontal="center"/>
    </xf>
    <xf numFmtId="0" fontId="0" fillId="6" borderId="24" xfId="0" applyFill="1" applyBorder="1" applyAlignment="1">
      <alignment horizontal="center"/>
    </xf>
    <xf numFmtId="0" fontId="0" fillId="0" borderId="24" xfId="0" applyBorder="1" applyAlignment="1">
      <alignment horizontal="center"/>
    </xf>
    <xf numFmtId="0" fontId="0" fillId="7" borderId="21" xfId="0" applyFill="1" applyBorder="1" applyAlignment="1">
      <alignment horizontal="center"/>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29" xfId="0" applyFill="1" applyBorder="1" applyAlignment="1">
      <alignment horizontal="center" vertical="center" wrapText="1"/>
    </xf>
    <xf numFmtId="0" fontId="0" fillId="3" borderId="31" xfId="0" applyFill="1" applyBorder="1" applyAlignment="1">
      <alignment horizontal="center" vertical="center" wrapText="1"/>
    </xf>
    <xf numFmtId="0" fontId="0" fillId="8" borderId="32" xfId="0" applyFill="1" applyBorder="1" applyAlignment="1">
      <alignment horizontal="center" vertical="center" wrapText="1"/>
    </xf>
    <xf numFmtId="0" fontId="0" fillId="5" borderId="33" xfId="0" applyFill="1" applyBorder="1" applyAlignment="1">
      <alignment horizontal="center" vertical="center" wrapText="1"/>
    </xf>
    <xf numFmtId="0" fontId="0" fillId="8" borderId="34" xfId="0" applyFill="1" applyBorder="1" applyAlignment="1">
      <alignment horizontal="center" vertical="center" wrapText="1"/>
    </xf>
    <xf numFmtId="0" fontId="0" fillId="6" borderId="33" xfId="0" applyFill="1" applyBorder="1" applyAlignment="1">
      <alignment horizontal="center" vertical="center" wrapText="1"/>
    </xf>
    <xf numFmtId="0" fontId="0" fillId="0" borderId="33" xfId="0" applyBorder="1" applyAlignment="1">
      <alignment horizontal="center" vertical="center" wrapText="1"/>
    </xf>
    <xf numFmtId="0" fontId="0" fillId="7" borderId="30" xfId="0" applyFill="1" applyBorder="1" applyAlignment="1">
      <alignment horizontal="center" vertical="center" wrapText="1"/>
    </xf>
    <xf numFmtId="0" fontId="0" fillId="0" borderId="0" xfId="0" applyAlignment="1">
      <alignment horizontal="center" vertical="center" wrapText="1"/>
    </xf>
    <xf numFmtId="0" fontId="0" fillId="3" borderId="35" xfId="0" applyFill="1" applyBorder="1" applyAlignment="1">
      <alignment horizontal="center"/>
    </xf>
    <xf numFmtId="38" fontId="0" fillId="0" borderId="0" xfId="0" applyNumberFormat="1" applyFill="1" applyBorder="1"/>
    <xf numFmtId="38" fontId="0" fillId="0" borderId="5" xfId="0" applyNumberFormat="1" applyFill="1" applyBorder="1"/>
    <xf numFmtId="38" fontId="2" fillId="0" borderId="0" xfId="1" applyFill="1" applyBorder="1"/>
    <xf numFmtId="38" fontId="0" fillId="0" borderId="27" xfId="0" applyNumberFormat="1" applyFill="1" applyBorder="1"/>
    <xf numFmtId="38" fontId="0" fillId="0" borderId="24" xfId="0" applyNumberFormat="1" applyFill="1" applyBorder="1"/>
    <xf numFmtId="38" fontId="0" fillId="0" borderId="6" xfId="0" applyNumberFormat="1" applyFill="1" applyBorder="1"/>
    <xf numFmtId="38" fontId="2" fillId="0" borderId="24" xfId="1" applyFill="1" applyBorder="1"/>
    <xf numFmtId="38" fontId="0" fillId="0" borderId="21" xfId="0" applyNumberFormat="1" applyFill="1" applyBorder="1"/>
    <xf numFmtId="38" fontId="0" fillId="0" borderId="0" xfId="0" applyNumberFormat="1"/>
    <xf numFmtId="0" fontId="0" fillId="0" borderId="7" xfId="0" applyBorder="1" applyAlignment="1">
      <alignment horizontal="center"/>
    </xf>
    <xf numFmtId="0" fontId="0" fillId="0" borderId="36" xfId="0" applyBorder="1"/>
    <xf numFmtId="38" fontId="0" fillId="0" borderId="8" xfId="0" applyNumberFormat="1" applyFill="1" applyBorder="1"/>
    <xf numFmtId="38" fontId="0" fillId="0" borderId="4" xfId="0" applyNumberFormat="1" applyFill="1" applyBorder="1"/>
    <xf numFmtId="38" fontId="2" fillId="0" borderId="8" xfId="1" applyFill="1" applyBorder="1"/>
    <xf numFmtId="38" fontId="0" fillId="0" borderId="37" xfId="0" applyNumberFormat="1" applyFill="1" applyBorder="1"/>
    <xf numFmtId="38" fontId="0" fillId="0" borderId="38" xfId="0" applyNumberFormat="1" applyFill="1" applyBorder="1"/>
    <xf numFmtId="38" fontId="0" fillId="0" borderId="7" xfId="0" applyNumberFormat="1" applyFill="1" applyBorder="1"/>
    <xf numFmtId="38" fontId="2" fillId="0" borderId="38" xfId="1" applyFill="1" applyBorder="1"/>
    <xf numFmtId="38" fontId="0" fillId="0" borderId="36" xfId="0" applyNumberFormat="1" applyFill="1" applyBorder="1"/>
    <xf numFmtId="0" fontId="0" fillId="3" borderId="25" xfId="0" applyFill="1" applyBorder="1" applyAlignment="1">
      <alignment horizontal="center"/>
    </xf>
    <xf numFmtId="0" fontId="0" fillId="3" borderId="8" xfId="0" applyFill="1" applyBorder="1" applyAlignment="1">
      <alignment horizontal="center"/>
    </xf>
    <xf numFmtId="0" fontId="0" fillId="3" borderId="36" xfId="0" applyFill="1" applyBorder="1"/>
    <xf numFmtId="0" fontId="0" fillId="8" borderId="35" xfId="0" applyFill="1" applyBorder="1" applyAlignment="1">
      <alignment horizontal="center"/>
    </xf>
    <xf numFmtId="0" fontId="0" fillId="8" borderId="28" xfId="0" applyFill="1" applyBorder="1" applyAlignment="1">
      <alignment horizontal="center"/>
    </xf>
    <xf numFmtId="0" fontId="0" fillId="8" borderId="29" xfId="0" applyFill="1" applyBorder="1" applyAlignment="1">
      <alignment horizontal="center"/>
    </xf>
    <xf numFmtId="0" fontId="0" fillId="8" borderId="30" xfId="0" applyFill="1" applyBorder="1"/>
    <xf numFmtId="38" fontId="0" fillId="0" borderId="29" xfId="0" applyNumberFormat="1" applyFill="1" applyBorder="1"/>
    <xf numFmtId="38" fontId="0" fillId="0" borderId="31" xfId="0" applyNumberFormat="1" applyFill="1" applyBorder="1"/>
    <xf numFmtId="38" fontId="0" fillId="0" borderId="32" xfId="0" applyNumberFormat="1" applyFill="1" applyBorder="1"/>
    <xf numFmtId="38" fontId="0" fillId="0" borderId="33" xfId="0" applyNumberFormat="1" applyFill="1" applyBorder="1"/>
    <xf numFmtId="38" fontId="0" fillId="0" borderId="34" xfId="0" applyNumberFormat="1" applyFill="1" applyBorder="1"/>
    <xf numFmtId="38" fontId="0" fillId="0" borderId="30" xfId="0" applyNumberFormat="1" applyFill="1" applyBorder="1"/>
    <xf numFmtId="0" fontId="0" fillId="5" borderId="28" xfId="0" applyFill="1" applyBorder="1" applyAlignment="1">
      <alignment horizontal="center"/>
    </xf>
    <xf numFmtId="0" fontId="0" fillId="5" borderId="29" xfId="0" applyFill="1" applyBorder="1" applyAlignment="1">
      <alignment horizontal="center"/>
    </xf>
    <xf numFmtId="0" fontId="0" fillId="5" borderId="30" xfId="0" applyFill="1" applyBorder="1"/>
    <xf numFmtId="0" fontId="0" fillId="6" borderId="19" xfId="0" applyFill="1"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30" xfId="0" applyBorder="1"/>
    <xf numFmtId="0" fontId="0" fillId="6" borderId="28" xfId="0" applyFill="1" applyBorder="1" applyAlignment="1">
      <alignment horizontal="center"/>
    </xf>
    <xf numFmtId="0" fontId="0" fillId="6" borderId="29" xfId="0" applyFill="1" applyBorder="1" applyAlignment="1">
      <alignment horizontal="center"/>
    </xf>
    <xf numFmtId="0" fontId="0" fillId="6" borderId="30" xfId="0" applyFill="1" applyBorder="1"/>
    <xf numFmtId="0" fontId="0" fillId="7" borderId="28" xfId="0" applyFill="1" applyBorder="1" applyAlignment="1">
      <alignment horizontal="center"/>
    </xf>
    <xf numFmtId="0" fontId="0" fillId="7" borderId="29" xfId="0" applyFill="1" applyBorder="1" applyAlignment="1">
      <alignment horizontal="center"/>
    </xf>
    <xf numFmtId="0" fontId="0" fillId="7" borderId="30" xfId="0" applyFill="1" applyBorder="1"/>
    <xf numFmtId="38" fontId="0" fillId="0" borderId="0" xfId="0" applyNumberFormat="1" applyFill="1"/>
    <xf numFmtId="0" fontId="0" fillId="0" borderId="0" xfId="0" applyAlignment="1"/>
    <xf numFmtId="185" fontId="0" fillId="0" borderId="0" xfId="0" applyNumberFormat="1" applyFill="1" applyBorder="1"/>
    <xf numFmtId="185" fontId="0" fillId="0" borderId="24" xfId="0" applyNumberFormat="1" applyFill="1" applyBorder="1"/>
    <xf numFmtId="0" fontId="0" fillId="0" borderId="26" xfId="0" applyFill="1" applyBorder="1" applyAlignment="1">
      <alignment horizontal="center"/>
    </xf>
    <xf numFmtId="176" fontId="0" fillId="0" borderId="0" xfId="0" applyNumberFormat="1" applyFill="1" applyBorder="1"/>
    <xf numFmtId="176" fontId="0" fillId="0" borderId="26" xfId="0" applyNumberFormat="1" applyFill="1" applyBorder="1"/>
    <xf numFmtId="176" fontId="0" fillId="0" borderId="8" xfId="0" applyNumberFormat="1" applyFill="1" applyBorder="1"/>
    <xf numFmtId="176" fontId="0" fillId="0" borderId="39" xfId="0" applyNumberFormat="1" applyFill="1" applyBorder="1"/>
    <xf numFmtId="0" fontId="2" fillId="0" borderId="0" xfId="0" applyFont="1"/>
    <xf numFmtId="177" fontId="7" fillId="0" borderId="0" xfId="0" applyNumberFormat="1" applyFont="1" applyAlignment="1">
      <alignment vertical="top"/>
    </xf>
    <xf numFmtId="208" fontId="2" fillId="0" borderId="0" xfId="0" applyNumberFormat="1" applyFont="1" applyAlignment="1">
      <alignment vertical="top"/>
    </xf>
    <xf numFmtId="183" fontId="0" fillId="0" borderId="0" xfId="0" applyNumberFormat="1"/>
    <xf numFmtId="205" fontId="0" fillId="0" borderId="0" xfId="0" applyNumberFormat="1"/>
    <xf numFmtId="208" fontId="0" fillId="0" borderId="0" xfId="0" applyNumberFormat="1"/>
    <xf numFmtId="208" fontId="2" fillId="0" borderId="0" xfId="0" applyNumberFormat="1" applyFont="1"/>
    <xf numFmtId="208" fontId="2" fillId="0" borderId="2" xfId="0" applyNumberFormat="1" applyFont="1" applyBorder="1" applyAlignment="1">
      <alignment horizontal="center" vertical="center" wrapText="1"/>
    </xf>
    <xf numFmtId="183" fontId="0" fillId="0" borderId="2" xfId="0" applyNumberFormat="1" applyBorder="1" applyAlignment="1">
      <alignment horizontal="center" vertical="center" wrapText="1"/>
    </xf>
    <xf numFmtId="205" fontId="0" fillId="0" borderId="2" xfId="0" applyNumberFormat="1" applyBorder="1" applyAlignment="1">
      <alignment horizontal="center" vertical="center" wrapText="1"/>
    </xf>
    <xf numFmtId="208" fontId="0" fillId="0" borderId="11" xfId="0" applyNumberFormat="1" applyBorder="1" applyAlignment="1">
      <alignment horizontal="center" vertical="center" wrapText="1"/>
    </xf>
    <xf numFmtId="183" fontId="0" fillId="0" borderId="0" xfId="0" applyNumberFormat="1" applyAlignment="1">
      <alignment horizontal="center" vertical="center" wrapText="1"/>
    </xf>
    <xf numFmtId="205" fontId="0" fillId="0" borderId="0" xfId="0" applyNumberFormat="1" applyAlignment="1">
      <alignment horizontal="center" vertical="center" wrapText="1"/>
    </xf>
    <xf numFmtId="208" fontId="10" fillId="0" borderId="13" xfId="0" applyNumberFormat="1" applyFont="1" applyBorder="1" applyAlignment="1">
      <alignment horizontal="center" vertical="center" wrapText="1"/>
    </xf>
    <xf numFmtId="208" fontId="10" fillId="0" borderId="9" xfId="0" applyNumberFormat="1" applyFont="1" applyBorder="1" applyAlignment="1">
      <alignment horizontal="center" vertical="center" wrapText="1"/>
    </xf>
    <xf numFmtId="183" fontId="10" fillId="0" borderId="9" xfId="0" applyNumberFormat="1" applyFont="1" applyBorder="1" applyAlignment="1">
      <alignment horizontal="center" vertical="center"/>
    </xf>
    <xf numFmtId="205" fontId="10" fillId="0" borderId="2" xfId="0" applyNumberFormat="1" applyFont="1" applyBorder="1" applyAlignment="1">
      <alignment horizontal="center" vertical="center"/>
    </xf>
    <xf numFmtId="205" fontId="10" fillId="0" borderId="9" xfId="0" applyNumberFormat="1" applyFont="1" applyBorder="1" applyAlignment="1">
      <alignment horizontal="center" vertical="center"/>
    </xf>
    <xf numFmtId="208" fontId="10" fillId="0" borderId="10" xfId="0" applyNumberFormat="1" applyFont="1" applyBorder="1" applyAlignment="1">
      <alignment horizontal="center" vertical="center"/>
    </xf>
    <xf numFmtId="183" fontId="10" fillId="0" borderId="0" xfId="0" applyNumberFormat="1" applyFont="1" applyAlignment="1">
      <alignment horizontal="center" vertical="center"/>
    </xf>
    <xf numFmtId="205" fontId="10" fillId="0" borderId="0" xfId="0" applyNumberFormat="1" applyFont="1" applyAlignment="1">
      <alignment horizontal="center" vertical="center"/>
    </xf>
    <xf numFmtId="0" fontId="10" fillId="0" borderId="0" xfId="0" applyFont="1" applyAlignment="1">
      <alignment horizontal="center" vertical="center"/>
    </xf>
    <xf numFmtId="38" fontId="2" fillId="3" borderId="5" xfId="1" applyFill="1" applyBorder="1" applyAlignment="1">
      <alignment horizontal="center"/>
    </xf>
    <xf numFmtId="38" fontId="2" fillId="0" borderId="0" xfId="1" applyBorder="1" applyAlignment="1">
      <alignment horizontal="center"/>
    </xf>
    <xf numFmtId="38" fontId="2" fillId="0" borderId="26" xfId="1" applyBorder="1"/>
    <xf numFmtId="208" fontId="2" fillId="0" borderId="6" xfId="0" applyNumberFormat="1" applyFont="1" applyBorder="1"/>
    <xf numFmtId="208" fontId="2" fillId="0" borderId="0" xfId="0" applyNumberFormat="1" applyFont="1" applyBorder="1"/>
    <xf numFmtId="183" fontId="0" fillId="0" borderId="0" xfId="0" applyNumberFormat="1" applyBorder="1"/>
    <xf numFmtId="205" fontId="0" fillId="0" borderId="0" xfId="0" applyNumberFormat="1" applyBorder="1"/>
    <xf numFmtId="208" fontId="0" fillId="0" borderId="26" xfId="0" applyNumberFormat="1" applyBorder="1"/>
    <xf numFmtId="208" fontId="0" fillId="0" borderId="0" xfId="0" applyNumberFormat="1" applyBorder="1"/>
    <xf numFmtId="183" fontId="0" fillId="0" borderId="8" xfId="0" applyNumberFormat="1" applyBorder="1"/>
    <xf numFmtId="205" fontId="0" fillId="0" borderId="8" xfId="0" applyNumberFormat="1" applyBorder="1"/>
    <xf numFmtId="208" fontId="0" fillId="0" borderId="39" xfId="0" applyNumberFormat="1" applyBorder="1"/>
    <xf numFmtId="38" fontId="2" fillId="3" borderId="7" xfId="1" applyFill="1" applyBorder="1" applyAlignment="1">
      <alignment horizontal="center"/>
    </xf>
    <xf numFmtId="38" fontId="2" fillId="3" borderId="8" xfId="1" applyFill="1" applyBorder="1" applyAlignment="1">
      <alignment horizontal="center"/>
    </xf>
    <xf numFmtId="208" fontId="2" fillId="3" borderId="0" xfId="0" applyNumberFormat="1" applyFont="1" applyFill="1" applyBorder="1"/>
    <xf numFmtId="183" fontId="0" fillId="3" borderId="0" xfId="0" applyNumberFormat="1" applyFill="1" applyBorder="1"/>
    <xf numFmtId="205" fontId="0" fillId="3" borderId="0" xfId="0" applyNumberFormat="1" applyFill="1" applyBorder="1"/>
    <xf numFmtId="208" fontId="0" fillId="3" borderId="26" xfId="0" applyNumberFormat="1" applyFill="1" applyBorder="1"/>
    <xf numFmtId="38" fontId="2" fillId="8" borderId="5" xfId="1" applyFill="1" applyBorder="1" applyAlignment="1">
      <alignment horizontal="center"/>
    </xf>
    <xf numFmtId="208" fontId="2" fillId="0" borderId="1" xfId="0" applyNumberFormat="1" applyFont="1" applyBorder="1"/>
    <xf numFmtId="208" fontId="2" fillId="0" borderId="2" xfId="0" applyNumberFormat="1" applyFont="1" applyBorder="1"/>
    <xf numFmtId="183" fontId="0" fillId="0" borderId="2" xfId="0" applyNumberFormat="1" applyBorder="1"/>
    <xf numFmtId="205" fontId="0" fillId="0" borderId="2" xfId="0" applyNumberFormat="1" applyBorder="1"/>
    <xf numFmtId="208" fontId="0" fillId="0" borderId="11" xfId="0" applyNumberFormat="1" applyBorder="1"/>
    <xf numFmtId="208" fontId="0" fillId="0" borderId="6" xfId="0" applyNumberFormat="1" applyBorder="1"/>
    <xf numFmtId="208" fontId="0" fillId="0" borderId="8" xfId="0" applyNumberFormat="1" applyBorder="1"/>
    <xf numFmtId="38" fontId="2" fillId="8" borderId="7" xfId="1" applyFill="1" applyBorder="1" applyAlignment="1">
      <alignment horizontal="center"/>
    </xf>
    <xf numFmtId="208" fontId="0" fillId="8" borderId="13" xfId="0" applyNumberFormat="1" applyFill="1" applyBorder="1"/>
    <xf numFmtId="183" fontId="0" fillId="8" borderId="9" xfId="0" applyNumberFormat="1" applyFill="1" applyBorder="1"/>
    <xf numFmtId="205" fontId="0" fillId="8" borderId="9" xfId="0" applyNumberFormat="1" applyFill="1" applyBorder="1"/>
    <xf numFmtId="208" fontId="0" fillId="8" borderId="10" xfId="0" applyNumberFormat="1" applyFill="1" applyBorder="1"/>
    <xf numFmtId="0" fontId="0" fillId="0" borderId="13" xfId="0" applyBorder="1"/>
    <xf numFmtId="0" fontId="0" fillId="0" borderId="9" xfId="0" applyBorder="1"/>
    <xf numFmtId="38" fontId="2" fillId="0" borderId="10" xfId="1" applyFill="1" applyBorder="1"/>
    <xf numFmtId="208" fontId="0" fillId="8" borderId="9" xfId="0" applyNumberFormat="1" applyFill="1" applyBorder="1"/>
    <xf numFmtId="0" fontId="0" fillId="0" borderId="8" xfId="0" applyBorder="1"/>
    <xf numFmtId="38" fontId="2" fillId="0" borderId="0" xfId="1" applyBorder="1"/>
    <xf numFmtId="0" fontId="8" fillId="3" borderId="3" xfId="2" applyFont="1" applyFill="1" applyBorder="1" applyAlignment="1">
      <alignment horizontal="center"/>
    </xf>
    <xf numFmtId="208" fontId="3" fillId="7" borderId="0" xfId="1" applyNumberFormat="1" applyFont="1" applyFill="1" applyBorder="1"/>
    <xf numFmtId="208" fontId="3" fillId="7" borderId="2" xfId="1" applyNumberFormat="1" applyFont="1" applyFill="1" applyBorder="1"/>
    <xf numFmtId="208" fontId="3" fillId="7" borderId="8" xfId="1" applyNumberFormat="1" applyFont="1" applyFill="1" applyBorder="1"/>
    <xf numFmtId="224" fontId="3" fillId="7" borderId="9" xfId="1" applyNumberFormat="1" applyFont="1" applyFill="1" applyBorder="1"/>
    <xf numFmtId="0" fontId="3" fillId="3" borderId="13" xfId="3" applyFont="1" applyFill="1" applyBorder="1"/>
    <xf numFmtId="185" fontId="0" fillId="0" borderId="5" xfId="0" applyNumberFormat="1" applyFill="1" applyBorder="1"/>
    <xf numFmtId="185" fontId="0" fillId="0" borderId="27" xfId="0" applyNumberFormat="1" applyFill="1" applyBorder="1"/>
    <xf numFmtId="38" fontId="2" fillId="3" borderId="20" xfId="1" applyFill="1" applyBorder="1" applyAlignment="1">
      <alignment horizontal="center"/>
    </xf>
    <xf numFmtId="38" fontId="2" fillId="3" borderId="2" xfId="1" applyFill="1" applyBorder="1" applyAlignment="1">
      <alignment horizontal="center"/>
    </xf>
    <xf numFmtId="38" fontId="2" fillId="3" borderId="25" xfId="1" applyFill="1" applyBorder="1" applyAlignment="1">
      <alignment horizontal="center"/>
    </xf>
    <xf numFmtId="38" fontId="2" fillId="8" borderId="20" xfId="1" applyFill="1" applyBorder="1" applyAlignment="1">
      <alignment horizontal="center"/>
    </xf>
    <xf numFmtId="38" fontId="2" fillId="8" borderId="2" xfId="1" applyFill="1" applyBorder="1" applyAlignment="1">
      <alignment horizontal="center"/>
    </xf>
    <xf numFmtId="38" fontId="2" fillId="3" borderId="6" xfId="1" applyFill="1" applyBorder="1" applyAlignment="1">
      <alignment horizontal="center"/>
    </xf>
    <xf numFmtId="38" fontId="2" fillId="3" borderId="26" xfId="1" applyFill="1" applyBorder="1" applyAlignment="1">
      <alignment horizontal="center"/>
    </xf>
    <xf numFmtId="38" fontId="2" fillId="0" borderId="0" xfId="1" applyFill="1" applyBorder="1" applyAlignment="1">
      <alignment horizontal="center"/>
    </xf>
    <xf numFmtId="38" fontId="2" fillId="8" borderId="6" xfId="1" applyFill="1" applyBorder="1" applyAlignment="1">
      <alignment horizontal="center"/>
    </xf>
    <xf numFmtId="176" fontId="0" fillId="0" borderId="6" xfId="0" applyNumberFormat="1" applyFill="1" applyBorder="1"/>
    <xf numFmtId="176" fontId="0" fillId="0" borderId="2" xfId="0" applyNumberFormat="1" applyFill="1" applyBorder="1"/>
    <xf numFmtId="176" fontId="0" fillId="0" borderId="11" xfId="0" applyNumberFormat="1" applyFill="1" applyBorder="1"/>
    <xf numFmtId="176" fontId="0" fillId="0" borderId="1" xfId="0" applyNumberFormat="1" applyFill="1" applyBorder="1"/>
    <xf numFmtId="176" fontId="0" fillId="0" borderId="7" xfId="0" applyNumberFormat="1" applyFill="1" applyBorder="1"/>
    <xf numFmtId="176" fontId="0" fillId="0" borderId="0" xfId="0" applyNumberFormat="1" applyBorder="1"/>
    <xf numFmtId="176" fontId="0" fillId="0" borderId="2" xfId="0" applyNumberFormat="1" applyBorder="1"/>
    <xf numFmtId="0" fontId="11" fillId="0" borderId="0" xfId="2" applyFont="1" applyAlignment="1">
      <alignment horizontal="left"/>
    </xf>
    <xf numFmtId="0" fontId="3" fillId="0" borderId="1" xfId="2" applyBorder="1"/>
    <xf numFmtId="0" fontId="12" fillId="0" borderId="2" xfId="2" applyFont="1" applyBorder="1" applyAlignment="1">
      <alignment horizontal="left"/>
    </xf>
    <xf numFmtId="0" fontId="3" fillId="0" borderId="2" xfId="2" applyBorder="1"/>
    <xf numFmtId="0" fontId="3" fillId="0" borderId="11" xfId="2" applyBorder="1"/>
    <xf numFmtId="0" fontId="3" fillId="0" borderId="6" xfId="2" applyBorder="1"/>
    <xf numFmtId="0" fontId="13" fillId="0" borderId="0" xfId="2" applyFont="1" applyBorder="1" applyAlignment="1">
      <alignment horizontal="left"/>
    </xf>
    <xf numFmtId="0" fontId="3" fillId="0" borderId="0" xfId="2" applyBorder="1"/>
    <xf numFmtId="0" fontId="3" fillId="0" borderId="26" xfId="2" applyBorder="1"/>
    <xf numFmtId="0" fontId="14" fillId="0" borderId="6" xfId="2" applyFont="1" applyBorder="1" applyAlignment="1">
      <alignment horizontal="left"/>
    </xf>
    <xf numFmtId="0" fontId="12" fillId="0" borderId="0" xfId="2" applyFont="1" applyBorder="1" applyAlignment="1">
      <alignment horizontal="left"/>
    </xf>
    <xf numFmtId="0" fontId="12" fillId="0" borderId="0" xfId="2" applyFont="1" applyBorder="1" applyAlignment="1">
      <alignment vertical="top"/>
    </xf>
    <xf numFmtId="0" fontId="13" fillId="0" borderId="0" xfId="2" applyFont="1" applyBorder="1" applyAlignment="1">
      <alignment vertical="top"/>
    </xf>
    <xf numFmtId="0" fontId="14" fillId="0" borderId="6" xfId="2" applyFont="1" applyBorder="1" applyAlignment="1"/>
    <xf numFmtId="0" fontId="15" fillId="0" borderId="0" xfId="2" applyFont="1" applyBorder="1" applyAlignment="1">
      <alignment vertical="top"/>
    </xf>
    <xf numFmtId="0" fontId="3" fillId="0" borderId="7" xfId="2" applyBorder="1"/>
    <xf numFmtId="0" fontId="13" fillId="0" borderId="8" xfId="2" applyFont="1" applyBorder="1" applyAlignment="1">
      <alignment horizontal="left"/>
    </xf>
    <xf numFmtId="0" fontId="3" fillId="0" borderId="39" xfId="2" applyBorder="1"/>
    <xf numFmtId="0" fontId="3" fillId="0" borderId="0" xfId="2" applyAlignment="1"/>
    <xf numFmtId="0" fontId="2" fillId="0" borderId="0" xfId="3" applyFont="1" applyFill="1" applyBorder="1"/>
    <xf numFmtId="38" fontId="2" fillId="3" borderId="9" xfId="1" applyFill="1" applyBorder="1" applyAlignment="1">
      <alignment horizontal="center"/>
    </xf>
    <xf numFmtId="38" fontId="2" fillId="3" borderId="10" xfId="1" applyFill="1" applyBorder="1"/>
    <xf numFmtId="208" fontId="2" fillId="3" borderId="9" xfId="0" applyNumberFormat="1" applyFont="1" applyFill="1" applyBorder="1"/>
    <xf numFmtId="183" fontId="0" fillId="3" borderId="9" xfId="0" applyNumberFormat="1" applyFill="1" applyBorder="1"/>
    <xf numFmtId="205" fontId="0" fillId="3" borderId="9" xfId="0" applyNumberFormat="1" applyFill="1" applyBorder="1"/>
    <xf numFmtId="208" fontId="0" fillId="3" borderId="10" xfId="0" applyNumberFormat="1" applyFill="1" applyBorder="1"/>
    <xf numFmtId="38" fontId="2" fillId="8" borderId="9" xfId="1" applyFill="1" applyBorder="1" applyAlignment="1">
      <alignment horizontal="center"/>
    </xf>
    <xf numFmtId="38" fontId="2" fillId="8" borderId="10" xfId="1" applyFill="1" applyBorder="1"/>
    <xf numFmtId="0" fontId="1" fillId="0" borderId="0" xfId="0" applyFont="1"/>
    <xf numFmtId="208" fontId="1" fillId="0" borderId="0" xfId="0" applyNumberFormat="1" applyFont="1"/>
    <xf numFmtId="208" fontId="1" fillId="0" borderId="2" xfId="0" applyNumberFormat="1" applyFont="1" applyBorder="1" applyAlignment="1">
      <alignment horizontal="center" vertical="center" wrapText="1"/>
    </xf>
    <xf numFmtId="38" fontId="1" fillId="3" borderId="5" xfId="1" applyFont="1" applyFill="1" applyBorder="1" applyAlignment="1">
      <alignment horizontal="center"/>
    </xf>
    <xf numFmtId="38" fontId="1" fillId="0" borderId="0" xfId="1" applyFont="1" applyBorder="1" applyAlignment="1">
      <alignment horizontal="center"/>
    </xf>
    <xf numFmtId="208" fontId="1" fillId="0" borderId="6" xfId="0" applyNumberFormat="1" applyFont="1" applyBorder="1"/>
    <xf numFmtId="208" fontId="1" fillId="0" borderId="0" xfId="0" applyNumberFormat="1" applyFont="1" applyBorder="1"/>
    <xf numFmtId="38" fontId="1" fillId="3" borderId="7" xfId="1" applyFont="1" applyFill="1" applyBorder="1" applyAlignment="1">
      <alignment horizontal="center"/>
    </xf>
    <xf numFmtId="38" fontId="1" fillId="3" borderId="9" xfId="1" applyFont="1" applyFill="1" applyBorder="1" applyAlignment="1">
      <alignment horizontal="center"/>
    </xf>
    <xf numFmtId="208" fontId="1" fillId="3" borderId="0" xfId="0" applyNumberFormat="1" applyFont="1" applyFill="1" applyBorder="1"/>
    <xf numFmtId="38" fontId="1" fillId="8" borderId="5" xfId="1" applyFont="1" applyFill="1" applyBorder="1" applyAlignment="1">
      <alignment horizontal="center"/>
    </xf>
    <xf numFmtId="208" fontId="1" fillId="0" borderId="1" xfId="0" applyNumberFormat="1" applyFont="1" applyBorder="1"/>
    <xf numFmtId="208" fontId="1" fillId="0" borderId="2" xfId="0" applyNumberFormat="1" applyFont="1" applyBorder="1"/>
    <xf numFmtId="38" fontId="1" fillId="8" borderId="7" xfId="1" applyFont="1" applyFill="1" applyBorder="1" applyAlignment="1">
      <alignment horizontal="center"/>
    </xf>
    <xf numFmtId="38" fontId="1" fillId="8" borderId="9" xfId="1" applyFont="1" applyFill="1" applyBorder="1" applyAlignment="1">
      <alignment horizontal="center"/>
    </xf>
    <xf numFmtId="208" fontId="1" fillId="3" borderId="1" xfId="0" applyNumberFormat="1" applyFont="1" applyFill="1" applyBorder="1"/>
    <xf numFmtId="208" fontId="1" fillId="3" borderId="2" xfId="0" applyNumberFormat="1" applyFont="1" applyFill="1" applyBorder="1"/>
    <xf numFmtId="183" fontId="0" fillId="3" borderId="2" xfId="0" applyNumberFormat="1" applyFill="1" applyBorder="1"/>
    <xf numFmtId="205" fontId="0" fillId="3" borderId="2" xfId="0" applyNumberFormat="1" applyFill="1" applyBorder="1"/>
    <xf numFmtId="208" fontId="0" fillId="3" borderId="11" xfId="0" applyNumberFormat="1" applyFill="1" applyBorder="1"/>
    <xf numFmtId="185" fontId="0" fillId="0" borderId="40" xfId="0" applyNumberFormat="1" applyFill="1" applyBorder="1"/>
    <xf numFmtId="185" fontId="0" fillId="0" borderId="41" xfId="0" applyNumberFormat="1" applyFill="1" applyBorder="1"/>
    <xf numFmtId="185" fontId="0" fillId="0" borderId="18" xfId="0" applyNumberFormat="1" applyFill="1" applyBorder="1"/>
    <xf numFmtId="185" fontId="0" fillId="0" borderId="17" xfId="0" applyNumberFormat="1" applyFill="1" applyBorder="1"/>
    <xf numFmtId="185" fontId="0" fillId="0" borderId="42" xfId="0" applyNumberFormat="1" applyFill="1" applyBorder="1"/>
    <xf numFmtId="185" fontId="0" fillId="0" borderId="19" xfId="0" applyNumberFormat="1" applyFill="1" applyBorder="1"/>
    <xf numFmtId="185" fontId="0" fillId="0" borderId="43" xfId="0" applyNumberFormat="1" applyFill="1" applyBorder="1"/>
    <xf numFmtId="185" fontId="0" fillId="0" borderId="44" xfId="0" applyNumberFormat="1" applyFill="1" applyBorder="1"/>
    <xf numFmtId="185" fontId="0" fillId="0" borderId="45" xfId="0" applyNumberFormat="1" applyFill="1" applyBorder="1"/>
    <xf numFmtId="185" fontId="0" fillId="0" borderId="46" xfId="0" applyNumberFormat="1" applyFill="1" applyBorder="1"/>
    <xf numFmtId="185" fontId="0" fillId="0" borderId="47" xfId="0" applyNumberFormat="1" applyFill="1" applyBorder="1"/>
    <xf numFmtId="185" fontId="0" fillId="0" borderId="9" xfId="0" applyNumberFormat="1" applyFill="1" applyBorder="1"/>
    <xf numFmtId="185" fontId="0" fillId="0" borderId="48" xfId="0" applyNumberFormat="1" applyFill="1" applyBorder="1"/>
    <xf numFmtId="185" fontId="0" fillId="0" borderId="49" xfId="0" applyNumberFormat="1" applyFill="1" applyBorder="1"/>
    <xf numFmtId="185" fontId="0" fillId="0" borderId="50" xfId="0" applyNumberFormat="1" applyFill="1" applyBorder="1"/>
    <xf numFmtId="185" fontId="0" fillId="0" borderId="12" xfId="0" applyNumberFormat="1" applyFill="1" applyBorder="1"/>
    <xf numFmtId="185" fontId="0" fillId="0" borderId="51" xfId="0" applyNumberFormat="1" applyFill="1" applyBorder="1"/>
    <xf numFmtId="185" fontId="0" fillId="0" borderId="52" xfId="0" applyNumberFormat="1" applyFill="1" applyBorder="1"/>
    <xf numFmtId="0" fontId="0" fillId="0" borderId="6" xfId="0" applyBorder="1" applyAlignment="1">
      <alignment horizontal="center"/>
    </xf>
    <xf numFmtId="0" fontId="0" fillId="3" borderId="20" xfId="0" applyFill="1" applyBorder="1" applyAlignment="1">
      <alignment horizontal="center"/>
    </xf>
    <xf numFmtId="0" fontId="0" fillId="8" borderId="20" xfId="0" applyFill="1" applyBorder="1" applyAlignment="1">
      <alignment horizontal="center"/>
    </xf>
    <xf numFmtId="208" fontId="2" fillId="0" borderId="7" xfId="0" applyNumberFormat="1" applyFont="1" applyBorder="1"/>
    <xf numFmtId="208" fontId="2" fillId="0" borderId="8" xfId="0" applyNumberFormat="1" applyFont="1" applyBorder="1"/>
    <xf numFmtId="208" fontId="1" fillId="0" borderId="7" xfId="0" applyNumberFormat="1" applyFont="1" applyBorder="1"/>
    <xf numFmtId="208" fontId="1" fillId="0" borderId="8" xfId="0" applyNumberFormat="1" applyFont="1" applyBorder="1"/>
    <xf numFmtId="0" fontId="0" fillId="0" borderId="0" xfId="0" applyFont="1"/>
    <xf numFmtId="0" fontId="0" fillId="0" borderId="8" xfId="0" applyBorder="1" applyAlignment="1">
      <alignment horizontal="center" vertical="center" wrapText="1"/>
    </xf>
    <xf numFmtId="0" fontId="0" fillId="0" borderId="8" xfId="0" applyFill="1" applyBorder="1" applyAlignment="1">
      <alignment horizontal="center" vertical="center" wrapText="1"/>
    </xf>
    <xf numFmtId="0" fontId="0" fillId="0" borderId="39" xfId="0" applyFill="1" applyBorder="1" applyAlignment="1">
      <alignment horizontal="center" vertical="center" wrapText="1"/>
    </xf>
    <xf numFmtId="38" fontId="2" fillId="3" borderId="7" xfId="1" applyFont="1" applyFill="1" applyBorder="1" applyAlignment="1">
      <alignment horizontal="center" vertical="center" wrapText="1"/>
    </xf>
    <xf numFmtId="38" fontId="2" fillId="3" borderId="39" xfId="1" applyFont="1" applyFill="1" applyBorder="1" applyAlignment="1">
      <alignment horizontal="center" vertical="center" wrapText="1"/>
    </xf>
    <xf numFmtId="38" fontId="2" fillId="0" borderId="8" xfId="1" applyFill="1" applyBorder="1" applyAlignment="1">
      <alignment horizontal="center" vertical="center" wrapText="1"/>
    </xf>
    <xf numFmtId="38" fontId="2" fillId="8" borderId="7" xfId="1" applyFont="1" applyFill="1" applyBorder="1" applyAlignment="1">
      <alignment horizontal="center" vertical="center" wrapText="1"/>
    </xf>
    <xf numFmtId="0" fontId="0" fillId="0" borderId="7" xfId="0" applyFill="1" applyBorder="1"/>
    <xf numFmtId="0" fontId="0" fillId="0" borderId="39" xfId="0" applyFill="1" applyBorder="1"/>
    <xf numFmtId="232" fontId="8" fillId="0" borderId="26" xfId="1" applyNumberFormat="1" applyFont="1" applyBorder="1"/>
    <xf numFmtId="232" fontId="8" fillId="0" borderId="4" xfId="1" applyNumberFormat="1" applyFont="1" applyBorder="1"/>
    <xf numFmtId="0" fontId="8" fillId="0" borderId="0" xfId="0" applyFont="1"/>
    <xf numFmtId="0" fontId="9" fillId="0" borderId="0" xfId="0" applyFont="1"/>
    <xf numFmtId="38" fontId="8" fillId="0" borderId="0" xfId="1" applyFont="1"/>
    <xf numFmtId="0" fontId="8" fillId="0" borderId="0" xfId="0" applyFont="1" applyBorder="1"/>
    <xf numFmtId="0" fontId="9" fillId="0" borderId="0" xfId="0" applyFont="1" applyBorder="1"/>
    <xf numFmtId="0" fontId="8" fillId="0" borderId="1" xfId="0" applyFont="1" applyBorder="1"/>
    <xf numFmtId="0" fontId="8" fillId="0" borderId="2" xfId="0" applyFont="1" applyBorder="1"/>
    <xf numFmtId="0" fontId="8" fillId="0" borderId="11" xfId="0" applyFont="1" applyBorder="1"/>
    <xf numFmtId="38" fontId="8" fillId="0" borderId="3" xfId="1" applyFont="1" applyBorder="1"/>
    <xf numFmtId="0" fontId="8" fillId="0" borderId="3" xfId="0" applyFont="1" applyBorder="1"/>
    <xf numFmtId="0" fontId="8" fillId="0" borderId="2" xfId="0" applyFont="1" applyBorder="1" applyAlignment="1">
      <alignment horizontal="center"/>
    </xf>
    <xf numFmtId="0" fontId="8" fillId="0" borderId="6" xfId="0" applyFont="1" applyBorder="1"/>
    <xf numFmtId="0" fontId="8" fillId="0" borderId="26" xfId="0" applyFont="1" applyBorder="1" applyAlignment="1"/>
    <xf numFmtId="0" fontId="8" fillId="0" borderId="0"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6" xfId="0" applyFont="1" applyBorder="1" applyAlignment="1">
      <alignment horizontal="center" vertical="center" wrapText="1"/>
    </xf>
    <xf numFmtId="38" fontId="8" fillId="0" borderId="5" xfId="1" applyFont="1" applyBorder="1" applyAlignment="1">
      <alignment horizontal="center" vertical="center" wrapText="1"/>
    </xf>
    <xf numFmtId="0" fontId="8" fillId="0" borderId="5" xfId="0" applyFont="1" applyBorder="1" applyAlignment="1">
      <alignment horizontal="center" vertical="center" wrapText="1"/>
    </xf>
    <xf numFmtId="0" fontId="8" fillId="0" borderId="3" xfId="0" applyFont="1" applyBorder="1" applyAlignment="1">
      <alignment horizontal="center" vertical="center" wrapText="1"/>
    </xf>
    <xf numFmtId="0" fontId="8" fillId="0" borderId="7" xfId="0" applyFont="1" applyBorder="1"/>
    <xf numFmtId="0" fontId="8" fillId="0" borderId="8" xfId="0" applyFont="1" applyBorder="1"/>
    <xf numFmtId="0" fontId="8" fillId="0" borderId="39" xfId="0" applyFont="1" applyBorder="1" applyAlignment="1"/>
    <xf numFmtId="0" fontId="8" fillId="0" borderId="8"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8" xfId="0" applyFont="1" applyBorder="1" applyAlignment="1"/>
    <xf numFmtId="0" fontId="8" fillId="0" borderId="7" xfId="0" applyFont="1" applyBorder="1" applyAlignment="1">
      <alignment horizontal="center"/>
    </xf>
    <xf numFmtId="0" fontId="8" fillId="0" borderId="4" xfId="0" applyFont="1" applyBorder="1" applyAlignment="1">
      <alignment horizontal="center"/>
    </xf>
    <xf numFmtId="0" fontId="8" fillId="0" borderId="39" xfId="0" applyFont="1" applyBorder="1" applyAlignment="1">
      <alignment horizontal="center"/>
    </xf>
    <xf numFmtId="0" fontId="8" fillId="0" borderId="6" xfId="0" applyFont="1" applyBorder="1" applyAlignment="1">
      <alignment horizontal="center"/>
    </xf>
    <xf numFmtId="0" fontId="8" fillId="0" borderId="0" xfId="0" applyFont="1" applyBorder="1" applyAlignment="1">
      <alignment horizontal="center"/>
    </xf>
    <xf numFmtId="0" fontId="8" fillId="0" borderId="26" xfId="0" applyFont="1" applyBorder="1" applyAlignment="1">
      <alignment horizontal="center"/>
    </xf>
    <xf numFmtId="0" fontId="8" fillId="0" borderId="5" xfId="0" applyFont="1" applyBorder="1" applyAlignment="1">
      <alignment horizontal="center"/>
    </xf>
    <xf numFmtId="38" fontId="8" fillId="3" borderId="5" xfId="1" applyFont="1" applyFill="1" applyBorder="1" applyAlignment="1">
      <alignment horizontal="center"/>
    </xf>
    <xf numFmtId="38" fontId="8" fillId="0" borderId="0" xfId="1" applyFont="1" applyBorder="1" applyAlignment="1">
      <alignment horizontal="center"/>
    </xf>
    <xf numFmtId="38" fontId="8" fillId="0" borderId="26" xfId="1" applyFont="1" applyBorder="1"/>
    <xf numFmtId="183" fontId="8" fillId="0" borderId="1" xfId="0" applyNumberFormat="1" applyFont="1" applyBorder="1"/>
    <xf numFmtId="183" fontId="8" fillId="0" borderId="2" xfId="0" applyNumberFormat="1" applyFont="1" applyBorder="1"/>
    <xf numFmtId="38" fontId="8" fillId="3" borderId="3" xfId="1" applyFont="1" applyFill="1" applyBorder="1" applyAlignment="1">
      <alignment horizontal="center"/>
    </xf>
    <xf numFmtId="38" fontId="8" fillId="0" borderId="2" xfId="1" applyFont="1" applyBorder="1" applyAlignment="1">
      <alignment horizontal="center"/>
    </xf>
    <xf numFmtId="38" fontId="8" fillId="0" borderId="2" xfId="1" applyFont="1" applyBorder="1"/>
    <xf numFmtId="38" fontId="8" fillId="0" borderId="1" xfId="0" applyNumberFormat="1" applyFont="1" applyBorder="1"/>
    <xf numFmtId="183" fontId="8" fillId="0" borderId="3" xfId="0" applyNumberFormat="1" applyFont="1" applyBorder="1"/>
    <xf numFmtId="38" fontId="8" fillId="0" borderId="0" xfId="1" applyFont="1" applyBorder="1"/>
    <xf numFmtId="38" fontId="8" fillId="0" borderId="3" xfId="0" applyNumberFormat="1" applyFont="1" applyBorder="1"/>
    <xf numFmtId="38" fontId="8" fillId="0" borderId="1" xfId="1" applyFont="1" applyBorder="1"/>
    <xf numFmtId="38" fontId="8" fillId="0" borderId="11" xfId="1" applyFont="1" applyBorder="1"/>
    <xf numFmtId="38" fontId="8" fillId="0" borderId="5" xfId="1" applyFont="1" applyBorder="1"/>
    <xf numFmtId="183" fontId="8" fillId="0" borderId="6" xfId="0" applyNumberFormat="1" applyFont="1" applyBorder="1"/>
    <xf numFmtId="183" fontId="8" fillId="0" borderId="0" xfId="0" applyNumberFormat="1" applyFont="1" applyBorder="1"/>
    <xf numFmtId="38" fontId="8" fillId="0" borderId="6" xfId="0" applyNumberFormat="1" applyFont="1" applyBorder="1"/>
    <xf numFmtId="183" fontId="8" fillId="0" borderId="5" xfId="0" applyNumberFormat="1" applyFont="1" applyBorder="1"/>
    <xf numFmtId="38" fontId="8" fillId="0" borderId="5" xfId="0" applyNumberFormat="1" applyFont="1" applyBorder="1"/>
    <xf numFmtId="38" fontId="8" fillId="0" borderId="6" xfId="1" applyFont="1" applyBorder="1"/>
    <xf numFmtId="38" fontId="8" fillId="0" borderId="6" xfId="1" applyFont="1" applyBorder="1" applyAlignment="1">
      <alignment horizontal="center"/>
    </xf>
    <xf numFmtId="183" fontId="8" fillId="0" borderId="7" xfId="0" applyNumberFormat="1" applyFont="1" applyBorder="1"/>
    <xf numFmtId="183" fontId="8" fillId="0" borderId="8" xfId="0" applyNumberFormat="1" applyFont="1" applyBorder="1"/>
    <xf numFmtId="38" fontId="8" fillId="0" borderId="7" xfId="1" applyFont="1" applyBorder="1" applyAlignment="1">
      <alignment horizontal="center"/>
    </xf>
    <xf numFmtId="38" fontId="8" fillId="0" borderId="8" xfId="1" applyFont="1" applyBorder="1"/>
    <xf numFmtId="38" fontId="8" fillId="0" borderId="7" xfId="0" applyNumberFormat="1" applyFont="1" applyBorder="1"/>
    <xf numFmtId="38" fontId="8" fillId="0" borderId="4" xfId="1" applyFont="1" applyBorder="1"/>
    <xf numFmtId="183" fontId="8" fillId="0" borderId="4" xfId="0" applyNumberFormat="1" applyFont="1" applyBorder="1"/>
    <xf numFmtId="38" fontId="8" fillId="0" borderId="4" xfId="0" applyNumberFormat="1" applyFont="1" applyBorder="1"/>
    <xf numFmtId="38" fontId="8" fillId="0" borderId="8" xfId="0" applyNumberFormat="1" applyFont="1" applyBorder="1"/>
    <xf numFmtId="38" fontId="8" fillId="0" borderId="7" xfId="1" applyFont="1" applyBorder="1"/>
    <xf numFmtId="38" fontId="8" fillId="0" borderId="39" xfId="1" applyFont="1" applyBorder="1"/>
    <xf numFmtId="38" fontId="8" fillId="3" borderId="4" xfId="1" applyFont="1" applyFill="1" applyBorder="1" applyAlignment="1">
      <alignment horizontal="center"/>
    </xf>
    <xf numFmtId="38" fontId="8" fillId="8" borderId="5" xfId="1" applyFont="1" applyFill="1" applyBorder="1" applyAlignment="1">
      <alignment horizontal="center"/>
    </xf>
    <xf numFmtId="38" fontId="8" fillId="8" borderId="4" xfId="1" applyFont="1" applyFill="1" applyBorder="1" applyAlignment="1">
      <alignment horizontal="center"/>
    </xf>
    <xf numFmtId="38" fontId="8" fillId="5" borderId="7" xfId="1" applyFont="1" applyFill="1" applyBorder="1" applyAlignment="1">
      <alignment horizontal="center"/>
    </xf>
    <xf numFmtId="38" fontId="8" fillId="5" borderId="8" xfId="1" applyFont="1" applyFill="1" applyBorder="1" applyAlignment="1">
      <alignment horizontal="center"/>
    </xf>
    <xf numFmtId="38" fontId="8" fillId="5" borderId="39" xfId="1" applyFont="1" applyFill="1" applyBorder="1"/>
    <xf numFmtId="183" fontId="8" fillId="0" borderId="13" xfId="0" applyNumberFormat="1" applyFont="1" applyBorder="1"/>
    <xf numFmtId="38" fontId="8" fillId="5" borderId="13" xfId="1" applyFont="1" applyFill="1" applyBorder="1" applyAlignment="1">
      <alignment horizontal="center"/>
    </xf>
    <xf numFmtId="38" fontId="8" fillId="5" borderId="9" xfId="1" applyFont="1" applyFill="1" applyBorder="1" applyAlignment="1">
      <alignment horizontal="center"/>
    </xf>
    <xf numFmtId="38" fontId="8" fillId="5" borderId="10" xfId="1" applyFont="1" applyFill="1" applyBorder="1"/>
    <xf numFmtId="38" fontId="8" fillId="0" borderId="13" xfId="0" applyNumberFormat="1" applyFont="1" applyBorder="1"/>
    <xf numFmtId="183" fontId="8" fillId="0" borderId="12" xfId="0" applyNumberFormat="1" applyFont="1" applyBorder="1"/>
    <xf numFmtId="38" fontId="8" fillId="5" borderId="9" xfId="1" applyFont="1" applyFill="1" applyBorder="1"/>
    <xf numFmtId="0" fontId="8" fillId="0" borderId="1" xfId="0" applyFont="1" applyBorder="1" applyAlignment="1">
      <alignment horizontal="center" vertical="center" wrapText="1"/>
    </xf>
    <xf numFmtId="0" fontId="8" fillId="0" borderId="7" xfId="0" applyFont="1" applyBorder="1" applyAlignment="1">
      <alignment horizontal="center" vertical="center" wrapText="1"/>
    </xf>
    <xf numFmtId="38" fontId="8" fillId="0" borderId="13" xfId="1" applyFont="1" applyBorder="1"/>
    <xf numFmtId="38" fontId="8" fillId="0" borderId="9" xfId="1" applyFont="1" applyBorder="1"/>
    <xf numFmtId="38" fontId="8" fillId="0" borderId="10" xfId="1" applyFont="1" applyBorder="1"/>
    <xf numFmtId="232" fontId="8" fillId="0" borderId="1" xfId="1" applyNumberFormat="1" applyFont="1" applyBorder="1"/>
    <xf numFmtId="232" fontId="8" fillId="0" borderId="2" xfId="1" applyNumberFormat="1" applyFont="1" applyBorder="1"/>
    <xf numFmtId="232" fontId="8" fillId="0" borderId="11" xfId="1" applyNumberFormat="1" applyFont="1" applyBorder="1"/>
    <xf numFmtId="232" fontId="8" fillId="0" borderId="6" xfId="1" applyNumberFormat="1" applyFont="1" applyBorder="1"/>
    <xf numFmtId="232" fontId="8" fillId="0" borderId="0" xfId="1" applyNumberFormat="1" applyFont="1" applyBorder="1"/>
    <xf numFmtId="232" fontId="8" fillId="0" borderId="7" xfId="1" applyNumberFormat="1" applyFont="1" applyBorder="1"/>
    <xf numFmtId="232" fontId="8" fillId="0" borderId="8" xfId="1" applyNumberFormat="1" applyFont="1" applyBorder="1"/>
    <xf numFmtId="232" fontId="8" fillId="0" borderId="39" xfId="1" applyNumberFormat="1" applyFont="1" applyBorder="1"/>
    <xf numFmtId="232" fontId="8" fillId="0" borderId="13" xfId="1" applyNumberFormat="1" applyFont="1" applyBorder="1"/>
    <xf numFmtId="232" fontId="8" fillId="0" borderId="9" xfId="1" applyNumberFormat="1" applyFont="1" applyBorder="1"/>
    <xf numFmtId="232" fontId="8" fillId="0" borderId="10" xfId="1" applyNumberFormat="1" applyFont="1" applyBorder="1"/>
    <xf numFmtId="38" fontId="8" fillId="0" borderId="1" xfId="1" applyFont="1" applyBorder="1" applyAlignment="1">
      <alignment horizontal="center"/>
    </xf>
    <xf numFmtId="38" fontId="8" fillId="0" borderId="12" xfId="1" applyFont="1" applyBorder="1"/>
    <xf numFmtId="232" fontId="8" fillId="0" borderId="3" xfId="1" applyNumberFormat="1" applyFont="1" applyBorder="1"/>
    <xf numFmtId="232" fontId="8" fillId="0" borderId="5" xfId="1" applyNumberFormat="1" applyFont="1" applyBorder="1"/>
    <xf numFmtId="232" fontId="8" fillId="0" borderId="12" xfId="1" applyNumberFormat="1" applyFont="1" applyBorder="1"/>
    <xf numFmtId="38" fontId="0" fillId="0" borderId="26" xfId="1" applyFont="1" applyBorder="1"/>
    <xf numFmtId="0" fontId="0" fillId="0" borderId="0" xfId="3" applyFont="1" applyBorder="1"/>
    <xf numFmtId="0" fontId="2" fillId="7" borderId="9" xfId="2" applyFont="1" applyFill="1" applyBorder="1" applyAlignment="1">
      <alignment horizontal="center"/>
    </xf>
    <xf numFmtId="0" fontId="9" fillId="0" borderId="0" xfId="2" applyFont="1"/>
    <xf numFmtId="0" fontId="8" fillId="0" borderId="0" xfId="2" applyFont="1"/>
    <xf numFmtId="0" fontId="8" fillId="3" borderId="9" xfId="2" applyFont="1" applyFill="1" applyBorder="1"/>
    <xf numFmtId="0" fontId="8" fillId="3" borderId="10" xfId="2" applyFont="1" applyFill="1" applyBorder="1"/>
    <xf numFmtId="0" fontId="8" fillId="0" borderId="0" xfId="2" applyFont="1" applyFill="1" applyBorder="1"/>
    <xf numFmtId="0" fontId="8" fillId="0" borderId="8" xfId="2" applyFont="1" applyBorder="1"/>
    <xf numFmtId="0" fontId="8" fillId="0" borderId="5" xfId="2" applyFont="1" applyFill="1" applyBorder="1" applyAlignment="1">
      <alignment horizontal="center" vertical="center" wrapText="1"/>
    </xf>
    <xf numFmtId="0" fontId="8" fillId="0" borderId="3" xfId="2" applyFont="1" applyBorder="1"/>
    <xf numFmtId="0" fontId="8" fillId="0" borderId="5" xfId="2" applyFont="1" applyBorder="1"/>
    <xf numFmtId="0" fontId="8" fillId="0" borderId="4" xfId="2" applyFont="1" applyFill="1" applyBorder="1" applyAlignment="1">
      <alignment horizontal="center"/>
    </xf>
    <xf numFmtId="0" fontId="8" fillId="0" borderId="1" xfId="2" applyFont="1" applyBorder="1"/>
    <xf numFmtId="0" fontId="8" fillId="0" borderId="2" xfId="2" applyFont="1" applyBorder="1"/>
    <xf numFmtId="185" fontId="8" fillId="0" borderId="5" xfId="2" applyNumberFormat="1" applyFont="1" applyFill="1" applyBorder="1"/>
    <xf numFmtId="224" fontId="8" fillId="0" borderId="5" xfId="2" applyNumberFormat="1" applyFont="1" applyFill="1" applyBorder="1"/>
    <xf numFmtId="0" fontId="8" fillId="0" borderId="13" xfId="2" applyFont="1" applyBorder="1"/>
    <xf numFmtId="0" fontId="8" fillId="0" borderId="9" xfId="2" applyFont="1" applyFill="1" applyBorder="1"/>
    <xf numFmtId="182" fontId="8" fillId="0" borderId="12" xfId="2" applyNumberFormat="1" applyFont="1" applyBorder="1"/>
    <xf numFmtId="0" fontId="8" fillId="0" borderId="12" xfId="2" applyFont="1" applyBorder="1"/>
    <xf numFmtId="185" fontId="8" fillId="0" borderId="3" xfId="2" applyNumberFormat="1" applyFont="1" applyFill="1" applyBorder="1"/>
    <xf numFmtId="224" fontId="8" fillId="0" borderId="3" xfId="2" applyNumberFormat="1" applyFont="1" applyFill="1" applyBorder="1"/>
    <xf numFmtId="0" fontId="8" fillId="0" borderId="7" xfId="2" applyFont="1" applyBorder="1"/>
    <xf numFmtId="185" fontId="8" fillId="0" borderId="4" xfId="2" applyNumberFormat="1" applyFont="1" applyFill="1" applyBorder="1"/>
    <xf numFmtId="224" fontId="8" fillId="0" borderId="4" xfId="2" applyNumberFormat="1" applyFont="1" applyFill="1" applyBorder="1"/>
    <xf numFmtId="0" fontId="8" fillId="0" borderId="4" xfId="2" applyFont="1" applyBorder="1"/>
    <xf numFmtId="0" fontId="3" fillId="9" borderId="5" xfId="3" applyFont="1" applyFill="1" applyBorder="1"/>
    <xf numFmtId="0" fontId="2" fillId="9" borderId="6" xfId="3" applyFont="1" applyFill="1" applyBorder="1"/>
    <xf numFmtId="0" fontId="2" fillId="9" borderId="0" xfId="3" applyFont="1" applyFill="1" applyBorder="1"/>
    <xf numFmtId="182" fontId="3" fillId="9" borderId="5" xfId="3" applyNumberFormat="1" applyFill="1" applyBorder="1"/>
    <xf numFmtId="0" fontId="8" fillId="7" borderId="13" xfId="3" applyFont="1" applyFill="1" applyBorder="1" applyAlignment="1">
      <alignment vertical="top" wrapText="1"/>
    </xf>
    <xf numFmtId="0" fontId="3" fillId="7" borderId="9" xfId="3" applyFill="1" applyBorder="1" applyAlignment="1">
      <alignment vertical="center"/>
    </xf>
    <xf numFmtId="0" fontId="3" fillId="0" borderId="6" xfId="3" applyBorder="1" applyAlignment="1">
      <alignment horizontal="right"/>
    </xf>
    <xf numFmtId="208" fontId="2" fillId="10" borderId="6" xfId="0" applyNumberFormat="1" applyFont="1" applyFill="1" applyBorder="1"/>
    <xf numFmtId="208" fontId="2" fillId="10" borderId="0" xfId="0" applyNumberFormat="1" applyFont="1" applyFill="1" applyBorder="1"/>
    <xf numFmtId="205" fontId="0" fillId="0" borderId="3" xfId="0" applyNumberFormat="1" applyBorder="1"/>
    <xf numFmtId="205" fontId="0" fillId="0" borderId="5" xfId="0" applyNumberFormat="1" applyBorder="1"/>
    <xf numFmtId="205" fontId="0" fillId="0" borderId="4" xfId="0" applyNumberFormat="1" applyBorder="1"/>
    <xf numFmtId="205" fontId="0" fillId="3" borderId="4" xfId="0" applyNumberFormat="1" applyFill="1" applyBorder="1"/>
    <xf numFmtId="205" fontId="0" fillId="8" borderId="8" xfId="0" applyNumberFormat="1" applyFill="1" applyBorder="1"/>
    <xf numFmtId="205" fontId="0" fillId="3" borderId="12" xfId="0" applyNumberFormat="1" applyFill="1" applyBorder="1"/>
    <xf numFmtId="205" fontId="0" fillId="0" borderId="3" xfId="0" applyNumberFormat="1" applyBorder="1" applyAlignment="1">
      <alignment horizontal="center" vertical="center" wrapText="1"/>
    </xf>
    <xf numFmtId="205" fontId="10" fillId="0" borderId="3" xfId="0" applyNumberFormat="1" applyFont="1" applyBorder="1" applyAlignment="1">
      <alignment horizontal="center" vertical="center"/>
    </xf>
    <xf numFmtId="205" fontId="10" fillId="0" borderId="12" xfId="0" applyNumberFormat="1" applyFont="1" applyBorder="1" applyAlignment="1">
      <alignment horizontal="center" vertical="center"/>
    </xf>
    <xf numFmtId="183" fontId="0" fillId="0" borderId="9" xfId="0" applyNumberFormat="1" applyBorder="1"/>
    <xf numFmtId="208" fontId="2" fillId="10" borderId="7" xfId="0" applyNumberFormat="1" applyFont="1" applyFill="1" applyBorder="1"/>
    <xf numFmtId="208" fontId="2" fillId="10" borderId="8" xfId="0" applyNumberFormat="1" applyFont="1" applyFill="1" applyBorder="1"/>
    <xf numFmtId="0" fontId="0" fillId="0" borderId="7" xfId="0" applyBorder="1" applyAlignment="1">
      <alignment horizontal="center" vertical="center" wrapText="1"/>
    </xf>
    <xf numFmtId="0" fontId="0" fillId="0" borderId="39" xfId="0" applyBorder="1" applyAlignment="1">
      <alignment horizontal="center" vertical="center" wrapText="1"/>
    </xf>
    <xf numFmtId="233" fontId="8" fillId="0" borderId="5" xfId="2" applyNumberFormat="1" applyFont="1" applyFill="1" applyBorder="1"/>
    <xf numFmtId="233" fontId="8" fillId="0" borderId="3" xfId="2" applyNumberFormat="1" applyFont="1" applyFill="1" applyBorder="1"/>
    <xf numFmtId="233" fontId="8" fillId="0" borderId="4" xfId="2" applyNumberFormat="1" applyFont="1" applyFill="1" applyBorder="1"/>
    <xf numFmtId="205" fontId="0" fillId="8" borderId="12" xfId="0" applyNumberFormat="1" applyFill="1" applyBorder="1"/>
    <xf numFmtId="0" fontId="0" fillId="0" borderId="1" xfId="0" applyBorder="1" applyAlignment="1">
      <alignment horizontal="center"/>
    </xf>
    <xf numFmtId="0" fontId="0" fillId="0" borderId="2" xfId="0" applyBorder="1" applyAlignment="1">
      <alignment horizontal="center"/>
    </xf>
    <xf numFmtId="0" fontId="0" fillId="3" borderId="9" xfId="0" applyFill="1" applyBorder="1"/>
    <xf numFmtId="38" fontId="2" fillId="3" borderId="2" xfId="1" applyFill="1" applyBorder="1"/>
    <xf numFmtId="38" fontId="2" fillId="3" borderId="11" xfId="1" applyFill="1" applyBorder="1"/>
    <xf numFmtId="0" fontId="0" fillId="8" borderId="13" xfId="0" applyFill="1" applyBorder="1"/>
    <xf numFmtId="0" fontId="0" fillId="8" borderId="9" xfId="0" applyFill="1" applyBorder="1"/>
    <xf numFmtId="38" fontId="2" fillId="8" borderId="9" xfId="1" applyFill="1" applyBorder="1"/>
    <xf numFmtId="38" fontId="2" fillId="8" borderId="2" xfId="1" applyFill="1" applyBorder="1"/>
    <xf numFmtId="38" fontId="2" fillId="0" borderId="2" xfId="1" applyBorder="1"/>
    <xf numFmtId="38" fontId="2" fillId="0" borderId="11" xfId="1" applyBorder="1"/>
    <xf numFmtId="200" fontId="2" fillId="0" borderId="39" xfId="1" applyNumberFormat="1" applyFont="1" applyBorder="1" applyAlignment="1">
      <alignment horizontal="center" vertical="center"/>
    </xf>
    <xf numFmtId="200" fontId="2" fillId="0" borderId="8" xfId="1" applyNumberFormat="1" applyFont="1" applyBorder="1" applyAlignment="1">
      <alignment horizontal="center" vertical="center"/>
    </xf>
    <xf numFmtId="38" fontId="2" fillId="8" borderId="11" xfId="1" applyFill="1" applyBorder="1"/>
    <xf numFmtId="38" fontId="2" fillId="8" borderId="26" xfId="1" applyFill="1" applyBorder="1" applyAlignment="1">
      <alignment horizontal="center"/>
    </xf>
    <xf numFmtId="38" fontId="2" fillId="8" borderId="39" xfId="1" applyFont="1" applyFill="1" applyBorder="1" applyAlignment="1">
      <alignment horizontal="center" vertical="center" wrapText="1"/>
    </xf>
    <xf numFmtId="38" fontId="2" fillId="8" borderId="25" xfId="1" applyFill="1" applyBorder="1" applyAlignment="1">
      <alignment horizontal="center"/>
    </xf>
    <xf numFmtId="38" fontId="2" fillId="8" borderId="8" xfId="1" applyFill="1" applyBorder="1" applyAlignment="1">
      <alignment horizontal="center"/>
    </xf>
    <xf numFmtId="38" fontId="2" fillId="0" borderId="53" xfId="1" applyFill="1" applyBorder="1" applyAlignment="1"/>
    <xf numFmtId="38" fontId="2" fillId="0" borderId="2" xfId="1" applyFill="1" applyBorder="1" applyAlignment="1"/>
    <xf numFmtId="38" fontId="2" fillId="0" borderId="25" xfId="1" applyFill="1" applyBorder="1" applyAlignment="1"/>
    <xf numFmtId="38" fontId="2" fillId="0" borderId="8" xfId="1" applyFill="1" applyBorder="1" applyAlignment="1"/>
    <xf numFmtId="0" fontId="0" fillId="0" borderId="8" xfId="0" applyFill="1" applyBorder="1"/>
    <xf numFmtId="0" fontId="0" fillId="0" borderId="11" xfId="0" applyBorder="1"/>
    <xf numFmtId="0" fontId="0" fillId="0" borderId="26" xfId="0" applyBorder="1" applyAlignment="1">
      <alignment horizontal="center"/>
    </xf>
    <xf numFmtId="0" fontId="0" fillId="0" borderId="26" xfId="0" applyBorder="1"/>
    <xf numFmtId="0" fontId="0" fillId="0" borderId="39" xfId="0" applyBorder="1"/>
    <xf numFmtId="38" fontId="2" fillId="3" borderId="11" xfId="1" applyFont="1" applyFill="1" applyBorder="1"/>
    <xf numFmtId="38" fontId="2" fillId="3" borderId="39" xfId="1" applyFont="1" applyFill="1" applyBorder="1"/>
    <xf numFmtId="38" fontId="2" fillId="8" borderId="39" xfId="1" applyFill="1" applyBorder="1"/>
    <xf numFmtId="38" fontId="2" fillId="0" borderId="11" xfId="1" applyFont="1" applyFill="1" applyBorder="1"/>
    <xf numFmtId="38" fontId="2" fillId="0" borderId="39" xfId="1" applyFill="1" applyBorder="1"/>
    <xf numFmtId="0" fontId="0" fillId="0" borderId="11" xfId="0" applyFill="1" applyBorder="1"/>
    <xf numFmtId="0" fontId="17" fillId="0" borderId="0" xfId="0" applyFont="1" applyAlignment="1"/>
    <xf numFmtId="0" fontId="9" fillId="3" borderId="13" xfId="2" applyFont="1" applyFill="1" applyBorder="1"/>
    <xf numFmtId="0" fontId="8" fillId="0" borderId="8" xfId="2" applyFont="1" applyFill="1" applyBorder="1"/>
    <xf numFmtId="0" fontId="2" fillId="7" borderId="12" xfId="2" applyFont="1" applyFill="1" applyBorder="1" applyAlignment="1">
      <alignment horizontal="center"/>
    </xf>
    <xf numFmtId="208" fontId="3" fillId="7" borderId="5" xfId="1" applyNumberFormat="1" applyFont="1" applyFill="1" applyBorder="1"/>
    <xf numFmtId="208" fontId="3" fillId="7" borderId="3" xfId="1" applyNumberFormat="1" applyFont="1" applyFill="1" applyBorder="1"/>
    <xf numFmtId="208" fontId="3" fillId="7" borderId="4" xfId="1" applyNumberFormat="1" applyFont="1" applyFill="1" applyBorder="1"/>
    <xf numFmtId="224" fontId="3" fillId="7" borderId="12" xfId="1" applyNumberFormat="1" applyFont="1" applyFill="1" applyBorder="1"/>
    <xf numFmtId="0" fontId="8" fillId="10" borderId="6" xfId="2" applyFont="1" applyFill="1" applyBorder="1"/>
    <xf numFmtId="0" fontId="8" fillId="10" borderId="0" xfId="2" applyFont="1" applyFill="1" applyBorder="1"/>
    <xf numFmtId="182" fontId="8" fillId="10" borderId="5" xfId="2" applyNumberFormat="1" applyFont="1" applyFill="1" applyBorder="1"/>
    <xf numFmtId="233" fontId="8" fillId="10" borderId="5" xfId="2" applyNumberFormat="1" applyFont="1" applyFill="1" applyBorder="1"/>
    <xf numFmtId="185" fontId="8" fillId="10" borderId="5" xfId="2" applyNumberFormat="1" applyFont="1" applyFill="1" applyBorder="1"/>
    <xf numFmtId="224" fontId="8" fillId="10" borderId="5" xfId="2" applyNumberFormat="1" applyFont="1" applyFill="1" applyBorder="1"/>
    <xf numFmtId="0" fontId="8" fillId="10" borderId="5" xfId="2" applyFont="1" applyFill="1" applyBorder="1"/>
    <xf numFmtId="0" fontId="8" fillId="10" borderId="5" xfId="2" applyFont="1" applyFill="1" applyBorder="1" applyAlignment="1">
      <alignment horizontal="center" vertical="center" wrapText="1"/>
    </xf>
    <xf numFmtId="0" fontId="8" fillId="10" borderId="5" xfId="2" applyFont="1" applyFill="1" applyBorder="1" applyAlignment="1">
      <alignment horizontal="center"/>
    </xf>
    <xf numFmtId="182" fontId="8" fillId="10" borderId="3" xfId="2" applyNumberFormat="1" applyFont="1" applyFill="1" applyBorder="1"/>
    <xf numFmtId="182" fontId="8" fillId="10" borderId="4" xfId="2" applyNumberFormat="1" applyFont="1" applyFill="1" applyBorder="1"/>
    <xf numFmtId="182" fontId="8" fillId="10" borderId="12" xfId="2" applyNumberFormat="1" applyFont="1" applyFill="1" applyBorder="1"/>
    <xf numFmtId="0" fontId="3" fillId="10" borderId="6" xfId="3" applyFill="1" applyBorder="1" applyAlignment="1">
      <alignment horizontal="right"/>
    </xf>
    <xf numFmtId="0" fontId="2" fillId="10" borderId="0" xfId="3" applyFont="1" applyFill="1" applyBorder="1"/>
    <xf numFmtId="0" fontId="2" fillId="10" borderId="5" xfId="3" applyFont="1" applyFill="1" applyBorder="1"/>
    <xf numFmtId="0" fontId="3" fillId="11" borderId="5" xfId="3" applyFont="1" applyFill="1" applyBorder="1"/>
    <xf numFmtId="0" fontId="8" fillId="7" borderId="9" xfId="2" applyFont="1" applyFill="1" applyBorder="1" applyAlignment="1">
      <alignment horizontal="center"/>
    </xf>
    <xf numFmtId="0" fontId="0" fillId="0" borderId="9" xfId="0" applyBorder="1" applyAlignment="1">
      <alignment horizontal="center"/>
    </xf>
    <xf numFmtId="0" fontId="8" fillId="0" borderId="1" xfId="3" applyFont="1" applyBorder="1" applyAlignment="1">
      <alignment horizontal="center" vertical="center"/>
    </xf>
    <xf numFmtId="0" fontId="8" fillId="0" borderId="11" xfId="3" applyFont="1" applyBorder="1" applyAlignment="1">
      <alignment horizontal="center" vertical="center"/>
    </xf>
    <xf numFmtId="0" fontId="8" fillId="0" borderId="7" xfId="3" applyFont="1" applyBorder="1" applyAlignment="1">
      <alignment horizontal="center" vertical="center"/>
    </xf>
    <xf numFmtId="0" fontId="8" fillId="0" borderId="39" xfId="3" applyFont="1" applyBorder="1" applyAlignment="1">
      <alignment horizontal="center" vertical="center"/>
    </xf>
    <xf numFmtId="0" fontId="8" fillId="0" borderId="2" xfId="2" applyFont="1" applyBorder="1" applyAlignment="1">
      <alignment horizontal="center" vertical="center"/>
    </xf>
    <xf numFmtId="0" fontId="8" fillId="0" borderId="11" xfId="2" applyFont="1" applyBorder="1" applyAlignment="1">
      <alignment horizontal="center" vertical="center"/>
    </xf>
    <xf numFmtId="0" fontId="8" fillId="0" borderId="0" xfId="2" applyFont="1" applyAlignment="1">
      <alignment horizontal="center" vertical="center"/>
    </xf>
    <xf numFmtId="0" fontId="8" fillId="0" borderId="26" xfId="2" applyFont="1" applyBorder="1" applyAlignment="1">
      <alignment horizontal="center" vertical="center"/>
    </xf>
    <xf numFmtId="0" fontId="8" fillId="0" borderId="8" xfId="2" applyFont="1" applyBorder="1" applyAlignment="1">
      <alignment horizontal="center" vertical="center"/>
    </xf>
    <xf numFmtId="0" fontId="8" fillId="0" borderId="39" xfId="2" applyFont="1"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39" xfId="0" applyBorder="1" applyAlignment="1">
      <alignment horizontal="center" vertical="center" wrapText="1"/>
    </xf>
    <xf numFmtId="5" fontId="8" fillId="0" borderId="1" xfId="0" applyNumberFormat="1" applyFont="1" applyBorder="1" applyAlignment="1">
      <alignment horizontal="center"/>
    </xf>
    <xf numFmtId="5" fontId="8" fillId="0" borderId="11" xfId="0" applyNumberFormat="1" applyFont="1" applyBorder="1" applyAlignment="1">
      <alignment horizontal="center"/>
    </xf>
    <xf numFmtId="0" fontId="8" fillId="0" borderId="1" xfId="0" applyFont="1" applyBorder="1" applyAlignment="1">
      <alignment horizontal="center"/>
    </xf>
    <xf numFmtId="0" fontId="8" fillId="0" borderId="11" xfId="0" applyFont="1" applyBorder="1" applyAlignment="1">
      <alignment horizontal="center"/>
    </xf>
  </cellXfs>
  <cellStyles count="5">
    <cellStyle name="桁区切り" xfId="1" builtinId="6"/>
    <cellStyle name="標準" xfId="0" builtinId="0"/>
    <cellStyle name="標準_jirei01(15)" xfId="2"/>
    <cellStyle name="標準_jirei01(34)" xfId="3"/>
    <cellStyle name="未定義"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aa01ndh001\bunseki_sv\&#29987;&#26989;&#36899;&#38306;&#34920;\&#24179;&#25104;12&#24180;&#34920;\&#26368;&#32066;&#38656;&#35201;\&#31227;&#20986;&#20837;\&#30476;&#12510;&#12540;&#12472;&#12531;&#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ロー"/>
      <sheetName val="県移出マージン表"/>
      <sheetName val="県表"/>
      <sheetName val="全国表ｂ"/>
      <sheetName val="県CT"/>
      <sheetName val="局移出入取扱"/>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workbookViewId="0">
      <pane xSplit="2" ySplit="2" topLeftCell="C22" activePane="bottomRight" state="frozen"/>
      <selection activeCell="D5" sqref="D5"/>
      <selection pane="topRight" activeCell="D5" sqref="D5"/>
      <selection pane="bottomLeft" activeCell="D5" sqref="D5"/>
      <selection pane="bottomRight" activeCell="B26" sqref="B26"/>
    </sheetView>
  </sheetViews>
  <sheetFormatPr defaultColWidth="12" defaultRowHeight="13.5" x14ac:dyDescent="0.15"/>
  <cols>
    <col min="1" max="1" width="17.5" style="2" customWidth="1"/>
    <col min="2" max="2" width="37" style="2" bestFit="1" customWidth="1"/>
    <col min="3" max="3" width="21.33203125" style="2" bestFit="1" customWidth="1"/>
    <col min="4" max="16384" width="12" style="2"/>
  </cols>
  <sheetData>
    <row r="1" spans="1:3" x14ac:dyDescent="0.15">
      <c r="A1" s="1" t="s">
        <v>449</v>
      </c>
    </row>
    <row r="2" spans="1:3" x14ac:dyDescent="0.15">
      <c r="A2" s="3" t="s">
        <v>0</v>
      </c>
      <c r="B2" s="4" t="s">
        <v>1</v>
      </c>
      <c r="C2" s="5" t="s">
        <v>2</v>
      </c>
    </row>
    <row r="3" spans="1:3" ht="24" x14ac:dyDescent="0.15">
      <c r="A3" s="466" t="s">
        <v>27</v>
      </c>
      <c r="B3" s="467" t="s">
        <v>28</v>
      </c>
      <c r="C3" s="57"/>
    </row>
    <row r="4" spans="1:3" x14ac:dyDescent="0.15">
      <c r="A4" s="468" t="s">
        <v>358</v>
      </c>
      <c r="B4" s="270" t="s">
        <v>359</v>
      </c>
      <c r="C4" s="9" t="s">
        <v>29</v>
      </c>
    </row>
    <row r="5" spans="1:3" x14ac:dyDescent="0.15">
      <c r="A5" s="468" t="s">
        <v>360</v>
      </c>
      <c r="B5" s="10" t="s">
        <v>361</v>
      </c>
      <c r="C5" s="9" t="s">
        <v>29</v>
      </c>
    </row>
    <row r="6" spans="1:3" x14ac:dyDescent="0.15">
      <c r="A6" s="468" t="s">
        <v>362</v>
      </c>
      <c r="B6" s="10" t="s">
        <v>363</v>
      </c>
      <c r="C6" s="9" t="s">
        <v>29</v>
      </c>
    </row>
    <row r="7" spans="1:3" x14ac:dyDescent="0.15">
      <c r="A7" s="468" t="s">
        <v>364</v>
      </c>
      <c r="B7" s="10" t="s">
        <v>3</v>
      </c>
      <c r="C7" s="9" t="s">
        <v>29</v>
      </c>
    </row>
    <row r="8" spans="1:3" x14ac:dyDescent="0.15">
      <c r="A8" s="468" t="s">
        <v>365</v>
      </c>
      <c r="B8" s="10" t="s">
        <v>344</v>
      </c>
      <c r="C8" s="9" t="s">
        <v>29</v>
      </c>
    </row>
    <row r="9" spans="1:3" x14ac:dyDescent="0.15">
      <c r="A9" s="468" t="s">
        <v>366</v>
      </c>
      <c r="B9" s="10" t="s">
        <v>4</v>
      </c>
      <c r="C9" s="9" t="s">
        <v>29</v>
      </c>
    </row>
    <row r="10" spans="1:3" x14ac:dyDescent="0.15">
      <c r="A10" s="468" t="s">
        <v>367</v>
      </c>
      <c r="B10" s="10" t="s">
        <v>113</v>
      </c>
      <c r="C10" s="9" t="s">
        <v>29</v>
      </c>
    </row>
    <row r="11" spans="1:3" x14ac:dyDescent="0.15">
      <c r="A11" s="468" t="s">
        <v>368</v>
      </c>
      <c r="B11" s="10" t="s">
        <v>5</v>
      </c>
      <c r="C11" s="9" t="s">
        <v>29</v>
      </c>
    </row>
    <row r="12" spans="1:3" x14ac:dyDescent="0.15">
      <c r="A12" s="468" t="s">
        <v>369</v>
      </c>
      <c r="B12" s="10" t="s">
        <v>6</v>
      </c>
      <c r="C12" s="9" t="s">
        <v>29</v>
      </c>
    </row>
    <row r="13" spans="1:3" x14ac:dyDescent="0.15">
      <c r="A13" s="468" t="s">
        <v>88</v>
      </c>
      <c r="B13" s="10" t="s">
        <v>370</v>
      </c>
      <c r="C13" s="9" t="s">
        <v>29</v>
      </c>
    </row>
    <row r="14" spans="1:3" x14ac:dyDescent="0.15">
      <c r="A14" s="468" t="s">
        <v>89</v>
      </c>
      <c r="B14" s="10" t="s">
        <v>7</v>
      </c>
      <c r="C14" s="9" t="s">
        <v>29</v>
      </c>
    </row>
    <row r="15" spans="1:3" x14ac:dyDescent="0.15">
      <c r="A15" s="468" t="s">
        <v>90</v>
      </c>
      <c r="B15" s="10" t="s">
        <v>8</v>
      </c>
      <c r="C15" s="9" t="s">
        <v>29</v>
      </c>
    </row>
    <row r="16" spans="1:3" x14ac:dyDescent="0.15">
      <c r="A16" s="468" t="s">
        <v>91</v>
      </c>
      <c r="B16" s="10" t="s">
        <v>9</v>
      </c>
      <c r="C16" s="9" t="s">
        <v>29</v>
      </c>
    </row>
    <row r="17" spans="1:3" x14ac:dyDescent="0.15">
      <c r="A17" s="468" t="s">
        <v>92</v>
      </c>
      <c r="B17" s="8" t="s">
        <v>10</v>
      </c>
      <c r="C17" s="9" t="s">
        <v>29</v>
      </c>
    </row>
    <row r="18" spans="1:3" x14ac:dyDescent="0.15">
      <c r="A18" s="468" t="s">
        <v>93</v>
      </c>
      <c r="B18" s="8" t="s">
        <v>371</v>
      </c>
      <c r="C18" s="9" t="s">
        <v>29</v>
      </c>
    </row>
    <row r="19" spans="1:3" x14ac:dyDescent="0.15">
      <c r="A19" s="468" t="s">
        <v>94</v>
      </c>
      <c r="B19" s="8" t="s">
        <v>372</v>
      </c>
      <c r="C19" s="9" t="s">
        <v>29</v>
      </c>
    </row>
    <row r="20" spans="1:3" x14ac:dyDescent="0.15">
      <c r="A20" s="468" t="s">
        <v>95</v>
      </c>
      <c r="B20" s="10" t="s">
        <v>373</v>
      </c>
      <c r="C20" s="9" t="s">
        <v>29</v>
      </c>
    </row>
    <row r="21" spans="1:3" x14ac:dyDescent="0.15">
      <c r="A21" s="468" t="s">
        <v>96</v>
      </c>
      <c r="B21" s="10" t="s">
        <v>374</v>
      </c>
      <c r="C21" s="9" t="s">
        <v>29</v>
      </c>
    </row>
    <row r="22" spans="1:3" x14ac:dyDescent="0.15">
      <c r="A22" s="468" t="s">
        <v>97</v>
      </c>
      <c r="B22" s="10" t="s">
        <v>11</v>
      </c>
      <c r="C22" s="9" t="s">
        <v>29</v>
      </c>
    </row>
    <row r="23" spans="1:3" x14ac:dyDescent="0.15">
      <c r="A23" s="468" t="s">
        <v>98</v>
      </c>
      <c r="B23" s="10" t="s">
        <v>345</v>
      </c>
      <c r="C23" s="9" t="s">
        <v>29</v>
      </c>
    </row>
    <row r="24" spans="1:3" x14ac:dyDescent="0.15">
      <c r="A24" s="468" t="s">
        <v>99</v>
      </c>
      <c r="B24" s="10" t="s">
        <v>342</v>
      </c>
      <c r="C24" s="9" t="s">
        <v>29</v>
      </c>
    </row>
    <row r="25" spans="1:3" x14ac:dyDescent="0.15">
      <c r="A25" s="468" t="s">
        <v>100</v>
      </c>
      <c r="B25" s="10" t="s">
        <v>13</v>
      </c>
      <c r="C25" s="9" t="s">
        <v>29</v>
      </c>
    </row>
    <row r="26" spans="1:3" x14ac:dyDescent="0.15">
      <c r="A26" s="468" t="s">
        <v>101</v>
      </c>
      <c r="B26" s="10" t="s">
        <v>14</v>
      </c>
      <c r="C26" s="9" t="s">
        <v>29</v>
      </c>
    </row>
    <row r="27" spans="1:3" x14ac:dyDescent="0.15">
      <c r="A27" s="468" t="s">
        <v>102</v>
      </c>
      <c r="B27" s="10" t="s">
        <v>343</v>
      </c>
      <c r="C27" s="9" t="s">
        <v>29</v>
      </c>
    </row>
    <row r="28" spans="1:3" x14ac:dyDescent="0.15">
      <c r="A28" s="468" t="s">
        <v>103</v>
      </c>
      <c r="B28" s="10" t="s">
        <v>375</v>
      </c>
      <c r="C28" s="9" t="s">
        <v>29</v>
      </c>
    </row>
    <row r="29" spans="1:3" x14ac:dyDescent="0.15">
      <c r="A29" s="468" t="s">
        <v>104</v>
      </c>
      <c r="B29" s="10" t="s">
        <v>376</v>
      </c>
      <c r="C29" s="9" t="s">
        <v>29</v>
      </c>
    </row>
    <row r="30" spans="1:3" x14ac:dyDescent="0.15">
      <c r="A30" s="468" t="s">
        <v>105</v>
      </c>
      <c r="B30" s="10" t="s">
        <v>377</v>
      </c>
      <c r="C30" s="9" t="s">
        <v>29</v>
      </c>
    </row>
    <row r="31" spans="1:3" x14ac:dyDescent="0.15">
      <c r="A31" s="468" t="s">
        <v>106</v>
      </c>
      <c r="B31" s="10" t="s">
        <v>17</v>
      </c>
      <c r="C31" s="9" t="s">
        <v>29</v>
      </c>
    </row>
    <row r="32" spans="1:3" x14ac:dyDescent="0.15">
      <c r="A32" s="468" t="s">
        <v>107</v>
      </c>
      <c r="B32" s="10" t="s">
        <v>18</v>
      </c>
      <c r="C32" s="9" t="s">
        <v>29</v>
      </c>
    </row>
    <row r="33" spans="1:3" x14ac:dyDescent="0.15">
      <c r="A33" s="468" t="s">
        <v>108</v>
      </c>
      <c r="B33" s="10" t="s">
        <v>378</v>
      </c>
      <c r="C33" s="9" t="s">
        <v>29</v>
      </c>
    </row>
    <row r="34" spans="1:3" x14ac:dyDescent="0.15">
      <c r="A34" s="468" t="s">
        <v>109</v>
      </c>
      <c r="B34" s="10" t="s">
        <v>347</v>
      </c>
      <c r="C34" s="9" t="s">
        <v>29</v>
      </c>
    </row>
    <row r="35" spans="1:3" x14ac:dyDescent="0.15">
      <c r="A35" s="468" t="s">
        <v>110</v>
      </c>
      <c r="B35" s="10" t="s">
        <v>19</v>
      </c>
      <c r="C35" s="9" t="s">
        <v>29</v>
      </c>
    </row>
    <row r="36" spans="1:3" x14ac:dyDescent="0.15">
      <c r="A36" s="468" t="s">
        <v>111</v>
      </c>
      <c r="B36" s="10" t="s">
        <v>20</v>
      </c>
      <c r="C36" s="9" t="s">
        <v>29</v>
      </c>
    </row>
    <row r="37" spans="1:3" x14ac:dyDescent="0.15">
      <c r="A37" s="468" t="s">
        <v>112</v>
      </c>
      <c r="B37" s="10" t="s">
        <v>379</v>
      </c>
      <c r="C37" s="9" t="s">
        <v>29</v>
      </c>
    </row>
    <row r="38" spans="1:3" x14ac:dyDescent="0.15">
      <c r="A38" s="468" t="s">
        <v>334</v>
      </c>
      <c r="B38" s="10" t="s">
        <v>380</v>
      </c>
      <c r="C38" s="9" t="s">
        <v>29</v>
      </c>
    </row>
    <row r="39" spans="1:3" x14ac:dyDescent="0.15">
      <c r="A39" s="468" t="s">
        <v>335</v>
      </c>
      <c r="B39" s="10" t="s">
        <v>21</v>
      </c>
      <c r="C39" s="9" t="s">
        <v>29</v>
      </c>
    </row>
    <row r="40" spans="1:3" x14ac:dyDescent="0.15">
      <c r="A40" s="468" t="s">
        <v>381</v>
      </c>
      <c r="B40" s="10" t="s">
        <v>22</v>
      </c>
      <c r="C40" s="9" t="s">
        <v>29</v>
      </c>
    </row>
    <row r="41" spans="1:3" x14ac:dyDescent="0.15">
      <c r="A41" s="542" t="s">
        <v>336</v>
      </c>
      <c r="B41" s="543" t="s">
        <v>383</v>
      </c>
      <c r="C41" s="544" t="s">
        <v>29</v>
      </c>
    </row>
    <row r="42" spans="1:3" x14ac:dyDescent="0.15">
      <c r="A42" s="542" t="s">
        <v>337</v>
      </c>
      <c r="B42" s="543" t="s">
        <v>384</v>
      </c>
      <c r="C42" s="544" t="s">
        <v>29</v>
      </c>
    </row>
    <row r="43" spans="1:3" x14ac:dyDescent="0.15">
      <c r="A43" s="11" t="s">
        <v>23</v>
      </c>
      <c r="B43" s="12" t="s">
        <v>448</v>
      </c>
      <c r="C43" s="5"/>
    </row>
    <row r="44" spans="1:3" x14ac:dyDescent="0.15">
      <c r="A44" s="13" t="s">
        <v>24</v>
      </c>
      <c r="B44" s="14" t="s">
        <v>448</v>
      </c>
      <c r="C44" s="7"/>
    </row>
    <row r="45" spans="1:3" x14ac:dyDescent="0.15">
      <c r="A45" s="13" t="s">
        <v>25</v>
      </c>
      <c r="B45" s="14" t="s">
        <v>448</v>
      </c>
      <c r="C45" s="7"/>
    </row>
    <row r="46" spans="1:3" x14ac:dyDescent="0.15">
      <c r="A46" s="15" t="s">
        <v>26</v>
      </c>
      <c r="B46" s="16" t="s">
        <v>448</v>
      </c>
      <c r="C46" s="6"/>
    </row>
  </sheetData>
  <phoneticPr fontId="6"/>
  <pageMargins left="0.75" right="0.75" top="1" bottom="1" header="0.51200000000000001" footer="0.51200000000000001"/>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73"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6</v>
      </c>
      <c r="C2" s="168" t="s">
        <v>4</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224</v>
      </c>
      <c r="E4" s="182" t="s">
        <v>154</v>
      </c>
      <c r="F4" s="183" t="s">
        <v>155</v>
      </c>
      <c r="G4" s="183" t="s">
        <v>225</v>
      </c>
      <c r="H4" s="479" t="s">
        <v>226</v>
      </c>
      <c r="I4" s="185" t="s">
        <v>227</v>
      </c>
      <c r="J4" s="186" t="s">
        <v>228</v>
      </c>
      <c r="K4" s="187"/>
      <c r="L4" s="188"/>
    </row>
    <row r="5" spans="1:12" x14ac:dyDescent="0.15">
      <c r="A5" s="190" t="s">
        <v>130</v>
      </c>
      <c r="B5" s="191" t="s">
        <v>358</v>
      </c>
      <c r="C5" s="192" t="s">
        <v>359</v>
      </c>
      <c r="D5" s="193"/>
      <c r="E5" s="194"/>
      <c r="F5" s="195">
        <f>逆行列係数!I5</f>
        <v>7.2866824031465509E-3</v>
      </c>
      <c r="G5" s="195">
        <f>逆行列係数!AX5</f>
        <v>1.5639430060947616E-4</v>
      </c>
      <c r="H5" s="472">
        <f t="shared" ref="H5:H40" si="0">D$10*F5</f>
        <v>3.2628232881088695E-2</v>
      </c>
      <c r="I5" s="196">
        <f t="shared" ref="I5:I40" si="1">E$10*G5</f>
        <v>5.6650225218691985E-3</v>
      </c>
      <c r="J5" s="197">
        <f t="shared" ref="J5:J40" si="2">SUM(H5:I5)</f>
        <v>3.8293255402957894E-2</v>
      </c>
    </row>
    <row r="6" spans="1:12" x14ac:dyDescent="0.15">
      <c r="A6" s="190" t="s">
        <v>132</v>
      </c>
      <c r="B6" s="191" t="s">
        <v>360</v>
      </c>
      <c r="C6" s="192" t="s">
        <v>361</v>
      </c>
      <c r="D6" s="193"/>
      <c r="E6" s="194"/>
      <c r="F6" s="195">
        <f>逆行列係数!I6</f>
        <v>7.5776508624905716E-5</v>
      </c>
      <c r="G6" s="195">
        <f>逆行列係数!AX6</f>
        <v>1.0241289977459515E-5</v>
      </c>
      <c r="H6" s="472">
        <f t="shared" si="0"/>
        <v>3.3931128510027956E-4</v>
      </c>
      <c r="I6" s="196">
        <f t="shared" si="1"/>
        <v>3.7096708862922661E-4</v>
      </c>
      <c r="J6" s="197">
        <f t="shared" si="2"/>
        <v>7.1027837372950617E-4</v>
      </c>
    </row>
    <row r="7" spans="1:12" x14ac:dyDescent="0.15">
      <c r="A7" s="190" t="s">
        <v>134</v>
      </c>
      <c r="B7" s="191" t="s">
        <v>362</v>
      </c>
      <c r="C7" s="192" t="s">
        <v>363</v>
      </c>
      <c r="D7" s="193"/>
      <c r="E7" s="194"/>
      <c r="F7" s="195">
        <f>逆行列係数!I7</f>
        <v>4.2671171098823842E-5</v>
      </c>
      <c r="G7" s="195">
        <f>逆行列係数!AX7</f>
        <v>6.860884773250108E-6</v>
      </c>
      <c r="H7" s="472">
        <f t="shared" si="0"/>
        <v>1.9107253903641883E-4</v>
      </c>
      <c r="I7" s="196">
        <f t="shared" si="1"/>
        <v>2.4851971337155171E-4</v>
      </c>
      <c r="J7" s="197">
        <f t="shared" si="2"/>
        <v>4.3959225240797054E-4</v>
      </c>
    </row>
    <row r="8" spans="1:12" x14ac:dyDescent="0.15">
      <c r="A8" s="190" t="s">
        <v>136</v>
      </c>
      <c r="B8" s="191" t="s">
        <v>364</v>
      </c>
      <c r="C8" s="192" t="s">
        <v>3</v>
      </c>
      <c r="D8" s="193"/>
      <c r="E8" s="194"/>
      <c r="F8" s="195">
        <f>逆行列係数!I8</f>
        <v>1.1903482137384368E-2</v>
      </c>
      <c r="G8" s="195">
        <f>逆行列係数!AX8</f>
        <v>5.275456113033823E-4</v>
      </c>
      <c r="H8" s="472">
        <f t="shared" si="0"/>
        <v>5.3301292108839722E-2</v>
      </c>
      <c r="I8" s="196">
        <f t="shared" si="1"/>
        <v>1.9109121992939387E-2</v>
      </c>
      <c r="J8" s="197">
        <f t="shared" si="2"/>
        <v>7.2410414101779105E-2</v>
      </c>
    </row>
    <row r="9" spans="1:12" x14ac:dyDescent="0.15">
      <c r="A9" s="190"/>
      <c r="B9" s="191" t="s">
        <v>365</v>
      </c>
      <c r="C9" s="192" t="s">
        <v>344</v>
      </c>
      <c r="D9" s="193"/>
      <c r="E9" s="194"/>
      <c r="F9" s="195">
        <f>逆行列係数!I9</f>
        <v>2.7423943488258302E-3</v>
      </c>
      <c r="G9" s="195">
        <f>逆行列係数!AX9</f>
        <v>3.615376011068372E-4</v>
      </c>
      <c r="H9" s="472">
        <f t="shared" si="0"/>
        <v>1.2279865721419606E-2</v>
      </c>
      <c r="I9" s="196">
        <f t="shared" si="1"/>
        <v>1.3095865033387903E-2</v>
      </c>
      <c r="J9" s="197">
        <f t="shared" si="2"/>
        <v>2.5375730754807507E-2</v>
      </c>
    </row>
    <row r="10" spans="1:12" x14ac:dyDescent="0.15">
      <c r="A10" s="190"/>
      <c r="B10" s="191" t="s">
        <v>366</v>
      </c>
      <c r="C10" s="192" t="s">
        <v>4</v>
      </c>
      <c r="D10" s="193">
        <f>地域別最終需要!K12</f>
        <v>4.4777899016154592</v>
      </c>
      <c r="E10" s="194">
        <f>地域別最終需要!I12</f>
        <v>36.222691618507397</v>
      </c>
      <c r="F10" s="195">
        <f>逆行列係数!I10</f>
        <v>1.2113782372205744</v>
      </c>
      <c r="G10" s="195">
        <f>逆行列係数!AX10</f>
        <v>4.7942131516054056E-3</v>
      </c>
      <c r="H10" s="472">
        <f t="shared" si="0"/>
        <v>5.4242972376630236</v>
      </c>
      <c r="I10" s="196">
        <f t="shared" si="1"/>
        <v>0.17365930454399506</v>
      </c>
      <c r="J10" s="197">
        <f t="shared" si="2"/>
        <v>5.5979565422070188</v>
      </c>
    </row>
    <row r="11" spans="1:12" x14ac:dyDescent="0.15">
      <c r="A11" s="190"/>
      <c r="B11" s="191" t="s">
        <v>367</v>
      </c>
      <c r="C11" s="192" t="s">
        <v>113</v>
      </c>
      <c r="D11" s="193"/>
      <c r="E11" s="194"/>
      <c r="F11" s="195">
        <f>逆行列係数!I11</f>
        <v>7.3467137154777261E-3</v>
      </c>
      <c r="G11" s="195">
        <f>逆行列係数!AX11</f>
        <v>8.9198667332547339E-4</v>
      </c>
      <c r="H11" s="472">
        <f t="shared" si="0"/>
        <v>3.2897040485225952E-2</v>
      </c>
      <c r="I11" s="196">
        <f t="shared" si="1"/>
        <v>3.2310158195686924E-2</v>
      </c>
      <c r="J11" s="197">
        <f t="shared" si="2"/>
        <v>6.5207198680912876E-2</v>
      </c>
    </row>
    <row r="12" spans="1:12" x14ac:dyDescent="0.15">
      <c r="A12" s="190"/>
      <c r="B12" s="191" t="s">
        <v>368</v>
      </c>
      <c r="C12" s="192" t="s">
        <v>5</v>
      </c>
      <c r="D12" s="193"/>
      <c r="E12" s="194"/>
      <c r="F12" s="195">
        <f>逆行列係数!I12</f>
        <v>6.2951761872933082E-2</v>
      </c>
      <c r="G12" s="195">
        <f>逆行列係数!AX12</f>
        <v>9.7144742372496755E-3</v>
      </c>
      <c r="H12" s="472">
        <f t="shared" si="0"/>
        <v>0.28188476360352083</v>
      </c>
      <c r="I12" s="196">
        <f t="shared" si="1"/>
        <v>0.35188440453182984</v>
      </c>
      <c r="J12" s="197">
        <f t="shared" si="2"/>
        <v>0.63376916813535067</v>
      </c>
    </row>
    <row r="13" spans="1:12" x14ac:dyDescent="0.15">
      <c r="A13" s="190"/>
      <c r="B13" s="191" t="s">
        <v>369</v>
      </c>
      <c r="C13" s="192" t="s">
        <v>6</v>
      </c>
      <c r="D13" s="193"/>
      <c r="E13" s="194"/>
      <c r="F13" s="195">
        <f>逆行列係数!I13</f>
        <v>5.5818763165681124E-3</v>
      </c>
      <c r="G13" s="195">
        <f>逆行列係数!AX13</f>
        <v>2.9228246034896082E-4</v>
      </c>
      <c r="H13" s="472">
        <f t="shared" si="0"/>
        <v>2.4994469402395188E-2</v>
      </c>
      <c r="I13" s="196">
        <f t="shared" si="1"/>
        <v>1.0587257426719024E-2</v>
      </c>
      <c r="J13" s="197">
        <f t="shared" si="2"/>
        <v>3.5581726829114216E-2</v>
      </c>
    </row>
    <row r="14" spans="1:12" x14ac:dyDescent="0.15">
      <c r="A14" s="190"/>
      <c r="B14" s="191" t="s">
        <v>88</v>
      </c>
      <c r="C14" s="192" t="s">
        <v>370</v>
      </c>
      <c r="D14" s="193"/>
      <c r="E14" s="194"/>
      <c r="F14" s="195">
        <f>逆行列係数!I14</f>
        <v>2.817994802424405E-3</v>
      </c>
      <c r="G14" s="195">
        <f>逆行列係数!AX14</f>
        <v>1.2935252497445419E-3</v>
      </c>
      <c r="H14" s="472">
        <f t="shared" si="0"/>
        <v>1.2618388669100852E-2</v>
      </c>
      <c r="I14" s="196">
        <f t="shared" si="1"/>
        <v>4.6854966222249307E-2</v>
      </c>
      <c r="J14" s="197">
        <f t="shared" si="2"/>
        <v>5.9473354891350159E-2</v>
      </c>
    </row>
    <row r="15" spans="1:12" x14ac:dyDescent="0.15">
      <c r="A15" s="190"/>
      <c r="B15" s="191" t="s">
        <v>89</v>
      </c>
      <c r="C15" s="192" t="s">
        <v>7</v>
      </c>
      <c r="D15" s="193"/>
      <c r="E15" s="194"/>
      <c r="F15" s="195">
        <f>逆行列係数!I15</f>
        <v>5.9367130668543566E-4</v>
      </c>
      <c r="G15" s="195">
        <f>逆行列係数!AX15</f>
        <v>1.5352466399410117E-4</v>
      </c>
      <c r="H15" s="472">
        <f t="shared" si="0"/>
        <v>2.6583353819548982E-3</v>
      </c>
      <c r="I15" s="196">
        <f t="shared" si="1"/>
        <v>5.5610765596932933E-3</v>
      </c>
      <c r="J15" s="197">
        <f t="shared" si="2"/>
        <v>8.2194119416481911E-3</v>
      </c>
    </row>
    <row r="16" spans="1:12" x14ac:dyDescent="0.15">
      <c r="A16" s="190"/>
      <c r="B16" s="191" t="s">
        <v>90</v>
      </c>
      <c r="C16" s="192" t="s">
        <v>8</v>
      </c>
      <c r="D16" s="193"/>
      <c r="E16" s="194"/>
      <c r="F16" s="195">
        <f>逆行列係数!I16</f>
        <v>1.5617345354560098E-3</v>
      </c>
      <c r="G16" s="195">
        <f>逆行列係数!AX16</f>
        <v>9.3891787957840549E-4</v>
      </c>
      <c r="H16" s="472">
        <f t="shared" si="0"/>
        <v>6.9931191318690312E-3</v>
      </c>
      <c r="I16" s="196">
        <f t="shared" si="1"/>
        <v>3.401013280707145E-2</v>
      </c>
      <c r="J16" s="197">
        <f t="shared" si="2"/>
        <v>4.1003251938940478E-2</v>
      </c>
    </row>
    <row r="17" spans="1:10" x14ac:dyDescent="0.15">
      <c r="A17" s="190"/>
      <c r="B17" s="191" t="s">
        <v>91</v>
      </c>
      <c r="C17" s="192" t="s">
        <v>9</v>
      </c>
      <c r="D17" s="193"/>
      <c r="E17" s="194"/>
      <c r="F17" s="195">
        <f>逆行列係数!I17</f>
        <v>1.7883166887053864E-4</v>
      </c>
      <c r="G17" s="195">
        <f>逆行列係数!AX17</f>
        <v>1.017820113261122E-4</v>
      </c>
      <c r="H17" s="472">
        <f t="shared" si="0"/>
        <v>8.0077064095753761E-4</v>
      </c>
      <c r="I17" s="196">
        <f t="shared" si="1"/>
        <v>3.6868184085771896E-3</v>
      </c>
      <c r="J17" s="197">
        <f t="shared" si="2"/>
        <v>4.4875890495347272E-3</v>
      </c>
    </row>
    <row r="18" spans="1:10" x14ac:dyDescent="0.15">
      <c r="A18" s="190"/>
      <c r="B18" s="191" t="s">
        <v>92</v>
      </c>
      <c r="C18" s="192" t="s">
        <v>10</v>
      </c>
      <c r="D18" s="193"/>
      <c r="E18" s="194"/>
      <c r="F18" s="195">
        <f>逆行列係数!I18</f>
        <v>1.5557478814746139E-3</v>
      </c>
      <c r="G18" s="195">
        <f>逆行列係数!AX18</f>
        <v>5.5763437405200952E-4</v>
      </c>
      <c r="H18" s="472">
        <f t="shared" si="0"/>
        <v>6.9663121531266707E-3</v>
      </c>
      <c r="I18" s="196">
        <f t="shared" si="1"/>
        <v>2.0199017967165344E-2</v>
      </c>
      <c r="J18" s="197">
        <f t="shared" si="2"/>
        <v>2.7165330120292014E-2</v>
      </c>
    </row>
    <row r="19" spans="1:10" x14ac:dyDescent="0.15">
      <c r="A19" s="190"/>
      <c r="B19" s="191" t="s">
        <v>93</v>
      </c>
      <c r="C19" s="192" t="s">
        <v>371</v>
      </c>
      <c r="D19" s="193"/>
      <c r="E19" s="194"/>
      <c r="F19" s="195">
        <f>逆行列係数!I19</f>
        <v>1.560989720254715E-4</v>
      </c>
      <c r="G19" s="195">
        <f>逆行列係数!AX19</f>
        <v>1.251672883988542E-4</v>
      </c>
      <c r="H19" s="472">
        <f t="shared" ref="H19:I22" si="3">D$10*F19</f>
        <v>6.9897840058821034E-4</v>
      </c>
      <c r="I19" s="196">
        <f t="shared" si="3"/>
        <v>4.5338960883964741E-3</v>
      </c>
      <c r="J19" s="197">
        <f>SUM(H19:I19)</f>
        <v>5.2328744889846845E-3</v>
      </c>
    </row>
    <row r="20" spans="1:10" x14ac:dyDescent="0.15">
      <c r="A20" s="190"/>
      <c r="B20" s="191" t="s">
        <v>94</v>
      </c>
      <c r="C20" s="192" t="s">
        <v>372</v>
      </c>
      <c r="D20" s="193"/>
      <c r="E20" s="194"/>
      <c r="F20" s="195">
        <f>逆行列係数!I20</f>
        <v>1.2696391082753908E-4</v>
      </c>
      <c r="G20" s="195">
        <f>逆行列係数!AX20</f>
        <v>5.4006825719420855E-5</v>
      </c>
      <c r="H20" s="472">
        <f t="shared" si="3"/>
        <v>5.6851771777316018E-4</v>
      </c>
      <c r="I20" s="196">
        <f t="shared" si="3"/>
        <v>1.9562725933290554E-3</v>
      </c>
      <c r="J20" s="197">
        <f>SUM(H20:I20)</f>
        <v>2.5247903111022155E-3</v>
      </c>
    </row>
    <row r="21" spans="1:10" x14ac:dyDescent="0.15">
      <c r="A21" s="190"/>
      <c r="B21" s="191" t="s">
        <v>95</v>
      </c>
      <c r="C21" s="192" t="s">
        <v>373</v>
      </c>
      <c r="D21" s="193"/>
      <c r="E21" s="194"/>
      <c r="F21" s="195">
        <f>逆行列係数!I21</f>
        <v>1.570349944915784E-4</v>
      </c>
      <c r="G21" s="195">
        <f>逆行列係数!AX21</f>
        <v>2.8563829235198076E-5</v>
      </c>
      <c r="H21" s="472">
        <f t="shared" si="3"/>
        <v>7.0316971253462908E-4</v>
      </c>
      <c r="I21" s="196">
        <f t="shared" si="3"/>
        <v>1.034658777830286E-3</v>
      </c>
      <c r="J21" s="197">
        <f>SUM(H21:I21)</f>
        <v>1.7378284903649152E-3</v>
      </c>
    </row>
    <row r="22" spans="1:10" x14ac:dyDescent="0.15">
      <c r="A22" s="190"/>
      <c r="B22" s="191" t="s">
        <v>96</v>
      </c>
      <c r="C22" s="192" t="s">
        <v>374</v>
      </c>
      <c r="D22" s="193"/>
      <c r="E22" s="194"/>
      <c r="F22" s="195">
        <f>逆行列係数!I22</f>
        <v>1.768647579242688E-4</v>
      </c>
      <c r="G22" s="195">
        <f>逆行列係数!AX22</f>
        <v>5.6907977097913189E-5</v>
      </c>
      <c r="H22" s="472">
        <f t="shared" si="3"/>
        <v>7.9196322698495364E-4</v>
      </c>
      <c r="I22" s="196">
        <f t="shared" si="3"/>
        <v>2.0613601050507909E-3</v>
      </c>
      <c r="J22" s="197">
        <f>SUM(H22:I22)</f>
        <v>2.8533233320357444E-3</v>
      </c>
    </row>
    <row r="23" spans="1:10" x14ac:dyDescent="0.15">
      <c r="A23" s="190"/>
      <c r="B23" s="191" t="s">
        <v>97</v>
      </c>
      <c r="C23" s="192" t="s">
        <v>11</v>
      </c>
      <c r="D23" s="193"/>
      <c r="E23" s="194"/>
      <c r="F23" s="195">
        <f>逆行列係数!I23</f>
        <v>1.6236449735886416E-4</v>
      </c>
      <c r="G23" s="195">
        <f>逆行列係数!AX23</f>
        <v>1.0324001207200298E-4</v>
      </c>
      <c r="H23" s="472">
        <f t="shared" si="0"/>
        <v>7.270341066543918E-4</v>
      </c>
      <c r="I23" s="196">
        <f t="shared" si="1"/>
        <v>3.7396311199751446E-3</v>
      </c>
      <c r="J23" s="197">
        <f t="shared" si="2"/>
        <v>4.4666652266295362E-3</v>
      </c>
    </row>
    <row r="24" spans="1:10" x14ac:dyDescent="0.15">
      <c r="A24" s="190"/>
      <c r="B24" s="191" t="s">
        <v>98</v>
      </c>
      <c r="C24" s="192" t="s">
        <v>345</v>
      </c>
      <c r="D24" s="193"/>
      <c r="E24" s="194"/>
      <c r="F24" s="195">
        <f>逆行列係数!I24</f>
        <v>6.7793800959712759E-5</v>
      </c>
      <c r="G24" s="195">
        <f>逆行列係数!AX24</f>
        <v>2.091942585985214E-5</v>
      </c>
      <c r="H24" s="472">
        <f t="shared" si="0"/>
        <v>3.0356639732953024E-4</v>
      </c>
      <c r="I24" s="196">
        <f t="shared" si="1"/>
        <v>7.5775791175765306E-4</v>
      </c>
      <c r="J24" s="197">
        <f t="shared" si="2"/>
        <v>1.0613243090871834E-3</v>
      </c>
    </row>
    <row r="25" spans="1:10" x14ac:dyDescent="0.15">
      <c r="A25" s="190"/>
      <c r="B25" s="191" t="s">
        <v>99</v>
      </c>
      <c r="C25" s="192" t="s">
        <v>342</v>
      </c>
      <c r="D25" s="193"/>
      <c r="E25" s="194"/>
      <c r="F25" s="195">
        <f>逆行列係数!I25</f>
        <v>3.2217222358991255E-4</v>
      </c>
      <c r="G25" s="195">
        <f>逆行列係数!AX25</f>
        <v>1.2768024549649113E-4</v>
      </c>
      <c r="H25" s="472">
        <f t="shared" si="0"/>
        <v>1.4426195293719083E-3</v>
      </c>
      <c r="I25" s="196">
        <f t="shared" si="1"/>
        <v>4.6249221583947167E-3</v>
      </c>
      <c r="J25" s="197">
        <f t="shared" si="2"/>
        <v>6.067541687766625E-3</v>
      </c>
    </row>
    <row r="26" spans="1:10" x14ac:dyDescent="0.15">
      <c r="A26" s="190"/>
      <c r="B26" s="191" t="s">
        <v>100</v>
      </c>
      <c r="C26" s="192" t="s">
        <v>13</v>
      </c>
      <c r="D26" s="193"/>
      <c r="E26" s="194"/>
      <c r="F26" s="195">
        <f>逆行列係数!I26</f>
        <v>8.2128377797602587E-3</v>
      </c>
      <c r="G26" s="195">
        <f>逆行列係数!AX26</f>
        <v>9.3253411601752073E-4</v>
      </c>
      <c r="H26" s="472">
        <f t="shared" si="0"/>
        <v>3.6775362073816417E-2</v>
      </c>
      <c r="I26" s="196">
        <f t="shared" si="1"/>
        <v>3.3778895708240053E-2</v>
      </c>
      <c r="J26" s="197">
        <f t="shared" si="2"/>
        <v>7.055425778205647E-2</v>
      </c>
    </row>
    <row r="27" spans="1:10" x14ac:dyDescent="0.15">
      <c r="A27" s="190"/>
      <c r="B27" s="191" t="s">
        <v>101</v>
      </c>
      <c r="C27" s="192" t="s">
        <v>14</v>
      </c>
      <c r="D27" s="193"/>
      <c r="E27" s="194"/>
      <c r="F27" s="195">
        <f>逆行列係数!I27</f>
        <v>4.9064357922403599E-3</v>
      </c>
      <c r="G27" s="195">
        <f>逆行列係数!AX27</f>
        <v>1.4417268412244338E-4</v>
      </c>
      <c r="H27" s="472">
        <f t="shared" si="0"/>
        <v>2.196998864341853E-2</v>
      </c>
      <c r="I27" s="196">
        <f t="shared" si="1"/>
        <v>5.222322676779744E-3</v>
      </c>
      <c r="J27" s="197">
        <f t="shared" si="2"/>
        <v>2.7192311320198274E-2</v>
      </c>
    </row>
    <row r="28" spans="1:10" x14ac:dyDescent="0.15">
      <c r="A28" s="190"/>
      <c r="B28" s="191" t="s">
        <v>102</v>
      </c>
      <c r="C28" s="192" t="s">
        <v>343</v>
      </c>
      <c r="D28" s="193"/>
      <c r="E28" s="194"/>
      <c r="F28" s="195">
        <f>逆行列係数!I28</f>
        <v>2.5290770792236291E-2</v>
      </c>
      <c r="G28" s="195">
        <f>逆行列係数!AX28</f>
        <v>7.6104102488504753E-4</v>
      </c>
      <c r="H28" s="472">
        <f t="shared" si="0"/>
        <v>0.11324675805754687</v>
      </c>
      <c r="I28" s="196">
        <f t="shared" si="1"/>
        <v>2.756695435344389E-2</v>
      </c>
      <c r="J28" s="197">
        <f t="shared" si="2"/>
        <v>0.14081371241099078</v>
      </c>
    </row>
    <row r="29" spans="1:10" x14ac:dyDescent="0.15">
      <c r="A29" s="190"/>
      <c r="B29" s="191" t="s">
        <v>103</v>
      </c>
      <c r="C29" s="192" t="s">
        <v>375</v>
      </c>
      <c r="D29" s="193"/>
      <c r="E29" s="194"/>
      <c r="F29" s="195">
        <f>逆行列係数!I29</f>
        <v>2.3267148008496771E-3</v>
      </c>
      <c r="G29" s="195">
        <f>逆行列係数!AX29</f>
        <v>8.3373528657071911E-5</v>
      </c>
      <c r="H29" s="472">
        <f t="shared" si="0"/>
        <v>1.0418540039183908E-2</v>
      </c>
      <c r="I29" s="196">
        <f t="shared" si="1"/>
        <v>3.0200136176919052E-3</v>
      </c>
      <c r="J29" s="197">
        <f t="shared" si="2"/>
        <v>1.3438553656875813E-2</v>
      </c>
    </row>
    <row r="30" spans="1:10" x14ac:dyDescent="0.15">
      <c r="A30" s="190"/>
      <c r="B30" s="191" t="s">
        <v>104</v>
      </c>
      <c r="C30" s="192" t="s">
        <v>376</v>
      </c>
      <c r="D30" s="193"/>
      <c r="E30" s="194"/>
      <c r="F30" s="195">
        <f>逆行列係数!I30</f>
        <v>7.130511034181044E-4</v>
      </c>
      <c r="G30" s="195">
        <f>逆行列係数!AX30</f>
        <v>4.3524394669160226E-5</v>
      </c>
      <c r="H30" s="472">
        <f>D$10*F30</f>
        <v>3.1928930302213485E-3</v>
      </c>
      <c r="I30" s="196">
        <f>E$10*G30</f>
        <v>1.5765707259831983E-3</v>
      </c>
      <c r="J30" s="197">
        <f>SUM(H30:I30)</f>
        <v>4.7694637562045467E-3</v>
      </c>
    </row>
    <row r="31" spans="1:10" x14ac:dyDescent="0.15">
      <c r="A31" s="190"/>
      <c r="B31" s="191" t="s">
        <v>105</v>
      </c>
      <c r="C31" s="192" t="s">
        <v>377</v>
      </c>
      <c r="D31" s="193"/>
      <c r="E31" s="194"/>
      <c r="F31" s="195">
        <f>逆行列係数!I31</f>
        <v>4.7447021263949465E-2</v>
      </c>
      <c r="G31" s="195">
        <f>逆行列係数!AX31</f>
        <v>3.8510877491863887E-3</v>
      </c>
      <c r="H31" s="472">
        <f t="shared" si="0"/>
        <v>0.21245779267744688</v>
      </c>
      <c r="I31" s="196">
        <f t="shared" si="1"/>
        <v>0.13949676393459032</v>
      </c>
      <c r="J31" s="197">
        <f t="shared" si="2"/>
        <v>0.35195455661203723</v>
      </c>
    </row>
    <row r="32" spans="1:10" x14ac:dyDescent="0.15">
      <c r="A32" s="190"/>
      <c r="B32" s="191" t="s">
        <v>106</v>
      </c>
      <c r="C32" s="192" t="s">
        <v>17</v>
      </c>
      <c r="D32" s="193"/>
      <c r="E32" s="194"/>
      <c r="F32" s="195">
        <f>逆行列係数!I32</f>
        <v>2.3267199080382037E-2</v>
      </c>
      <c r="G32" s="195">
        <f>逆行列係数!AX32</f>
        <v>3.7005876148378893E-4</v>
      </c>
      <c r="H32" s="472">
        <f t="shared" si="0"/>
        <v>0.10418562908101119</v>
      </c>
      <c r="I32" s="196">
        <f t="shared" si="1"/>
        <v>1.340452439795407E-2</v>
      </c>
      <c r="J32" s="197">
        <f t="shared" si="2"/>
        <v>0.11759015347896526</v>
      </c>
    </row>
    <row r="33" spans="1:10" x14ac:dyDescent="0.15">
      <c r="A33" s="190"/>
      <c r="B33" s="191" t="s">
        <v>107</v>
      </c>
      <c r="C33" s="192" t="s">
        <v>18</v>
      </c>
      <c r="D33" s="193"/>
      <c r="E33" s="194"/>
      <c r="F33" s="195">
        <f>逆行列係数!I33</f>
        <v>8.9661963414474459E-3</v>
      </c>
      <c r="G33" s="195">
        <f>逆行列係数!AX33</f>
        <v>2.9784231794245496E-4</v>
      </c>
      <c r="H33" s="472">
        <f t="shared" si="0"/>
        <v>4.0148743433634851E-2</v>
      </c>
      <c r="I33" s="196">
        <f t="shared" si="1"/>
        <v>1.0788650433770978E-2</v>
      </c>
      <c r="J33" s="197">
        <f t="shared" si="2"/>
        <v>5.0937393867405825E-2</v>
      </c>
    </row>
    <row r="34" spans="1:10" x14ac:dyDescent="0.15">
      <c r="A34" s="190"/>
      <c r="B34" s="191" t="s">
        <v>108</v>
      </c>
      <c r="C34" s="192" t="s">
        <v>378</v>
      </c>
      <c r="D34" s="193"/>
      <c r="E34" s="194"/>
      <c r="F34" s="195">
        <f>逆行列係数!I34</f>
        <v>1.8581165178884498E-2</v>
      </c>
      <c r="G34" s="195">
        <f>逆行列係数!AX34</f>
        <v>1.6921458294806378E-3</v>
      </c>
      <c r="H34" s="472">
        <f t="shared" si="0"/>
        <v>8.3202553798257806E-2</v>
      </c>
      <c r="I34" s="196">
        <f t="shared" si="1"/>
        <v>6.1294076554820547E-2</v>
      </c>
      <c r="J34" s="197">
        <f t="shared" si="2"/>
        <v>0.14449663035307836</v>
      </c>
    </row>
    <row r="35" spans="1:10" x14ac:dyDescent="0.15">
      <c r="A35" s="190"/>
      <c r="B35" s="191" t="s">
        <v>109</v>
      </c>
      <c r="C35" s="192" t="s">
        <v>347</v>
      </c>
      <c r="D35" s="193"/>
      <c r="E35" s="194"/>
      <c r="F35" s="195">
        <f>逆行列係数!I35</f>
        <v>8.495233734225326E-3</v>
      </c>
      <c r="G35" s="195">
        <f>逆行列係数!AX35</f>
        <v>4.1435801912958174E-4</v>
      </c>
      <c r="H35" s="472">
        <f t="shared" si="0"/>
        <v>3.8039871826977149E-2</v>
      </c>
      <c r="I35" s="196">
        <f t="shared" si="1"/>
        <v>1.5009162746586428E-2</v>
      </c>
      <c r="J35" s="197">
        <f t="shared" si="2"/>
        <v>5.304903457356358E-2</v>
      </c>
    </row>
    <row r="36" spans="1:10" x14ac:dyDescent="0.15">
      <c r="A36" s="190"/>
      <c r="B36" s="191" t="s">
        <v>110</v>
      </c>
      <c r="C36" s="192" t="s">
        <v>19</v>
      </c>
      <c r="D36" s="193"/>
      <c r="E36" s="194"/>
      <c r="F36" s="195">
        <f>逆行列係数!I36</f>
        <v>1.054463498015474E-3</v>
      </c>
      <c r="G36" s="195">
        <f>逆行列係数!AX36</f>
        <v>2.9377271071395443E-5</v>
      </c>
      <c r="H36" s="472">
        <f t="shared" si="0"/>
        <v>4.7216660030358019E-3</v>
      </c>
      <c r="I36" s="196">
        <f t="shared" si="1"/>
        <v>1.0641238306124555E-3</v>
      </c>
      <c r="J36" s="197">
        <f t="shared" si="2"/>
        <v>5.7857898336482576E-3</v>
      </c>
    </row>
    <row r="37" spans="1:10" x14ac:dyDescent="0.15">
      <c r="A37" s="190"/>
      <c r="B37" s="191" t="s">
        <v>111</v>
      </c>
      <c r="C37" s="192" t="s">
        <v>20</v>
      </c>
      <c r="D37" s="193"/>
      <c r="E37" s="194"/>
      <c r="F37" s="195">
        <f>逆行列係数!I37</f>
        <v>2.2034759493100121E-2</v>
      </c>
      <c r="G37" s="195">
        <f>逆行列係数!AX37</f>
        <v>9.9587161512815084E-4</v>
      </c>
      <c r="H37" s="472">
        <f t="shared" si="0"/>
        <v>9.866702354272909E-2</v>
      </c>
      <c r="I37" s="196">
        <f t="shared" si="1"/>
        <v>3.6073150406411895E-2</v>
      </c>
      <c r="J37" s="197">
        <f t="shared" si="2"/>
        <v>0.13474017394914098</v>
      </c>
    </row>
    <row r="38" spans="1:10" x14ac:dyDescent="0.15">
      <c r="A38" s="190"/>
      <c r="B38" s="191" t="s">
        <v>112</v>
      </c>
      <c r="C38" s="192" t="s">
        <v>379</v>
      </c>
      <c r="D38" s="193"/>
      <c r="E38" s="194"/>
      <c r="F38" s="195">
        <f>逆行列係数!I38</f>
        <v>6.244900583601552E-5</v>
      </c>
      <c r="G38" s="195">
        <f>逆行列係数!AX38</f>
        <v>3.7933438254382724E-6</v>
      </c>
      <c r="H38" s="472">
        <f t="shared" si="0"/>
        <v>2.7963352769843518E-4</v>
      </c>
      <c r="I38" s="196">
        <f t="shared" si="1"/>
        <v>1.374051235918197E-4</v>
      </c>
      <c r="J38" s="197">
        <f t="shared" si="2"/>
        <v>4.1703865129025491E-4</v>
      </c>
    </row>
    <row r="39" spans="1:10" x14ac:dyDescent="0.15">
      <c r="A39" s="190"/>
      <c r="B39" s="191" t="s">
        <v>334</v>
      </c>
      <c r="C39" s="192" t="s">
        <v>380</v>
      </c>
      <c r="D39" s="193"/>
      <c r="E39" s="194"/>
      <c r="F39" s="195">
        <f>逆行列係数!I39</f>
        <v>1.7139084710883247E-3</v>
      </c>
      <c r="G39" s="195">
        <f>逆行列係数!AX39</f>
        <v>4.0827786882183192E-5</v>
      </c>
      <c r="H39" s="472">
        <f t="shared" si="0"/>
        <v>7.6745220441324915E-3</v>
      </c>
      <c r="I39" s="196">
        <f t="shared" si="1"/>
        <v>1.4788923336994633E-3</v>
      </c>
      <c r="J39" s="197">
        <f t="shared" si="2"/>
        <v>9.1534143778319553E-3</v>
      </c>
    </row>
    <row r="40" spans="1:10" x14ac:dyDescent="0.15">
      <c r="A40" s="190"/>
      <c r="B40" s="191" t="s">
        <v>335</v>
      </c>
      <c r="C40" s="192" t="s">
        <v>21</v>
      </c>
      <c r="D40" s="193"/>
      <c r="E40" s="194"/>
      <c r="F40" s="195">
        <f>逆行列係数!I40</f>
        <v>4.3823357414778233E-2</v>
      </c>
      <c r="G40" s="195">
        <f>逆行列係数!AX40</f>
        <v>1.411009683336101E-3</v>
      </c>
      <c r="H40" s="472">
        <f t="shared" si="0"/>
        <v>0.19623178728677892</v>
      </c>
      <c r="I40" s="196">
        <f t="shared" si="1"/>
        <v>5.1110568630211364E-2</v>
      </c>
      <c r="J40" s="197">
        <f t="shared" si="2"/>
        <v>0.24734235591699028</v>
      </c>
    </row>
    <row r="41" spans="1:10" x14ac:dyDescent="0.15">
      <c r="A41" s="190"/>
      <c r="B41" s="191" t="s">
        <v>381</v>
      </c>
      <c r="C41" s="435" t="s">
        <v>439</v>
      </c>
      <c r="D41" s="193"/>
      <c r="E41" s="194"/>
      <c r="F41" s="195">
        <f>逆行列係数!I41</f>
        <v>3.4306442296111076E-4</v>
      </c>
      <c r="G41" s="195">
        <f>逆行列係数!AX41</f>
        <v>2.7904862835592687E-5</v>
      </c>
      <c r="H41" s="472">
        <f t="shared" ref="H41:I43" si="4">D$10*F41</f>
        <v>1.5361704087387964E-3</v>
      </c>
      <c r="I41" s="196">
        <f t="shared" si="4"/>
        <v>1.0107892411504219E-3</v>
      </c>
      <c r="J41" s="197">
        <f>SUM(H41:I41)</f>
        <v>2.5469596498892185E-3</v>
      </c>
    </row>
    <row r="42" spans="1:10" x14ac:dyDescent="0.15">
      <c r="A42" s="190"/>
      <c r="B42" s="191" t="s">
        <v>336</v>
      </c>
      <c r="C42" s="192" t="s">
        <v>383</v>
      </c>
      <c r="D42" s="193"/>
      <c r="E42" s="194"/>
      <c r="F42" s="195">
        <f>逆行列係数!I42</f>
        <v>1.751266574704411E-3</v>
      </c>
      <c r="G42" s="195">
        <f>逆行列係数!AX42</f>
        <v>3.7482148270237571E-5</v>
      </c>
      <c r="H42" s="472">
        <f t="shared" si="4"/>
        <v>7.8418037832481066E-3</v>
      </c>
      <c r="I42" s="196">
        <f t="shared" si="4"/>
        <v>1.3577042979919861E-3</v>
      </c>
      <c r="J42" s="197">
        <f>SUM(H42:I42)</f>
        <v>9.1995080812400931E-3</v>
      </c>
    </row>
    <row r="43" spans="1:10" x14ac:dyDescent="0.15">
      <c r="A43" s="190"/>
      <c r="B43" s="191" t="s">
        <v>337</v>
      </c>
      <c r="C43" s="192" t="s">
        <v>384</v>
      </c>
      <c r="D43" s="320"/>
      <c r="E43" s="321"/>
      <c r="F43" s="199">
        <f>逆行列係数!I43</f>
        <v>4.6484158377157626E-3</v>
      </c>
      <c r="G43" s="199">
        <f>逆行列係数!AX43</f>
        <v>1.2950450382981368E-4</v>
      </c>
      <c r="H43" s="473">
        <f t="shared" si="4"/>
        <v>2.0814629496633007E-2</v>
      </c>
      <c r="I43" s="200">
        <f t="shared" si="4"/>
        <v>4.6910017054351515E-3</v>
      </c>
      <c r="J43" s="201">
        <f>SUM(H43:I43)</f>
        <v>2.5505631202068158E-2</v>
      </c>
    </row>
    <row r="44" spans="1:10" x14ac:dyDescent="0.15">
      <c r="A44" s="202"/>
      <c r="B44" s="271"/>
      <c r="C44" s="272" t="s">
        <v>116</v>
      </c>
      <c r="D44" s="204">
        <f>SUM(D5:D43)</f>
        <v>4.4777899016154592</v>
      </c>
      <c r="E44" s="204">
        <f>SUM(E5:E43)</f>
        <v>36.222691618507397</v>
      </c>
      <c r="F44" s="205">
        <f>逆行列係数!I44</f>
        <v>1.5408251796323151</v>
      </c>
      <c r="G44" s="205">
        <f>逆行列係数!AX44</f>
        <v>3.1583315633627838E-2</v>
      </c>
      <c r="H44" s="474">
        <f>SUM(H5:H43)</f>
        <v>6.8994914295124055</v>
      </c>
      <c r="I44" s="206">
        <f>SUM(I5:I43)</f>
        <v>1.1440327024868842</v>
      </c>
      <c r="J44" s="207">
        <f>SUM(J5:J43)</f>
        <v>8.0435241319992894</v>
      </c>
    </row>
    <row r="45" spans="1:10" x14ac:dyDescent="0.15">
      <c r="A45" s="208" t="s">
        <v>137</v>
      </c>
      <c r="B45" s="191" t="s">
        <v>358</v>
      </c>
      <c r="C45" s="192" t="s">
        <v>359</v>
      </c>
      <c r="D45" s="209"/>
      <c r="E45" s="210"/>
      <c r="F45" s="211">
        <f>逆行列係数!I46</f>
        <v>1.2241616559154175E-2</v>
      </c>
      <c r="G45" s="211">
        <f>逆行列係数!AX46</f>
        <v>1.8827873785870475E-2</v>
      </c>
      <c r="H45" s="472">
        <f t="shared" ref="H45:H80" si="5">D$10*F45</f>
        <v>5.4815387008029147E-2</v>
      </c>
      <c r="I45" s="212">
        <f t="shared" ref="I45:I80" si="6">E$10*G45</f>
        <v>0.68199626597776564</v>
      </c>
      <c r="J45" s="213">
        <f t="shared" ref="J45:J80" si="7">SUM(H45:I45)</f>
        <v>0.73681165298579476</v>
      </c>
    </row>
    <row r="46" spans="1:10" x14ac:dyDescent="0.15">
      <c r="A46" s="208" t="s">
        <v>138</v>
      </c>
      <c r="B46" s="191" t="s">
        <v>360</v>
      </c>
      <c r="C46" s="192" t="s">
        <v>361</v>
      </c>
      <c r="D46" s="193"/>
      <c r="E46" s="194"/>
      <c r="F46" s="195">
        <f>逆行列係数!I47</f>
        <v>8.7740830475485567E-4</v>
      </c>
      <c r="G46" s="195">
        <f>逆行列係数!AX47</f>
        <v>9.7792335356994601E-4</v>
      </c>
      <c r="H46" s="472">
        <f t="shared" si="5"/>
        <v>3.9288500466248318E-3</v>
      </c>
      <c r="I46" s="196">
        <f t="shared" si="6"/>
        <v>3.5423016062900728E-2</v>
      </c>
      <c r="J46" s="197">
        <f t="shared" si="7"/>
        <v>3.9351866109525561E-2</v>
      </c>
    </row>
    <row r="47" spans="1:10" x14ac:dyDescent="0.15">
      <c r="A47" s="208" t="s">
        <v>139</v>
      </c>
      <c r="B47" s="191" t="s">
        <v>362</v>
      </c>
      <c r="C47" s="192" t="s">
        <v>363</v>
      </c>
      <c r="D47" s="214"/>
      <c r="E47" s="198"/>
      <c r="F47" s="195">
        <f>逆行列係数!I48</f>
        <v>3.2383605318276324E-4</v>
      </c>
      <c r="G47" s="195">
        <f>逆行列係数!AX48</f>
        <v>3.2247667773147032E-4</v>
      </c>
      <c r="H47" s="472">
        <f t="shared" si="5"/>
        <v>1.4500698087207839E-3</v>
      </c>
      <c r="I47" s="196">
        <f t="shared" si="6"/>
        <v>1.1680973251627841E-2</v>
      </c>
      <c r="J47" s="197">
        <f t="shared" si="7"/>
        <v>1.3131043060348624E-2</v>
      </c>
    </row>
    <row r="48" spans="1:10" x14ac:dyDescent="0.15">
      <c r="A48" s="208" t="s">
        <v>140</v>
      </c>
      <c r="B48" s="191" t="s">
        <v>364</v>
      </c>
      <c r="C48" s="192" t="s">
        <v>3</v>
      </c>
      <c r="D48" s="214"/>
      <c r="E48" s="198"/>
      <c r="F48" s="195">
        <f>逆行列係数!I49</f>
        <v>4.6638505075448464E-2</v>
      </c>
      <c r="G48" s="195">
        <f>逆行列係数!AX49</f>
        <v>6.2885995984198043E-2</v>
      </c>
      <c r="H48" s="472">
        <f t="shared" si="5"/>
        <v>0.20883742705328448</v>
      </c>
      <c r="I48" s="196">
        <f t="shared" si="6"/>
        <v>2.2779000396583005</v>
      </c>
      <c r="J48" s="197">
        <f t="shared" si="7"/>
        <v>2.4867374667115851</v>
      </c>
    </row>
    <row r="49" spans="1:10" x14ac:dyDescent="0.15">
      <c r="A49" s="208" t="s">
        <v>136</v>
      </c>
      <c r="B49" s="191" t="s">
        <v>365</v>
      </c>
      <c r="C49" s="192" t="s">
        <v>344</v>
      </c>
      <c r="E49" s="198"/>
      <c r="F49" s="195">
        <f>逆行列係数!I50</f>
        <v>8.0110825737309873E-3</v>
      </c>
      <c r="G49" s="195">
        <f>逆行列係数!AX50</f>
        <v>7.7643166824193323E-3</v>
      </c>
      <c r="H49" s="472">
        <f t="shared" si="5"/>
        <v>3.5871944649660197E-2</v>
      </c>
      <c r="I49" s="196">
        <f t="shared" si="6"/>
        <v>0.28124444881570793</v>
      </c>
      <c r="J49" s="197">
        <f t="shared" si="7"/>
        <v>0.31711639346536813</v>
      </c>
    </row>
    <row r="50" spans="1:10" x14ac:dyDescent="0.15">
      <c r="A50" s="208"/>
      <c r="B50" s="191" t="s">
        <v>366</v>
      </c>
      <c r="C50" s="192" t="s">
        <v>4</v>
      </c>
      <c r="E50" s="198"/>
      <c r="F50" s="195">
        <f>逆行列係数!I51</f>
        <v>0.16097609441267702</v>
      </c>
      <c r="G50" s="195">
        <f>逆行列係数!AX51</f>
        <v>1.3280002523109093</v>
      </c>
      <c r="H50" s="472">
        <f t="shared" si="5"/>
        <v>0.72081712996258185</v>
      </c>
      <c r="I50" s="196">
        <f t="shared" si="6"/>
        <v>48.103743608758087</v>
      </c>
      <c r="J50" s="197">
        <f t="shared" si="7"/>
        <v>48.82456073872067</v>
      </c>
    </row>
    <row r="51" spans="1:10" x14ac:dyDescent="0.15">
      <c r="A51" s="208"/>
      <c r="B51" s="191" t="s">
        <v>367</v>
      </c>
      <c r="C51" s="192" t="s">
        <v>113</v>
      </c>
      <c r="E51" s="198"/>
      <c r="F51" s="195">
        <f>逆行列係数!I52</f>
        <v>2.490342837410502E-2</v>
      </c>
      <c r="G51" s="195">
        <f>逆行列係数!AX52</f>
        <v>2.9579722837210731E-2</v>
      </c>
      <c r="H51" s="472">
        <f t="shared" si="5"/>
        <v>0.11151232008917135</v>
      </c>
      <c r="I51" s="196">
        <f t="shared" si="6"/>
        <v>1.071457178493205</v>
      </c>
      <c r="J51" s="197">
        <f t="shared" si="7"/>
        <v>1.1829694985823764</v>
      </c>
    </row>
    <row r="52" spans="1:10" x14ac:dyDescent="0.15">
      <c r="A52" s="208"/>
      <c r="B52" s="191" t="s">
        <v>368</v>
      </c>
      <c r="C52" s="192" t="s">
        <v>5</v>
      </c>
      <c r="E52" s="198"/>
      <c r="F52" s="195">
        <f>逆行列係数!I53</f>
        <v>0.196916563791731</v>
      </c>
      <c r="G52" s="195">
        <f>逆行列係数!AX53</f>
        <v>0.24055758282976289</v>
      </c>
      <c r="H52" s="472">
        <f t="shared" si="5"/>
        <v>0.88175100080742941</v>
      </c>
      <c r="I52" s="196">
        <f t="shared" si="6"/>
        <v>8.7136431393360514</v>
      </c>
      <c r="J52" s="197">
        <f t="shared" si="7"/>
        <v>9.5953941401434815</v>
      </c>
    </row>
    <row r="53" spans="1:10" x14ac:dyDescent="0.15">
      <c r="A53" s="208"/>
      <c r="B53" s="191" t="s">
        <v>369</v>
      </c>
      <c r="C53" s="192" t="s">
        <v>6</v>
      </c>
      <c r="E53" s="198"/>
      <c r="F53" s="195">
        <f>逆行列係数!I54</f>
        <v>5.1926378286323321E-2</v>
      </c>
      <c r="G53" s="195">
        <f>逆行列係数!AX54</f>
        <v>6.246333876103121E-2</v>
      </c>
      <c r="H53" s="472">
        <f t="shared" si="5"/>
        <v>0.23251541231796283</v>
      </c>
      <c r="I53" s="196">
        <f t="shared" si="6"/>
        <v>2.2625902574031933</v>
      </c>
      <c r="J53" s="197">
        <f t="shared" si="7"/>
        <v>2.495105669721156</v>
      </c>
    </row>
    <row r="54" spans="1:10" x14ac:dyDescent="0.15">
      <c r="A54" s="208"/>
      <c r="B54" s="191" t="s">
        <v>88</v>
      </c>
      <c r="C54" s="192" t="s">
        <v>370</v>
      </c>
      <c r="E54" s="198"/>
      <c r="F54" s="195">
        <f>逆行列係数!I55</f>
        <v>2.735583410642764E-2</v>
      </c>
      <c r="G54" s="195">
        <f>逆行列係数!AX55</f>
        <v>2.6919304489087383E-2</v>
      </c>
      <c r="H54" s="472">
        <f t="shared" si="5"/>
        <v>0.12249367771202944</v>
      </c>
      <c r="I54" s="196">
        <f t="shared" si="6"/>
        <v>0.97508966509291417</v>
      </c>
      <c r="J54" s="197">
        <f t="shared" si="7"/>
        <v>1.0975833428049435</v>
      </c>
    </row>
    <row r="55" spans="1:10" x14ac:dyDescent="0.15">
      <c r="A55" s="208"/>
      <c r="B55" s="191" t="s">
        <v>89</v>
      </c>
      <c r="C55" s="192" t="s">
        <v>7</v>
      </c>
      <c r="E55" s="198"/>
      <c r="F55" s="195">
        <f>逆行列係数!I56</f>
        <v>3.4823115428348319E-3</v>
      </c>
      <c r="G55" s="195">
        <f>逆行列係数!AX56</f>
        <v>4.2373103955858143E-3</v>
      </c>
      <c r="H55" s="472">
        <f t="shared" si="5"/>
        <v>1.559305946078476E-2</v>
      </c>
      <c r="I55" s="196">
        <f t="shared" si="6"/>
        <v>0.15348678775120053</v>
      </c>
      <c r="J55" s="197">
        <f t="shared" si="7"/>
        <v>0.1690798472119853</v>
      </c>
    </row>
    <row r="56" spans="1:10" x14ac:dyDescent="0.15">
      <c r="A56" s="208"/>
      <c r="B56" s="191" t="s">
        <v>90</v>
      </c>
      <c r="C56" s="192" t="s">
        <v>8</v>
      </c>
      <c r="E56" s="198"/>
      <c r="F56" s="195">
        <f>逆行列係数!I57</f>
        <v>8.605899122983247E-3</v>
      </c>
      <c r="G56" s="195">
        <f>逆行列係数!AX57</f>
        <v>9.8079661520158873E-3</v>
      </c>
      <c r="H56" s="472">
        <f t="shared" si="5"/>
        <v>3.8535408187215722E-2</v>
      </c>
      <c r="I56" s="196">
        <f t="shared" si="6"/>
        <v>0.35527093332923015</v>
      </c>
      <c r="J56" s="197">
        <f t="shared" si="7"/>
        <v>0.39380634151644589</v>
      </c>
    </row>
    <row r="57" spans="1:10" x14ac:dyDescent="0.15">
      <c r="A57" s="208"/>
      <c r="B57" s="191" t="s">
        <v>91</v>
      </c>
      <c r="C57" s="192" t="s">
        <v>9</v>
      </c>
      <c r="E57" s="198"/>
      <c r="F57" s="195">
        <f>逆行列係数!I58</f>
        <v>2.9707732437681315E-3</v>
      </c>
      <c r="G57" s="195">
        <f>逆行列係数!AX58</f>
        <v>3.010340676301548E-3</v>
      </c>
      <c r="H57" s="472">
        <f t="shared" si="5"/>
        <v>1.330249843093434E-2</v>
      </c>
      <c r="I57" s="196">
        <f t="shared" si="6"/>
        <v>0.10904264198431997</v>
      </c>
      <c r="J57" s="197">
        <f t="shared" si="7"/>
        <v>0.12234514041525431</v>
      </c>
    </row>
    <row r="58" spans="1:10" x14ac:dyDescent="0.15">
      <c r="A58" s="208"/>
      <c r="B58" s="191" t="s">
        <v>92</v>
      </c>
      <c r="C58" s="192" t="s">
        <v>10</v>
      </c>
      <c r="E58" s="198"/>
      <c r="F58" s="195">
        <f>逆行列係数!I59</f>
        <v>8.3124799366800454E-3</v>
      </c>
      <c r="G58" s="195">
        <f>逆行列係数!AX59</f>
        <v>9.8576961221807421E-3</v>
      </c>
      <c r="H58" s="472">
        <f t="shared" si="5"/>
        <v>3.7221538717847016E-2</v>
      </c>
      <c r="I58" s="196">
        <f t="shared" si="6"/>
        <v>0.35707228670270924</v>
      </c>
      <c r="J58" s="197">
        <f t="shared" si="7"/>
        <v>0.39429382542055624</v>
      </c>
    </row>
    <row r="59" spans="1:10" x14ac:dyDescent="0.15">
      <c r="A59" s="208"/>
      <c r="B59" s="191" t="s">
        <v>93</v>
      </c>
      <c r="C59" s="192" t="s">
        <v>371</v>
      </c>
      <c r="E59" s="198"/>
      <c r="F59" s="195">
        <f>逆行列係数!I60</f>
        <v>1.4265315174813761E-3</v>
      </c>
      <c r="G59" s="195">
        <f>逆行列係数!AX60</f>
        <v>1.3408161686887146E-3</v>
      </c>
      <c r="H59" s="472">
        <f t="shared" ref="H59:I61" si="8">D$10*F59</f>
        <v>6.3877084233142827E-3</v>
      </c>
      <c r="I59" s="196">
        <f t="shared" si="8"/>
        <v>4.8567970595519899E-2</v>
      </c>
      <c r="J59" s="197">
        <f>SUM(H59:I59)</f>
        <v>5.4955679018834185E-2</v>
      </c>
    </row>
    <row r="60" spans="1:10" x14ac:dyDescent="0.15">
      <c r="A60" s="208"/>
      <c r="B60" s="191" t="s">
        <v>94</v>
      </c>
      <c r="C60" s="192" t="s">
        <v>372</v>
      </c>
      <c r="E60" s="198"/>
      <c r="F60" s="195">
        <f>逆行列係数!I61</f>
        <v>1.7226970571870902E-3</v>
      </c>
      <c r="G60" s="195">
        <f>逆行列係数!AX61</f>
        <v>1.5278086553634806E-3</v>
      </c>
      <c r="H60" s="472">
        <f t="shared" si="8"/>
        <v>7.7138754862150216E-3</v>
      </c>
      <c r="I60" s="196">
        <f t="shared" si="8"/>
        <v>5.5341341775317805E-2</v>
      </c>
      <c r="J60" s="197">
        <f>SUM(H60:I60)</f>
        <v>6.305521726153282E-2</v>
      </c>
    </row>
    <row r="61" spans="1:10" x14ac:dyDescent="0.15">
      <c r="A61" s="208"/>
      <c r="B61" s="191" t="s">
        <v>95</v>
      </c>
      <c r="C61" s="192" t="s">
        <v>373</v>
      </c>
      <c r="E61" s="198"/>
      <c r="F61" s="195">
        <f>逆行列係数!I62</f>
        <v>9.2757117147358292E-4</v>
      </c>
      <c r="G61" s="195">
        <f>逆行列係数!AX62</f>
        <v>9.3131517306092751E-4</v>
      </c>
      <c r="H61" s="472">
        <f t="shared" si="8"/>
        <v>4.1534688246540313E-3</v>
      </c>
      <c r="I61" s="196">
        <f t="shared" si="8"/>
        <v>3.3734742313422827E-2</v>
      </c>
      <c r="J61" s="197">
        <f>SUM(H61:I61)</f>
        <v>3.788821113807686E-2</v>
      </c>
    </row>
    <row r="62" spans="1:10" x14ac:dyDescent="0.15">
      <c r="A62" s="208"/>
      <c r="B62" s="191" t="s">
        <v>96</v>
      </c>
      <c r="C62" s="192" t="s">
        <v>374</v>
      </c>
      <c r="E62" s="198"/>
      <c r="F62" s="195">
        <f>逆行列係数!I63</f>
        <v>2.1354043690076977E-3</v>
      </c>
      <c r="G62" s="195">
        <f>逆行列係数!AX63</f>
        <v>2.034321430587929E-3</v>
      </c>
      <c r="H62" s="472">
        <f t="shared" si="5"/>
        <v>9.561892119408201E-3</v>
      </c>
      <c r="I62" s="196">
        <f t="shared" si="6"/>
        <v>7.3688597833107355E-2</v>
      </c>
      <c r="J62" s="197">
        <f t="shared" si="7"/>
        <v>8.325048995251555E-2</v>
      </c>
    </row>
    <row r="63" spans="1:10" x14ac:dyDescent="0.15">
      <c r="A63" s="208"/>
      <c r="B63" s="191" t="s">
        <v>97</v>
      </c>
      <c r="C63" s="192" t="s">
        <v>11</v>
      </c>
      <c r="E63" s="198"/>
      <c r="F63" s="195">
        <f>逆行列係数!I64</f>
        <v>1.2770510950661956E-3</v>
      </c>
      <c r="G63" s="195">
        <f>逆行列係数!AX64</f>
        <v>1.2299606006439747E-3</v>
      </c>
      <c r="H63" s="472">
        <f t="shared" si="5"/>
        <v>5.7183664973343741E-3</v>
      </c>
      <c r="I63" s="196">
        <f t="shared" si="6"/>
        <v>4.4552483540040828E-2</v>
      </c>
      <c r="J63" s="197">
        <f t="shared" si="7"/>
        <v>5.0270850037375206E-2</v>
      </c>
    </row>
    <row r="64" spans="1:10" x14ac:dyDescent="0.15">
      <c r="A64" s="208"/>
      <c r="B64" s="191" t="s">
        <v>98</v>
      </c>
      <c r="C64" s="192" t="s">
        <v>345</v>
      </c>
      <c r="E64" s="198"/>
      <c r="F64" s="195">
        <f>逆行列係数!I65</f>
        <v>1.7538903032020641E-4</v>
      </c>
      <c r="G64" s="195">
        <f>逆行列係数!AX65</f>
        <v>2.1217161831549192E-4</v>
      </c>
      <c r="H64" s="472">
        <f t="shared" si="5"/>
        <v>7.8535522882194789E-4</v>
      </c>
      <c r="I64" s="196">
        <f t="shared" si="6"/>
        <v>7.6854271004417199E-3</v>
      </c>
      <c r="J64" s="197">
        <f t="shared" si="7"/>
        <v>8.470782329263668E-3</v>
      </c>
    </row>
    <row r="65" spans="1:10" x14ac:dyDescent="0.15">
      <c r="A65" s="208"/>
      <c r="B65" s="191" t="s">
        <v>99</v>
      </c>
      <c r="C65" s="192" t="s">
        <v>342</v>
      </c>
      <c r="E65" s="198"/>
      <c r="F65" s="195">
        <f>逆行列係数!I66</f>
        <v>6.6343431517412888E-3</v>
      </c>
      <c r="G65" s="195">
        <f>逆行列係数!AX66</f>
        <v>6.9301380142007167E-3</v>
      </c>
      <c r="H65" s="472">
        <f t="shared" si="5"/>
        <v>2.9707194768718821E-2</v>
      </c>
      <c r="I65" s="196">
        <f t="shared" si="6"/>
        <v>0.25102825216208779</v>
      </c>
      <c r="J65" s="197">
        <f t="shared" si="7"/>
        <v>0.2807354469308066</v>
      </c>
    </row>
    <row r="66" spans="1:10" x14ac:dyDescent="0.15">
      <c r="A66" s="208"/>
      <c r="B66" s="191" t="s">
        <v>100</v>
      </c>
      <c r="C66" s="192" t="s">
        <v>13</v>
      </c>
      <c r="E66" s="198"/>
      <c r="F66" s="195">
        <f>逆行列係数!I67</f>
        <v>1.6466402910648464E-2</v>
      </c>
      <c r="G66" s="195">
        <f>逆行列係数!AX67</f>
        <v>2.3436661987780973E-2</v>
      </c>
      <c r="H66" s="472">
        <f t="shared" si="5"/>
        <v>7.37330926692331E-2</v>
      </c>
      <c r="I66" s="196">
        <f t="shared" si="6"/>
        <v>0.84893897975058474</v>
      </c>
      <c r="J66" s="197">
        <f t="shared" si="7"/>
        <v>0.92267207241981786</v>
      </c>
    </row>
    <row r="67" spans="1:10" x14ac:dyDescent="0.15">
      <c r="A67" s="208"/>
      <c r="B67" s="191" t="s">
        <v>101</v>
      </c>
      <c r="C67" s="192" t="s">
        <v>14</v>
      </c>
      <c r="E67" s="198"/>
      <c r="F67" s="195">
        <f>逆行列係数!I68</f>
        <v>8.572215764469893E-3</v>
      </c>
      <c r="G67" s="195">
        <f>逆行列係数!AX68</f>
        <v>1.847312952387636E-2</v>
      </c>
      <c r="H67" s="472">
        <f t="shared" si="5"/>
        <v>3.8384581184612132E-2</v>
      </c>
      <c r="I67" s="196">
        <f t="shared" si="6"/>
        <v>0.66914647397211779</v>
      </c>
      <c r="J67" s="197">
        <f t="shared" si="7"/>
        <v>0.70753105515672998</v>
      </c>
    </row>
    <row r="68" spans="1:10" x14ac:dyDescent="0.15">
      <c r="A68" s="208"/>
      <c r="B68" s="191" t="s">
        <v>102</v>
      </c>
      <c r="C68" s="192" t="s">
        <v>343</v>
      </c>
      <c r="E68" s="198"/>
      <c r="F68" s="195">
        <f>逆行列係数!I69</f>
        <v>2.9607572515976725E-2</v>
      </c>
      <c r="G68" s="195">
        <f>逆行列係数!AX69</f>
        <v>5.7268408274757057E-2</v>
      </c>
      <c r="H68" s="472">
        <f t="shared" si="5"/>
        <v>0.13257648922338799</v>
      </c>
      <c r="I68" s="196">
        <f t="shared" si="6"/>
        <v>2.0744158924193021</v>
      </c>
      <c r="J68" s="197">
        <f t="shared" si="7"/>
        <v>2.20699238164269</v>
      </c>
    </row>
    <row r="69" spans="1:10" x14ac:dyDescent="0.15">
      <c r="A69" s="208"/>
      <c r="B69" s="191" t="s">
        <v>103</v>
      </c>
      <c r="C69" s="192" t="s">
        <v>375</v>
      </c>
      <c r="E69" s="198"/>
      <c r="F69" s="195">
        <f>逆行列係数!I70</f>
        <v>2.5017397278004469E-3</v>
      </c>
      <c r="G69" s="195">
        <f>逆行列係数!AX70</f>
        <v>5.1163284221564269E-3</v>
      </c>
      <c r="H69" s="472">
        <f t="shared" si="5"/>
        <v>1.1202264889615048E-2</v>
      </c>
      <c r="I69" s="196">
        <f t="shared" si="6"/>
        <v>0.18532718665477679</v>
      </c>
      <c r="J69" s="197">
        <f t="shared" si="7"/>
        <v>0.19652945154439183</v>
      </c>
    </row>
    <row r="70" spans="1:10" x14ac:dyDescent="0.15">
      <c r="A70" s="208"/>
      <c r="B70" s="191" t="s">
        <v>104</v>
      </c>
      <c r="C70" s="192" t="s">
        <v>376</v>
      </c>
      <c r="E70" s="198"/>
      <c r="F70" s="195">
        <f>逆行列係数!I71</f>
        <v>1.5542395361207439E-3</v>
      </c>
      <c r="G70" s="195">
        <f>逆行列係数!AX71</f>
        <v>2.4886702414436226E-3</v>
      </c>
      <c r="H70" s="472">
        <f>D$10*F70</f>
        <v>6.9595580995329628E-3</v>
      </c>
      <c r="I70" s="196">
        <f>E$10*G70</f>
        <v>9.0146334695968694E-2</v>
      </c>
      <c r="J70" s="197">
        <f>SUM(H70:I70)</f>
        <v>9.7105892795501664E-2</v>
      </c>
    </row>
    <row r="71" spans="1:10" x14ac:dyDescent="0.15">
      <c r="A71" s="208"/>
      <c r="B71" s="191" t="s">
        <v>105</v>
      </c>
      <c r="C71" s="192" t="s">
        <v>377</v>
      </c>
      <c r="E71" s="198"/>
      <c r="F71" s="195">
        <f>逆行列係数!I72</f>
        <v>0.15823365476763263</v>
      </c>
      <c r="G71" s="195">
        <f>逆行列係数!AX72</f>
        <v>0.17636688435321776</v>
      </c>
      <c r="H71" s="472">
        <f>D$10*F71</f>
        <v>0.70853706141421224</v>
      </c>
      <c r="I71" s="196">
        <f>E$10*G71</f>
        <v>6.3884832636435647</v>
      </c>
      <c r="J71" s="197">
        <f>SUM(H71:I71)</f>
        <v>7.0970203250577768</v>
      </c>
    </row>
    <row r="72" spans="1:10" x14ac:dyDescent="0.15">
      <c r="A72" s="208"/>
      <c r="B72" s="191" t="s">
        <v>106</v>
      </c>
      <c r="C72" s="192" t="s">
        <v>17</v>
      </c>
      <c r="D72" s="214"/>
      <c r="E72" s="198"/>
      <c r="F72" s="195">
        <f>逆行列係数!I73</f>
        <v>1.7579831952194081E-2</v>
      </c>
      <c r="G72" s="195">
        <f>逆行列係数!AX73</f>
        <v>3.9696290953667321E-2</v>
      </c>
      <c r="H72" s="472">
        <f t="shared" si="5"/>
        <v>7.8718793987631444E-2</v>
      </c>
      <c r="I72" s="196">
        <f t="shared" si="6"/>
        <v>1.4379065056132363</v>
      </c>
      <c r="J72" s="197">
        <f t="shared" si="7"/>
        <v>1.5166252996008678</v>
      </c>
    </row>
    <row r="73" spans="1:10" x14ac:dyDescent="0.15">
      <c r="A73" s="208"/>
      <c r="B73" s="191" t="s">
        <v>107</v>
      </c>
      <c r="C73" s="192" t="s">
        <v>18</v>
      </c>
      <c r="D73" s="214"/>
      <c r="E73" s="198"/>
      <c r="F73" s="195">
        <f>逆行列係数!I74</f>
        <v>1.1434228041616021E-2</v>
      </c>
      <c r="G73" s="195">
        <f>逆行列係数!AX74</f>
        <v>1.8659514847793286E-2</v>
      </c>
      <c r="H73" s="472">
        <f t="shared" si="5"/>
        <v>5.1200070857516523E-2</v>
      </c>
      <c r="I73" s="196">
        <f t="shared" si="6"/>
        <v>0.67589785208257613</v>
      </c>
      <c r="J73" s="197">
        <f t="shared" si="7"/>
        <v>0.72709792294009268</v>
      </c>
    </row>
    <row r="74" spans="1:10" x14ac:dyDescent="0.15">
      <c r="A74" s="208"/>
      <c r="B74" s="191" t="s">
        <v>108</v>
      </c>
      <c r="C74" s="192" t="s">
        <v>378</v>
      </c>
      <c r="D74" s="214"/>
      <c r="E74" s="198"/>
      <c r="F74" s="195">
        <f>逆行列係数!I75</f>
        <v>3.7670159694101084E-2</v>
      </c>
      <c r="G74" s="195">
        <f>逆行列係数!AX75</f>
        <v>5.0332670841807599E-2</v>
      </c>
      <c r="H74" s="472">
        <f t="shared" si="5"/>
        <v>0.16867906067048752</v>
      </c>
      <c r="I74" s="196">
        <f t="shared" si="6"/>
        <v>1.8231848142386358</v>
      </c>
      <c r="J74" s="197">
        <f t="shared" si="7"/>
        <v>1.9918638749091233</v>
      </c>
    </row>
    <row r="75" spans="1:10" x14ac:dyDescent="0.15">
      <c r="A75" s="208"/>
      <c r="B75" s="191" t="s">
        <v>109</v>
      </c>
      <c r="C75" s="192" t="s">
        <v>347</v>
      </c>
      <c r="D75" s="214"/>
      <c r="E75" s="198"/>
      <c r="F75" s="195">
        <f>逆行列係数!I76</f>
        <v>3.3626462937467162E-2</v>
      </c>
      <c r="G75" s="195">
        <f>逆行列係数!AX76</f>
        <v>4.1055117682833195E-2</v>
      </c>
      <c r="H75" s="472">
        <f t="shared" si="5"/>
        <v>0.15057223616843696</v>
      </c>
      <c r="I75" s="196">
        <f t="shared" si="6"/>
        <v>1.4871268671867968</v>
      </c>
      <c r="J75" s="197">
        <f t="shared" si="7"/>
        <v>1.6376991033552337</v>
      </c>
    </row>
    <row r="76" spans="1:10" x14ac:dyDescent="0.15">
      <c r="A76" s="208"/>
      <c r="B76" s="191" t="s">
        <v>110</v>
      </c>
      <c r="C76" s="192" t="s">
        <v>19</v>
      </c>
      <c r="D76" s="214"/>
      <c r="E76" s="198"/>
      <c r="F76" s="195">
        <f>逆行列係数!I77</f>
        <v>1.0366481740740337E-3</v>
      </c>
      <c r="G76" s="195">
        <f>逆行列係数!AX77</f>
        <v>1.9871707976537715E-3</v>
      </c>
      <c r="H76" s="472">
        <f t="shared" si="5"/>
        <v>4.6418927253968128E-3</v>
      </c>
      <c r="I76" s="196">
        <f t="shared" si="6"/>
        <v>7.1980674996715927E-2</v>
      </c>
      <c r="J76" s="197">
        <f t="shared" si="7"/>
        <v>7.6622567722112733E-2</v>
      </c>
    </row>
    <row r="77" spans="1:10" x14ac:dyDescent="0.15">
      <c r="A77" s="208"/>
      <c r="B77" s="191" t="s">
        <v>111</v>
      </c>
      <c r="C77" s="192" t="s">
        <v>20</v>
      </c>
      <c r="D77" s="214"/>
      <c r="E77" s="198"/>
      <c r="F77" s="195">
        <f>逆行列係数!I78</f>
        <v>2.3820699951483209E-2</v>
      </c>
      <c r="G77" s="195">
        <f>逆行列係数!AX78</f>
        <v>4.5522754040992916E-2</v>
      </c>
      <c r="H77" s="472">
        <f t="shared" si="5"/>
        <v>0.10666408969216337</v>
      </c>
      <c r="I77" s="196">
        <f t="shared" si="6"/>
        <v>1.6489566812520478</v>
      </c>
      <c r="J77" s="197">
        <f t="shared" si="7"/>
        <v>1.7556207709442111</v>
      </c>
    </row>
    <row r="78" spans="1:10" x14ac:dyDescent="0.15">
      <c r="A78" s="208"/>
      <c r="B78" s="191" t="s">
        <v>112</v>
      </c>
      <c r="C78" s="192" t="s">
        <v>379</v>
      </c>
      <c r="D78" s="214"/>
      <c r="E78" s="198"/>
      <c r="F78" s="195">
        <f>逆行列係数!I79</f>
        <v>8.7881913733990185E-5</v>
      </c>
      <c r="G78" s="195">
        <f>逆行列係数!AX79</f>
        <v>1.2791832984124633E-4</v>
      </c>
      <c r="H78" s="472">
        <f t="shared" si="5"/>
        <v>3.935167458527022E-4</v>
      </c>
      <c r="I78" s="196">
        <f t="shared" si="6"/>
        <v>4.6335462141939782E-3</v>
      </c>
      <c r="J78" s="197">
        <f t="shared" si="7"/>
        <v>5.0270629600466807E-3</v>
      </c>
    </row>
    <row r="79" spans="1:10" x14ac:dyDescent="0.15">
      <c r="A79" s="208"/>
      <c r="B79" s="191" t="s">
        <v>334</v>
      </c>
      <c r="C79" s="192" t="s">
        <v>380</v>
      </c>
      <c r="D79" s="214"/>
      <c r="E79" s="198"/>
      <c r="F79" s="195">
        <f>逆行列係数!I80</f>
        <v>1.442307581875831E-3</v>
      </c>
      <c r="G79" s="195">
        <f>逆行列係数!AX80</f>
        <v>3.4153955957552189E-3</v>
      </c>
      <c r="H79" s="472">
        <f t="shared" si="5"/>
        <v>6.4583503251470081E-3</v>
      </c>
      <c r="I79" s="196">
        <f t="shared" si="6"/>
        <v>0.12371482142024964</v>
      </c>
      <c r="J79" s="197">
        <f t="shared" si="7"/>
        <v>0.13017317174539667</v>
      </c>
    </row>
    <row r="80" spans="1:10" x14ac:dyDescent="0.15">
      <c r="A80" s="208"/>
      <c r="B80" s="191" t="s">
        <v>335</v>
      </c>
      <c r="C80" s="192" t="s">
        <v>21</v>
      </c>
      <c r="D80" s="214"/>
      <c r="E80" s="198"/>
      <c r="F80" s="195">
        <f>逆行列係数!I81</f>
        <v>8.3857114097971641E-2</v>
      </c>
      <c r="G80" s="195">
        <f>逆行列係数!AX81</f>
        <v>0.12289741957945555</v>
      </c>
      <c r="H80" s="472">
        <f t="shared" si="5"/>
        <v>0.37549453868651278</v>
      </c>
      <c r="I80" s="196">
        <f t="shared" si="6"/>
        <v>4.451675330136931</v>
      </c>
      <c r="J80" s="197">
        <f t="shared" si="7"/>
        <v>4.8271698688234439</v>
      </c>
    </row>
    <row r="81" spans="1:10" x14ac:dyDescent="0.15">
      <c r="A81" s="208"/>
      <c r="B81" s="191" t="s">
        <v>381</v>
      </c>
      <c r="C81" s="435" t="s">
        <v>439</v>
      </c>
      <c r="D81" s="214"/>
      <c r="E81" s="198"/>
      <c r="F81" s="195">
        <f>逆行列係数!I82</f>
        <v>9.772001538468631E-4</v>
      </c>
      <c r="G81" s="195">
        <f>逆行列係数!AX82</f>
        <v>1.3128265431758739E-3</v>
      </c>
      <c r="H81" s="472">
        <f t="shared" ref="H81:I83" si="9">D$10*F81</f>
        <v>4.3756969807525565E-3</v>
      </c>
      <c r="I81" s="196">
        <f t="shared" si="9"/>
        <v>4.7554111022050767E-2</v>
      </c>
      <c r="J81" s="197">
        <f>SUM(H81:I81)</f>
        <v>5.1929808002803321E-2</v>
      </c>
    </row>
    <row r="82" spans="1:10" x14ac:dyDescent="0.15">
      <c r="A82" s="208"/>
      <c r="B82" s="191" t="s">
        <v>336</v>
      </c>
      <c r="C82" s="192" t="s">
        <v>383</v>
      </c>
      <c r="D82" s="214"/>
      <c r="E82" s="198"/>
      <c r="F82" s="195">
        <f>逆行列係数!I83</f>
        <v>1.196313107748769E-3</v>
      </c>
      <c r="G82" s="195">
        <f>逆行列係数!AX83</f>
        <v>2.8953733112453031E-3</v>
      </c>
      <c r="H82" s="472">
        <f t="shared" si="9"/>
        <v>5.3568387530476443E-3</v>
      </c>
      <c r="I82" s="196">
        <f t="shared" si="9"/>
        <v>0.10487821457369526</v>
      </c>
      <c r="J82" s="197">
        <f>SUM(H82:I82)</f>
        <v>0.1102350533267429</v>
      </c>
    </row>
    <row r="83" spans="1:10" x14ac:dyDescent="0.15">
      <c r="A83" s="208"/>
      <c r="B83" s="191" t="s">
        <v>337</v>
      </c>
      <c r="C83" s="192" t="s">
        <v>384</v>
      </c>
      <c r="D83" s="214"/>
      <c r="E83" s="198"/>
      <c r="F83" s="195">
        <f>逆行列係数!I84</f>
        <v>4.5698088818574706E-3</v>
      </c>
      <c r="G83" s="195">
        <f>逆行列係数!AX84</f>
        <v>8.7599544261942313E-3</v>
      </c>
      <c r="H83" s="472">
        <f t="shared" si="9"/>
        <v>2.0462644063494014E-2</v>
      </c>
      <c r="I83" s="196">
        <f t="shared" si="9"/>
        <v>0.31730912777221254</v>
      </c>
      <c r="J83" s="197">
        <f>SUM(H83:I83)</f>
        <v>0.33777177183570656</v>
      </c>
    </row>
    <row r="84" spans="1:10" x14ac:dyDescent="0.15">
      <c r="A84" s="216"/>
      <c r="B84" s="277"/>
      <c r="C84" s="278" t="s">
        <v>116</v>
      </c>
      <c r="D84" s="217">
        <f>SUM(D45:D83)</f>
        <v>0</v>
      </c>
      <c r="E84" s="224">
        <f>SUM(E45:E83)</f>
        <v>0</v>
      </c>
      <c r="F84" s="218">
        <f>逆行列係数!I85</f>
        <v>1.0020756804866979</v>
      </c>
      <c r="G84" s="218">
        <f>逆行列係数!AX85</f>
        <v>2.4392311224723828</v>
      </c>
      <c r="H84" s="488">
        <f>SUM(H45:H83)</f>
        <v>4.4870843627377752</v>
      </c>
      <c r="I84" s="219">
        <f>SUM(I45:I83)</f>
        <v>88.355516735582825</v>
      </c>
      <c r="J84" s="220">
        <f>SUM(J45:J83)</f>
        <v>92.8426010983206</v>
      </c>
    </row>
    <row r="85" spans="1:10" x14ac:dyDescent="0.15">
      <c r="A85" s="221"/>
      <c r="B85" s="222"/>
      <c r="C85" s="223" t="s">
        <v>48</v>
      </c>
      <c r="D85" s="215">
        <f>SUM(D84,D44)</f>
        <v>4.4777899016154592</v>
      </c>
      <c r="E85" s="215">
        <f>SUM(E84,E44)</f>
        <v>36.222691618507397</v>
      </c>
      <c r="F85" s="199">
        <f>逆行列係数!I87</f>
        <v>2.5429008601190128</v>
      </c>
      <c r="G85" s="199">
        <f>逆行列係数!AX87</f>
        <v>2.4708144381060109</v>
      </c>
      <c r="H85" s="473">
        <f>SUM(H84,H44)</f>
        <v>11.386575792250181</v>
      </c>
      <c r="I85" s="200">
        <f>SUM(I84,I44)</f>
        <v>89.499549438069707</v>
      </c>
      <c r="J85" s="201">
        <f>SUM(J84,J44)</f>
        <v>100.88612523031989</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7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7</v>
      </c>
      <c r="C2" s="168" t="s">
        <v>113</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229</v>
      </c>
      <c r="E4" s="182" t="s">
        <v>154</v>
      </c>
      <c r="F4" s="183" t="s">
        <v>155</v>
      </c>
      <c r="G4" s="183" t="s">
        <v>230</v>
      </c>
      <c r="H4" s="479" t="s">
        <v>231</v>
      </c>
      <c r="I4" s="185" t="s">
        <v>232</v>
      </c>
      <c r="J4" s="186" t="s">
        <v>233</v>
      </c>
      <c r="K4" s="187"/>
      <c r="L4" s="188"/>
    </row>
    <row r="5" spans="1:12" x14ac:dyDescent="0.15">
      <c r="A5" s="190" t="s">
        <v>130</v>
      </c>
      <c r="B5" s="191" t="s">
        <v>358</v>
      </c>
      <c r="C5" s="192" t="s">
        <v>359</v>
      </c>
      <c r="D5" s="193"/>
      <c r="E5" s="194"/>
      <c r="F5" s="195">
        <f>逆行列係数!J5</f>
        <v>2.820245317678353E-4</v>
      </c>
      <c r="G5" s="195">
        <f>逆行列係数!AY5</f>
        <v>5.5431543763474621E-5</v>
      </c>
      <c r="H5" s="472">
        <f t="shared" ref="H5:H40" si="0">D$11*F5</f>
        <v>9.1216551543459087E-3</v>
      </c>
      <c r="I5" s="196">
        <f t="shared" ref="I5:I40" si="1">E$11*G5</f>
        <v>3.0111309794183866E-3</v>
      </c>
      <c r="J5" s="197">
        <f t="shared" ref="J5:J40" si="2">SUM(H5:I5)</f>
        <v>1.2132786133764294E-2</v>
      </c>
    </row>
    <row r="6" spans="1:12" x14ac:dyDescent="0.15">
      <c r="A6" s="190" t="s">
        <v>132</v>
      </c>
      <c r="B6" s="191" t="s">
        <v>360</v>
      </c>
      <c r="C6" s="192" t="s">
        <v>361</v>
      </c>
      <c r="D6" s="193"/>
      <c r="E6" s="194"/>
      <c r="F6" s="195">
        <f>逆行列係数!J6</f>
        <v>9.7508105707323645E-3</v>
      </c>
      <c r="G6" s="195">
        <f>逆行列係数!AY6</f>
        <v>1.356853860653643E-4</v>
      </c>
      <c r="H6" s="472">
        <f t="shared" si="0"/>
        <v>0.31537515883473011</v>
      </c>
      <c r="I6" s="196">
        <f t="shared" si="1"/>
        <v>7.3706493035645537E-3</v>
      </c>
      <c r="J6" s="197">
        <f t="shared" si="2"/>
        <v>0.32274580813829468</v>
      </c>
    </row>
    <row r="7" spans="1:12" x14ac:dyDescent="0.15">
      <c r="A7" s="190" t="s">
        <v>134</v>
      </c>
      <c r="B7" s="191" t="s">
        <v>362</v>
      </c>
      <c r="C7" s="192" t="s">
        <v>363</v>
      </c>
      <c r="D7" s="193"/>
      <c r="E7" s="194"/>
      <c r="F7" s="195">
        <f>逆行列係数!J7</f>
        <v>2.2298632020339085E-5</v>
      </c>
      <c r="G7" s="195">
        <f>逆行列係数!AY7</f>
        <v>5.1319459373919315E-6</v>
      </c>
      <c r="H7" s="472">
        <f t="shared" si="0"/>
        <v>7.2121538657718431E-4</v>
      </c>
      <c r="I7" s="196">
        <f t="shared" si="1"/>
        <v>2.7877559143434067E-4</v>
      </c>
      <c r="J7" s="197">
        <f t="shared" si="2"/>
        <v>9.9999097801152493E-4</v>
      </c>
    </row>
    <row r="8" spans="1:12" x14ac:dyDescent="0.15">
      <c r="A8" s="190" t="s">
        <v>136</v>
      </c>
      <c r="B8" s="191" t="s">
        <v>364</v>
      </c>
      <c r="C8" s="192" t="s">
        <v>3</v>
      </c>
      <c r="D8" s="193"/>
      <c r="E8" s="194"/>
      <c r="F8" s="195">
        <f>逆行列係数!J8</f>
        <v>2.1344567437545588E-2</v>
      </c>
      <c r="G8" s="195">
        <f>逆行列係数!AY8</f>
        <v>7.6153717671188293E-4</v>
      </c>
      <c r="H8" s="472">
        <f t="shared" si="0"/>
        <v>0.69035761663545014</v>
      </c>
      <c r="I8" s="196">
        <f t="shared" si="1"/>
        <v>4.1367929324871953E-2</v>
      </c>
      <c r="J8" s="197">
        <f t="shared" si="2"/>
        <v>0.73172554596032213</v>
      </c>
    </row>
    <row r="9" spans="1:12" x14ac:dyDescent="0.15">
      <c r="A9" s="190"/>
      <c r="B9" s="191" t="s">
        <v>365</v>
      </c>
      <c r="C9" s="192" t="s">
        <v>344</v>
      </c>
      <c r="D9" s="193"/>
      <c r="E9" s="194"/>
      <c r="F9" s="195">
        <f>逆行列係数!J9</f>
        <v>8.0027177547887184E-4</v>
      </c>
      <c r="G9" s="195">
        <f>逆行列係数!AY9</f>
        <v>2.319648430881983E-4</v>
      </c>
      <c r="H9" s="472">
        <f t="shared" si="0"/>
        <v>2.5883575162474363E-2</v>
      </c>
      <c r="I9" s="196">
        <f t="shared" si="1"/>
        <v>1.2600704900790521E-2</v>
      </c>
      <c r="J9" s="197">
        <f t="shared" si="2"/>
        <v>3.8484280063264882E-2</v>
      </c>
    </row>
    <row r="10" spans="1:12" x14ac:dyDescent="0.15">
      <c r="A10" s="190"/>
      <c r="B10" s="191" t="s">
        <v>366</v>
      </c>
      <c r="C10" s="192" t="s">
        <v>4</v>
      </c>
      <c r="D10" s="193"/>
      <c r="E10" s="194"/>
      <c r="F10" s="195">
        <f>逆行列係数!J10</f>
        <v>8.0773249097510127E-3</v>
      </c>
      <c r="G10" s="195">
        <f>逆行列係数!AY10</f>
        <v>2.937635644804151E-4</v>
      </c>
      <c r="H10" s="472">
        <f t="shared" si="0"/>
        <v>0.26124880674213719</v>
      </c>
      <c r="I10" s="196">
        <f t="shared" si="1"/>
        <v>1.5957711252021996E-2</v>
      </c>
      <c r="J10" s="197">
        <f t="shared" si="2"/>
        <v>0.27720651799415919</v>
      </c>
    </row>
    <row r="11" spans="1:12" x14ac:dyDescent="0.15">
      <c r="A11" s="190"/>
      <c r="B11" s="191" t="s">
        <v>367</v>
      </c>
      <c r="C11" s="192" t="s">
        <v>113</v>
      </c>
      <c r="D11" s="193">
        <f>地域別最終需要!K13</f>
        <v>32.343481246712692</v>
      </c>
      <c r="E11" s="194">
        <f>地域別最終需要!I13</f>
        <v>54.321615004388605</v>
      </c>
      <c r="F11" s="195">
        <f>逆行列係数!J11</f>
        <v>1.1629184886053028</v>
      </c>
      <c r="G11" s="195">
        <f>逆行列係数!AY11</f>
        <v>1.032271520868807E-2</v>
      </c>
      <c r="H11" s="472">
        <f t="shared" si="0"/>
        <v>37.612832327661074</v>
      </c>
      <c r="I11" s="196">
        <f t="shared" si="1"/>
        <v>0.5607465613663003</v>
      </c>
      <c r="J11" s="197">
        <f t="shared" si="2"/>
        <v>38.173578889027375</v>
      </c>
    </row>
    <row r="12" spans="1:12" x14ac:dyDescent="0.15">
      <c r="A12" s="190"/>
      <c r="B12" s="191" t="s">
        <v>368</v>
      </c>
      <c r="C12" s="192" t="s">
        <v>5</v>
      </c>
      <c r="D12" s="193"/>
      <c r="E12" s="194"/>
      <c r="F12" s="195">
        <f>逆行列係数!J12</f>
        <v>2.3136854625307648E-2</v>
      </c>
      <c r="G12" s="195">
        <f>逆行列係数!AY12</f>
        <v>4.2601817015653163E-3</v>
      </c>
      <c r="H12" s="472">
        <f t="shared" si="0"/>
        <v>0.74832642368155566</v>
      </c>
      <c r="I12" s="196">
        <f t="shared" si="1"/>
        <v>0.23141995024117226</v>
      </c>
      <c r="J12" s="197">
        <f t="shared" si="2"/>
        <v>0.9797463739227279</v>
      </c>
    </row>
    <row r="13" spans="1:12" x14ac:dyDescent="0.15">
      <c r="A13" s="190"/>
      <c r="B13" s="191" t="s">
        <v>369</v>
      </c>
      <c r="C13" s="192" t="s">
        <v>6</v>
      </c>
      <c r="D13" s="193"/>
      <c r="E13" s="194"/>
      <c r="F13" s="195">
        <f>逆行列係数!J13</f>
        <v>6.4707068949892404E-3</v>
      </c>
      <c r="G13" s="195">
        <f>逆行列係数!AY13</f>
        <v>3.2128688669006821E-4</v>
      </c>
      <c r="H13" s="472">
        <f t="shared" si="0"/>
        <v>0.20928518711105901</v>
      </c>
      <c r="I13" s="196">
        <f t="shared" si="1"/>
        <v>1.7452822564736511E-2</v>
      </c>
      <c r="J13" s="197">
        <f t="shared" si="2"/>
        <v>0.22673800967579552</v>
      </c>
    </row>
    <row r="14" spans="1:12" x14ac:dyDescent="0.15">
      <c r="A14" s="190"/>
      <c r="B14" s="191" t="s">
        <v>88</v>
      </c>
      <c r="C14" s="192" t="s">
        <v>370</v>
      </c>
      <c r="D14" s="193"/>
      <c r="E14" s="194"/>
      <c r="F14" s="195">
        <f>逆行列係数!J14</f>
        <v>5.9152221290511078E-3</v>
      </c>
      <c r="G14" s="195">
        <f>逆行列係数!AY14</f>
        <v>1.8630951086902824E-3</v>
      </c>
      <c r="H14" s="472">
        <f t="shared" si="0"/>
        <v>0.19131887600110442</v>
      </c>
      <c r="I14" s="196">
        <f t="shared" si="1"/>
        <v>0.10120633521083307</v>
      </c>
      <c r="J14" s="197">
        <f t="shared" si="2"/>
        <v>0.29252521121193747</v>
      </c>
    </row>
    <row r="15" spans="1:12" x14ac:dyDescent="0.15">
      <c r="A15" s="190"/>
      <c r="B15" s="191" t="s">
        <v>89</v>
      </c>
      <c r="C15" s="192" t="s">
        <v>7</v>
      </c>
      <c r="D15" s="193"/>
      <c r="E15" s="194"/>
      <c r="F15" s="195">
        <f>逆行列係数!J15</f>
        <v>1.8068770947822044E-3</v>
      </c>
      <c r="G15" s="195">
        <f>逆行列係数!AY15</f>
        <v>3.3335508291502421E-4</v>
      </c>
      <c r="H15" s="472">
        <f t="shared" si="0"/>
        <v>5.8440695430202937E-2</v>
      </c>
      <c r="I15" s="196">
        <f t="shared" si="1"/>
        <v>1.8108386473865985E-2</v>
      </c>
      <c r="J15" s="197">
        <f t="shared" si="2"/>
        <v>7.6549081904068922E-2</v>
      </c>
    </row>
    <row r="16" spans="1:12" x14ac:dyDescent="0.15">
      <c r="A16" s="190"/>
      <c r="B16" s="191" t="s">
        <v>90</v>
      </c>
      <c r="C16" s="192" t="s">
        <v>8</v>
      </c>
      <c r="D16" s="193"/>
      <c r="E16" s="194"/>
      <c r="F16" s="195">
        <f>逆行列係数!J16</f>
        <v>6.2755700306897392E-3</v>
      </c>
      <c r="G16" s="195">
        <f>逆行列係数!AY16</f>
        <v>3.6738765577477004E-3</v>
      </c>
      <c r="H16" s="472">
        <f t="shared" si="0"/>
        <v>0.20297378160004578</v>
      </c>
      <c r="I16" s="196">
        <f t="shared" si="1"/>
        <v>0.19957090794361904</v>
      </c>
      <c r="J16" s="197">
        <f t="shared" si="2"/>
        <v>0.40254468954366485</v>
      </c>
    </row>
    <row r="17" spans="1:10" x14ac:dyDescent="0.15">
      <c r="A17" s="190"/>
      <c r="B17" s="191" t="s">
        <v>91</v>
      </c>
      <c r="C17" s="192" t="s">
        <v>9</v>
      </c>
      <c r="D17" s="193"/>
      <c r="E17" s="194"/>
      <c r="F17" s="195">
        <f>逆行列係数!J17</f>
        <v>4.4556604691797249E-4</v>
      </c>
      <c r="G17" s="195">
        <f>逆行列係数!AY17</f>
        <v>2.2101141543374412E-4</v>
      </c>
      <c r="H17" s="472">
        <f t="shared" si="0"/>
        <v>1.4411157082663351E-2</v>
      </c>
      <c r="I17" s="196">
        <f t="shared" si="1"/>
        <v>1.2005697020766837E-2</v>
      </c>
      <c r="J17" s="197">
        <f t="shared" si="2"/>
        <v>2.6416854103430188E-2</v>
      </c>
    </row>
    <row r="18" spans="1:10" x14ac:dyDescent="0.15">
      <c r="A18" s="190"/>
      <c r="B18" s="191" t="s">
        <v>92</v>
      </c>
      <c r="C18" s="192" t="s">
        <v>10</v>
      </c>
      <c r="D18" s="193"/>
      <c r="E18" s="194"/>
      <c r="F18" s="195">
        <f>逆行列係数!J18</f>
        <v>3.2800142114280759E-3</v>
      </c>
      <c r="G18" s="195">
        <f>逆行列係数!AY18</f>
        <v>1.2019180536340112E-3</v>
      </c>
      <c r="H18" s="472">
        <f t="shared" si="0"/>
        <v>0.10608707813627509</v>
      </c>
      <c r="I18" s="196">
        <f t="shared" si="1"/>
        <v>6.5290129776330849E-2</v>
      </c>
      <c r="J18" s="197">
        <f t="shared" si="2"/>
        <v>0.17137720791260594</v>
      </c>
    </row>
    <row r="19" spans="1:10" x14ac:dyDescent="0.15">
      <c r="A19" s="190"/>
      <c r="B19" s="191" t="s">
        <v>93</v>
      </c>
      <c r="C19" s="192" t="s">
        <v>371</v>
      </c>
      <c r="D19" s="193"/>
      <c r="E19" s="194"/>
      <c r="F19" s="195">
        <f>逆行列係数!J19</f>
        <v>3.487626198018449E-4</v>
      </c>
      <c r="G19" s="195">
        <f>逆行列係数!AY19</f>
        <v>2.680747883133466E-4</v>
      </c>
      <c r="H19" s="472">
        <f t="shared" ref="H19:I21" si="3">D$11*F19</f>
        <v>1.1280197253115359E-2</v>
      </c>
      <c r="I19" s="196">
        <f t="shared" si="3"/>
        <v>1.4562255443140588E-2</v>
      </c>
      <c r="J19" s="197">
        <f>SUM(H19:I19)</f>
        <v>2.5842452696255947E-2</v>
      </c>
    </row>
    <row r="20" spans="1:10" x14ac:dyDescent="0.15">
      <c r="A20" s="190"/>
      <c r="B20" s="191" t="s">
        <v>94</v>
      </c>
      <c r="C20" s="192" t="s">
        <v>372</v>
      </c>
      <c r="D20" s="193"/>
      <c r="E20" s="194"/>
      <c r="F20" s="195">
        <f>逆行列係数!J20</f>
        <v>1.2999875803671552E-4</v>
      </c>
      <c r="G20" s="195">
        <f>逆行列係数!AY20</f>
        <v>5.8019449187375671E-5</v>
      </c>
      <c r="H20" s="472">
        <f t="shared" si="3"/>
        <v>4.204612392656449E-3</v>
      </c>
      <c r="I20" s="196">
        <f t="shared" si="3"/>
        <v>3.1517101815233084E-3</v>
      </c>
      <c r="J20" s="197">
        <f>SUM(H20:I20)</f>
        <v>7.3563225741797578E-3</v>
      </c>
    </row>
    <row r="21" spans="1:10" x14ac:dyDescent="0.15">
      <c r="A21" s="190"/>
      <c r="B21" s="191" t="s">
        <v>95</v>
      </c>
      <c r="C21" s="192" t="s">
        <v>373</v>
      </c>
      <c r="D21" s="193"/>
      <c r="E21" s="194"/>
      <c r="F21" s="195">
        <f>逆行列係数!J21</f>
        <v>1.4164360439122405E-4</v>
      </c>
      <c r="G21" s="195">
        <f>逆行列係数!AY21</f>
        <v>2.7776251098369266E-5</v>
      </c>
      <c r="H21" s="472">
        <f t="shared" si="3"/>
        <v>4.5812472623443469E-3</v>
      </c>
      <c r="I21" s="196">
        <f t="shared" si="3"/>
        <v>1.5088508184308415E-3</v>
      </c>
      <c r="J21" s="197">
        <f>SUM(H21:I21)</f>
        <v>6.0900980807751881E-3</v>
      </c>
    </row>
    <row r="22" spans="1:10" x14ac:dyDescent="0.15">
      <c r="A22" s="190"/>
      <c r="B22" s="191" t="s">
        <v>96</v>
      </c>
      <c r="C22" s="192" t="s">
        <v>374</v>
      </c>
      <c r="D22" s="193"/>
      <c r="E22" s="194"/>
      <c r="F22" s="195">
        <f>逆行列係数!J22</f>
        <v>1.6579356201193476E-4</v>
      </c>
      <c r="G22" s="195">
        <f>逆行列係数!AY22</f>
        <v>5.6897962801793499E-5</v>
      </c>
      <c r="H22" s="472">
        <f t="shared" si="0"/>
        <v>5.3623409637587093E-3</v>
      </c>
      <c r="I22" s="196">
        <f t="shared" si="1"/>
        <v>3.0907892298530503E-3</v>
      </c>
      <c r="J22" s="197">
        <f t="shared" si="2"/>
        <v>8.45313019361176E-3</v>
      </c>
    </row>
    <row r="23" spans="1:10" x14ac:dyDescent="0.15">
      <c r="A23" s="190"/>
      <c r="B23" s="191" t="s">
        <v>97</v>
      </c>
      <c r="C23" s="192" t="s">
        <v>11</v>
      </c>
      <c r="D23" s="193"/>
      <c r="E23" s="194"/>
      <c r="F23" s="195">
        <f>逆行列係数!J23</f>
        <v>1.8120892390413037E-4</v>
      </c>
      <c r="G23" s="195">
        <f>逆行列係数!AY23</f>
        <v>1.1862736793392618E-4</v>
      </c>
      <c r="H23" s="472">
        <f t="shared" si="0"/>
        <v>5.8609274320302277E-3</v>
      </c>
      <c r="I23" s="196">
        <f t="shared" si="1"/>
        <v>6.4440302098906924E-3</v>
      </c>
      <c r="J23" s="197">
        <f t="shared" si="2"/>
        <v>1.2304957641920921E-2</v>
      </c>
    </row>
    <row r="24" spans="1:10" x14ac:dyDescent="0.15">
      <c r="A24" s="190"/>
      <c r="B24" s="191" t="s">
        <v>98</v>
      </c>
      <c r="C24" s="192" t="s">
        <v>345</v>
      </c>
      <c r="D24" s="193"/>
      <c r="E24" s="194"/>
      <c r="F24" s="195">
        <f>逆行列係数!J24</f>
        <v>6.924846399130573E-5</v>
      </c>
      <c r="G24" s="195">
        <f>逆行列係数!AY24</f>
        <v>2.1081900737043451E-5</v>
      </c>
      <c r="H24" s="472">
        <f t="shared" si="0"/>
        <v>2.239736396466456E-3</v>
      </c>
      <c r="I24" s="196">
        <f t="shared" si="1"/>
        <v>1.1452028953984107E-3</v>
      </c>
      <c r="J24" s="197">
        <f t="shared" si="2"/>
        <v>3.3849392918648665E-3</v>
      </c>
    </row>
    <row r="25" spans="1:10" x14ac:dyDescent="0.15">
      <c r="A25" s="190"/>
      <c r="B25" s="191" t="s">
        <v>99</v>
      </c>
      <c r="C25" s="192" t="s">
        <v>342</v>
      </c>
      <c r="D25" s="193"/>
      <c r="E25" s="194"/>
      <c r="F25" s="195">
        <f>逆行列係数!J25</f>
        <v>3.3532427056679972E-4</v>
      </c>
      <c r="G25" s="195">
        <f>逆行列係数!AY25</f>
        <v>1.3472039629794705E-4</v>
      </c>
      <c r="H25" s="472">
        <f t="shared" si="0"/>
        <v>1.08455542566449E-2</v>
      </c>
      <c r="I25" s="196">
        <f t="shared" si="1"/>
        <v>7.3182295009357398E-3</v>
      </c>
      <c r="J25" s="197">
        <f t="shared" si="2"/>
        <v>1.816378375758064E-2</v>
      </c>
    </row>
    <row r="26" spans="1:10" x14ac:dyDescent="0.15">
      <c r="A26" s="190"/>
      <c r="B26" s="191" t="s">
        <v>100</v>
      </c>
      <c r="C26" s="192" t="s">
        <v>13</v>
      </c>
      <c r="D26" s="193"/>
      <c r="E26" s="194"/>
      <c r="F26" s="195">
        <f>逆行列係数!J26</f>
        <v>6.4762214898962528E-3</v>
      </c>
      <c r="G26" s="195">
        <f>逆行列係数!AY26</f>
        <v>8.7098075152238722E-4</v>
      </c>
      <c r="H26" s="472">
        <f t="shared" si="0"/>
        <v>0.20946354830801717</v>
      </c>
      <c r="I26" s="196">
        <f t="shared" si="1"/>
        <v>4.7313081060432173E-2</v>
      </c>
      <c r="J26" s="197">
        <f t="shared" si="2"/>
        <v>0.25677662936844936</v>
      </c>
    </row>
    <row r="27" spans="1:10" x14ac:dyDescent="0.15">
      <c r="A27" s="190"/>
      <c r="B27" s="191" t="s">
        <v>101</v>
      </c>
      <c r="C27" s="192" t="s">
        <v>14</v>
      </c>
      <c r="D27" s="193"/>
      <c r="E27" s="194"/>
      <c r="F27" s="195">
        <f>逆行列係数!J27</f>
        <v>7.4912338923251798E-3</v>
      </c>
      <c r="G27" s="195">
        <f>逆行列係数!AY27</f>
        <v>1.8312672689217629E-4</v>
      </c>
      <c r="H27" s="472">
        <f t="shared" si="0"/>
        <v>0.24229258291115799</v>
      </c>
      <c r="I27" s="196">
        <f t="shared" si="1"/>
        <v>9.9477395552506169E-3</v>
      </c>
      <c r="J27" s="197">
        <f t="shared" si="2"/>
        <v>0.2522403224664086</v>
      </c>
    </row>
    <row r="28" spans="1:10" x14ac:dyDescent="0.15">
      <c r="A28" s="190"/>
      <c r="B28" s="191" t="s">
        <v>102</v>
      </c>
      <c r="C28" s="192" t="s">
        <v>343</v>
      </c>
      <c r="D28" s="193"/>
      <c r="E28" s="194"/>
      <c r="F28" s="195">
        <f>逆行列係数!J28</f>
        <v>4.475664090311663E-2</v>
      </c>
      <c r="G28" s="195">
        <f>逆行列係数!AY28</f>
        <v>1.0257591366688746E-3</v>
      </c>
      <c r="H28" s="472">
        <f t="shared" si="0"/>
        <v>1.4475855757158069</v>
      </c>
      <c r="I28" s="196">
        <f t="shared" si="1"/>
        <v>5.5720892909360636E-2</v>
      </c>
      <c r="J28" s="197">
        <f t="shared" si="2"/>
        <v>1.5033064686251676</v>
      </c>
    </row>
    <row r="29" spans="1:10" x14ac:dyDescent="0.15">
      <c r="A29" s="190"/>
      <c r="B29" s="191" t="s">
        <v>103</v>
      </c>
      <c r="C29" s="192" t="s">
        <v>375</v>
      </c>
      <c r="D29" s="193"/>
      <c r="E29" s="194"/>
      <c r="F29" s="195">
        <f>逆行列係数!J29</f>
        <v>3.9141772297788908E-3</v>
      </c>
      <c r="G29" s="195">
        <f>逆行列係数!AY29</f>
        <v>9.2468499382247451E-5</v>
      </c>
      <c r="H29" s="472">
        <f t="shared" si="0"/>
        <v>0.12659811782766339</v>
      </c>
      <c r="I29" s="196">
        <f t="shared" si="1"/>
        <v>5.0230382234759917E-3</v>
      </c>
      <c r="J29" s="197">
        <f t="shared" si="2"/>
        <v>0.13162115605113939</v>
      </c>
    </row>
    <row r="30" spans="1:10" x14ac:dyDescent="0.15">
      <c r="A30" s="190"/>
      <c r="B30" s="191" t="s">
        <v>104</v>
      </c>
      <c r="C30" s="192" t="s">
        <v>376</v>
      </c>
      <c r="D30" s="193"/>
      <c r="E30" s="194"/>
      <c r="F30" s="195">
        <f>逆行列係数!J30</f>
        <v>1.3929609557166204E-3</v>
      </c>
      <c r="G30" s="195">
        <f>逆行列係数!AY30</f>
        <v>4.2961768663803937E-5</v>
      </c>
      <c r="H30" s="472">
        <f>D$11*F30</f>
        <v>4.5053206548623499E-2</v>
      </c>
      <c r="I30" s="196">
        <f>E$11*G30</f>
        <v>2.3337526572627643E-3</v>
      </c>
      <c r="J30" s="197">
        <f>SUM(H30:I30)</f>
        <v>4.7386959205886266E-2</v>
      </c>
    </row>
    <row r="31" spans="1:10" x14ac:dyDescent="0.15">
      <c r="A31" s="190"/>
      <c r="B31" s="191" t="s">
        <v>105</v>
      </c>
      <c r="C31" s="192" t="s">
        <v>377</v>
      </c>
      <c r="D31" s="193"/>
      <c r="E31" s="194"/>
      <c r="F31" s="195">
        <f>逆行列係数!J31</f>
        <v>4.9544707491119062E-2</v>
      </c>
      <c r="G31" s="195">
        <f>逆行列係数!AY31</f>
        <v>4.0206968685205244E-3</v>
      </c>
      <c r="H31" s="472">
        <f t="shared" si="0"/>
        <v>1.6024483176128752</v>
      </c>
      <c r="I31" s="196">
        <f t="shared" si="1"/>
        <v>0.21841074734112279</v>
      </c>
      <c r="J31" s="197">
        <f t="shared" si="2"/>
        <v>1.820859064953998</v>
      </c>
    </row>
    <row r="32" spans="1:10" x14ac:dyDescent="0.15">
      <c r="A32" s="190"/>
      <c r="B32" s="191" t="s">
        <v>106</v>
      </c>
      <c r="C32" s="192" t="s">
        <v>17</v>
      </c>
      <c r="D32" s="193"/>
      <c r="E32" s="194"/>
      <c r="F32" s="195">
        <f>逆行列係数!J32</f>
        <v>1.4627247230366005E-2</v>
      </c>
      <c r="G32" s="195">
        <f>逆行列係数!AY32</f>
        <v>3.8840353527516594E-4</v>
      </c>
      <c r="H32" s="472">
        <f t="shared" si="0"/>
        <v>0.47309609648637307</v>
      </c>
      <c r="I32" s="196">
        <f t="shared" si="1"/>
        <v>2.1098707309561031E-2</v>
      </c>
      <c r="J32" s="197">
        <f t="shared" si="2"/>
        <v>0.49419480379593411</v>
      </c>
    </row>
    <row r="33" spans="1:10" x14ac:dyDescent="0.15">
      <c r="A33" s="190"/>
      <c r="B33" s="191" t="s">
        <v>107</v>
      </c>
      <c r="C33" s="192" t="s">
        <v>18</v>
      </c>
      <c r="D33" s="193"/>
      <c r="E33" s="194"/>
      <c r="F33" s="195">
        <f>逆行列係数!J33</f>
        <v>7.4052304814597727E-3</v>
      </c>
      <c r="G33" s="195">
        <f>逆行列係数!AY33</f>
        <v>3.2437213313880984E-4</v>
      </c>
      <c r="H33" s="472">
        <f t="shared" si="0"/>
        <v>0.23951093320467937</v>
      </c>
      <c r="I33" s="196">
        <f t="shared" si="1"/>
        <v>1.7620418134518711E-2</v>
      </c>
      <c r="J33" s="197">
        <f t="shared" si="2"/>
        <v>0.25713135133919807</v>
      </c>
    </row>
    <row r="34" spans="1:10" x14ac:dyDescent="0.15">
      <c r="A34" s="190"/>
      <c r="B34" s="191" t="s">
        <v>108</v>
      </c>
      <c r="C34" s="192" t="s">
        <v>378</v>
      </c>
      <c r="D34" s="193"/>
      <c r="E34" s="194"/>
      <c r="F34" s="195">
        <f>逆行列係数!J34</f>
        <v>2.7818011529252951E-2</v>
      </c>
      <c r="G34" s="195">
        <f>逆行列係数!AY34</f>
        <v>2.3215319185099911E-3</v>
      </c>
      <c r="H34" s="472">
        <f t="shared" si="0"/>
        <v>0.89973133421723028</v>
      </c>
      <c r="I34" s="196">
        <f t="shared" si="1"/>
        <v>0.12610936309769941</v>
      </c>
      <c r="J34" s="197">
        <f t="shared" si="2"/>
        <v>1.0258406973149297</v>
      </c>
    </row>
    <row r="35" spans="1:10" x14ac:dyDescent="0.15">
      <c r="A35" s="190"/>
      <c r="B35" s="191" t="s">
        <v>109</v>
      </c>
      <c r="C35" s="192" t="s">
        <v>347</v>
      </c>
      <c r="D35" s="193"/>
      <c r="E35" s="194"/>
      <c r="F35" s="195">
        <f>逆行列係数!J35</f>
        <v>6.8105551511734056E-3</v>
      </c>
      <c r="G35" s="195">
        <f>逆行列係数!AY35</f>
        <v>3.8971944143100255E-4</v>
      </c>
      <c r="H35" s="472">
        <f t="shared" si="0"/>
        <v>0.22027706281167958</v>
      </c>
      <c r="I35" s="196">
        <f t="shared" si="1"/>
        <v>2.1170189457140293E-2</v>
      </c>
      <c r="J35" s="197">
        <f t="shared" si="2"/>
        <v>0.24144725226881988</v>
      </c>
    </row>
    <row r="36" spans="1:10" x14ac:dyDescent="0.15">
      <c r="A36" s="190"/>
      <c r="B36" s="191" t="s">
        <v>110</v>
      </c>
      <c r="C36" s="192" t="s">
        <v>19</v>
      </c>
      <c r="D36" s="193"/>
      <c r="E36" s="194"/>
      <c r="F36" s="195">
        <f>逆行列係数!J36</f>
        <v>9.5649758655835045E-4</v>
      </c>
      <c r="G36" s="195">
        <f>逆行列係数!AY36</f>
        <v>3.3416419405801301E-5</v>
      </c>
      <c r="H36" s="472">
        <f t="shared" si="0"/>
        <v>3.0936461753375957E-2</v>
      </c>
      <c r="I36" s="196">
        <f t="shared" si="1"/>
        <v>1.8152338697871185E-3</v>
      </c>
      <c r="J36" s="197">
        <f t="shared" si="2"/>
        <v>3.2751695623163074E-2</v>
      </c>
    </row>
    <row r="37" spans="1:10" x14ac:dyDescent="0.15">
      <c r="A37" s="190"/>
      <c r="B37" s="191" t="s">
        <v>111</v>
      </c>
      <c r="C37" s="192" t="s">
        <v>20</v>
      </c>
      <c r="D37" s="193"/>
      <c r="E37" s="194"/>
      <c r="F37" s="195">
        <f>逆行列係数!J37</f>
        <v>1.1625445783106468E-2</v>
      </c>
      <c r="G37" s="195">
        <f>逆行列係数!AY37</f>
        <v>6.0821162877110549E-4</v>
      </c>
      <c r="H37" s="472">
        <f t="shared" si="0"/>
        <v>0.37600738767057923</v>
      </c>
      <c r="I37" s="196">
        <f t="shared" si="1"/>
        <v>3.3039037939296113E-2</v>
      </c>
      <c r="J37" s="197">
        <f t="shared" si="2"/>
        <v>0.40904642560987536</v>
      </c>
    </row>
    <row r="38" spans="1:10" x14ac:dyDescent="0.15">
      <c r="A38" s="190"/>
      <c r="B38" s="191" t="s">
        <v>112</v>
      </c>
      <c r="C38" s="192" t="s">
        <v>379</v>
      </c>
      <c r="D38" s="193"/>
      <c r="E38" s="194"/>
      <c r="F38" s="195">
        <f>逆行列係数!J38</f>
        <v>6.6596447722516055E-5</v>
      </c>
      <c r="G38" s="195">
        <f>逆行列係数!AY38</f>
        <v>4.643056213485847E-6</v>
      </c>
      <c r="H38" s="472">
        <f t="shared" si="0"/>
        <v>2.1539609580108802E-3</v>
      </c>
      <c r="I38" s="196">
        <f t="shared" si="1"/>
        <v>2.5221831207271252E-4</v>
      </c>
      <c r="J38" s="197">
        <f t="shared" si="2"/>
        <v>2.4061792700835927E-3</v>
      </c>
    </row>
    <row r="39" spans="1:10" x14ac:dyDescent="0.15">
      <c r="A39" s="190"/>
      <c r="B39" s="191" t="s">
        <v>334</v>
      </c>
      <c r="C39" s="192" t="s">
        <v>380</v>
      </c>
      <c r="D39" s="193"/>
      <c r="E39" s="194"/>
      <c r="F39" s="195">
        <f>逆行列係数!J39</f>
        <v>1.3991835973967259E-3</v>
      </c>
      <c r="G39" s="195">
        <f>逆行列係数!AY39</f>
        <v>3.9314815465621275E-5</v>
      </c>
      <c r="H39" s="472">
        <f t="shared" si="0"/>
        <v>4.5254468443109007E-2</v>
      </c>
      <c r="I39" s="196">
        <f t="shared" si="1"/>
        <v>2.135644269692062E-3</v>
      </c>
      <c r="J39" s="197">
        <f t="shared" si="2"/>
        <v>4.7390112712801066E-2</v>
      </c>
    </row>
    <row r="40" spans="1:10" x14ac:dyDescent="0.15">
      <c r="A40" s="190"/>
      <c r="B40" s="191" t="s">
        <v>335</v>
      </c>
      <c r="C40" s="192" t="s">
        <v>21</v>
      </c>
      <c r="D40" s="193"/>
      <c r="E40" s="194"/>
      <c r="F40" s="195">
        <f>逆行列係数!J40</f>
        <v>3.9270472823221249E-2</v>
      </c>
      <c r="G40" s="195">
        <f>逆行列係数!AY40</f>
        <v>1.4273727503349041E-3</v>
      </c>
      <c r="H40" s="472">
        <f t="shared" si="0"/>
        <v>1.2701438013073969</v>
      </c>
      <c r="I40" s="196">
        <f t="shared" si="1"/>
        <v>7.7537193011447958E-2</v>
      </c>
      <c r="J40" s="197">
        <f t="shared" si="2"/>
        <v>1.3476809943188448</v>
      </c>
    </row>
    <row r="41" spans="1:10" x14ac:dyDescent="0.15">
      <c r="A41" s="190"/>
      <c r="B41" s="191" t="s">
        <v>381</v>
      </c>
      <c r="C41" s="435" t="s">
        <v>439</v>
      </c>
      <c r="D41" s="193"/>
      <c r="E41" s="194"/>
      <c r="F41" s="195">
        <f>逆行列係数!J41</f>
        <v>2.6467459189896561E-4</v>
      </c>
      <c r="G41" s="195">
        <f>逆行列係数!AY41</f>
        <v>2.5998332938084438E-5</v>
      </c>
      <c r="H41" s="472">
        <f t="shared" ref="H41:I43" si="4">D$11*F41</f>
        <v>8.560497699565529E-3</v>
      </c>
      <c r="I41" s="196">
        <f t="shared" si="4"/>
        <v>1.4122714326185381E-3</v>
      </c>
      <c r="J41" s="197">
        <f>SUM(H41:I41)</f>
        <v>9.9727691321840669E-3</v>
      </c>
    </row>
    <row r="42" spans="1:10" x14ac:dyDescent="0.15">
      <c r="A42" s="190"/>
      <c r="B42" s="191" t="s">
        <v>336</v>
      </c>
      <c r="C42" s="192" t="s">
        <v>383</v>
      </c>
      <c r="D42" s="193"/>
      <c r="E42" s="194"/>
      <c r="F42" s="195">
        <f>逆行列係数!J42</f>
        <v>1.1990332649856094E-3</v>
      </c>
      <c r="G42" s="195">
        <f>逆行列係数!AY42</f>
        <v>3.6226008465435359E-5</v>
      </c>
      <c r="H42" s="472">
        <f t="shared" si="4"/>
        <v>3.8780909920246749E-2</v>
      </c>
      <c r="I42" s="196">
        <f t="shared" si="4"/>
        <v>1.9678552850051021E-3</v>
      </c>
      <c r="J42" s="197">
        <f>SUM(H42:I42)</f>
        <v>4.074876520525185E-2</v>
      </c>
    </row>
    <row r="43" spans="1:10" x14ac:dyDescent="0.15">
      <c r="A43" s="190"/>
      <c r="B43" s="191" t="s">
        <v>337</v>
      </c>
      <c r="C43" s="192" t="s">
        <v>384</v>
      </c>
      <c r="D43" s="320"/>
      <c r="E43" s="321"/>
      <c r="F43" s="199">
        <f>逆行列係数!J43</f>
        <v>4.2165504433890732E-3</v>
      </c>
      <c r="G43" s="199">
        <f>逆行列係数!AY43</f>
        <v>1.4731037489493036E-4</v>
      </c>
      <c r="H43" s="473">
        <f t="shared" si="4"/>
        <v>0.13637792019157258</v>
      </c>
      <c r="I43" s="200">
        <f t="shared" si="4"/>
        <v>8.0021374711945602E-3</v>
      </c>
      <c r="J43" s="201">
        <f>SUM(H43:I43)</f>
        <v>0.14438005766276713</v>
      </c>
    </row>
    <row r="44" spans="1:10" x14ac:dyDescent="0.15">
      <c r="A44" s="202"/>
      <c r="B44" s="271"/>
      <c r="C44" s="272" t="s">
        <v>116</v>
      </c>
      <c r="D44" s="204">
        <f>SUM(D5:D43)</f>
        <v>32.343481246712692</v>
      </c>
      <c r="E44" s="204">
        <f>SUM(E5:E43)</f>
        <v>54.321615004388605</v>
      </c>
      <c r="F44" s="205">
        <f>逆行列係数!J44</f>
        <v>1.4811340185909523</v>
      </c>
      <c r="G44" s="205">
        <f>逆行列係数!AY44</f>
        <v>3.6348666758275097E-2</v>
      </c>
      <c r="H44" s="474">
        <f>SUM(H5:H43)</f>
        <v>47.905030354164658</v>
      </c>
      <c r="I44" s="206">
        <f>SUM(I5:I43)</f>
        <v>1.9745182815658378</v>
      </c>
      <c r="J44" s="207">
        <f>SUM(J5:J43)</f>
        <v>49.879548635730522</v>
      </c>
    </row>
    <row r="45" spans="1:10" x14ac:dyDescent="0.15">
      <c r="A45" s="208" t="s">
        <v>137</v>
      </c>
      <c r="B45" s="191" t="s">
        <v>358</v>
      </c>
      <c r="C45" s="192" t="s">
        <v>359</v>
      </c>
      <c r="D45" s="209"/>
      <c r="E45" s="210"/>
      <c r="F45" s="211">
        <f>逆行列係数!J46</f>
        <v>2.8302391215042906E-3</v>
      </c>
      <c r="G45" s="211">
        <f>逆行列係数!AY46</f>
        <v>2.9850016981863236E-3</v>
      </c>
      <c r="H45" s="472">
        <f t="shared" ref="H45:H80" si="5">D$11*F45</f>
        <v>9.1539785950086633E-2</v>
      </c>
      <c r="I45" s="212">
        <f t="shared" ref="I45:I80" si="6">E$11*G45</f>
        <v>0.16215011303632365</v>
      </c>
      <c r="J45" s="213">
        <f t="shared" ref="J45:J80" si="7">SUM(H45:I45)</f>
        <v>0.25368989898641026</v>
      </c>
    </row>
    <row r="46" spans="1:10" x14ac:dyDescent="0.15">
      <c r="A46" s="208" t="s">
        <v>138</v>
      </c>
      <c r="B46" s="191" t="s">
        <v>360</v>
      </c>
      <c r="C46" s="192" t="s">
        <v>361</v>
      </c>
      <c r="D46" s="193"/>
      <c r="E46" s="194"/>
      <c r="F46" s="195">
        <f>逆行列係数!J47</f>
        <v>1.7827928240122762E-2</v>
      </c>
      <c r="G46" s="195">
        <f>逆行列係数!AY47</f>
        <v>4.3785250833272234E-2</v>
      </c>
      <c r="H46" s="472">
        <f t="shared" si="5"/>
        <v>0.57661726270215019</v>
      </c>
      <c r="I46" s="196">
        <f t="shared" si="6"/>
        <v>2.3784855386355996</v>
      </c>
      <c r="J46" s="197">
        <f t="shared" si="7"/>
        <v>2.9551028013377501</v>
      </c>
    </row>
    <row r="47" spans="1:10" x14ac:dyDescent="0.15">
      <c r="A47" s="208" t="s">
        <v>139</v>
      </c>
      <c r="B47" s="191" t="s">
        <v>362</v>
      </c>
      <c r="C47" s="192" t="s">
        <v>363</v>
      </c>
      <c r="D47" s="214"/>
      <c r="E47" s="198"/>
      <c r="F47" s="195">
        <f>逆行列係数!J48</f>
        <v>1.7305824982594712E-4</v>
      </c>
      <c r="G47" s="195">
        <f>逆行列係数!AY48</f>
        <v>2.3290718166321951E-4</v>
      </c>
      <c r="H47" s="472">
        <f t="shared" si="5"/>
        <v>5.5973062578344402E-3</v>
      </c>
      <c r="I47" s="196">
        <f t="shared" si="6"/>
        <v>1.2651894254066608E-2</v>
      </c>
      <c r="J47" s="197">
        <f t="shared" si="7"/>
        <v>1.8249200511901049E-2</v>
      </c>
    </row>
    <row r="48" spans="1:10" x14ac:dyDescent="0.15">
      <c r="A48" s="208" t="s">
        <v>140</v>
      </c>
      <c r="B48" s="191" t="s">
        <v>364</v>
      </c>
      <c r="C48" s="192" t="s">
        <v>3</v>
      </c>
      <c r="D48" s="214"/>
      <c r="E48" s="198"/>
      <c r="F48" s="195">
        <f>逆行列係数!J49</f>
        <v>5.1039356106460251E-2</v>
      </c>
      <c r="G48" s="195">
        <f>逆行列係数!AY49</f>
        <v>7.3751279519307628E-2</v>
      </c>
      <c r="H48" s="472">
        <f t="shared" si="5"/>
        <v>1.6507904570735881</v>
      </c>
      <c r="I48" s="196">
        <f t="shared" si="6"/>
        <v>4.0062886121288797</v>
      </c>
      <c r="J48" s="197">
        <f t="shared" si="7"/>
        <v>5.6570790692024673</v>
      </c>
    </row>
    <row r="49" spans="1:10" x14ac:dyDescent="0.15">
      <c r="A49" s="208" t="s">
        <v>136</v>
      </c>
      <c r="B49" s="191" t="s">
        <v>365</v>
      </c>
      <c r="C49" s="192" t="s">
        <v>344</v>
      </c>
      <c r="E49" s="198"/>
      <c r="F49" s="195">
        <f>逆行列係数!J50</f>
        <v>3.3785529181226074E-3</v>
      </c>
      <c r="G49" s="195">
        <f>逆行列係数!AY50</f>
        <v>5.1331921671940329E-3</v>
      </c>
      <c r="H49" s="472">
        <f t="shared" si="5"/>
        <v>0.109274162948325</v>
      </c>
      <c r="I49" s="196">
        <f t="shared" si="6"/>
        <v>0.27884328864985741</v>
      </c>
      <c r="J49" s="197">
        <f t="shared" si="7"/>
        <v>0.38811745159818239</v>
      </c>
    </row>
    <row r="50" spans="1:10" x14ac:dyDescent="0.15">
      <c r="A50" s="208"/>
      <c r="B50" s="191" t="s">
        <v>366</v>
      </c>
      <c r="C50" s="192" t="s">
        <v>4</v>
      </c>
      <c r="E50" s="198"/>
      <c r="F50" s="195">
        <f>逆行列係数!J51</f>
        <v>1.02762697328886E-2</v>
      </c>
      <c r="G50" s="195">
        <f>逆行列係数!AY51</f>
        <v>1.2695623653720978E-2</v>
      </c>
      <c r="H50" s="472">
        <f t="shared" si="5"/>
        <v>0.33237033739184368</v>
      </c>
      <c r="I50" s="196">
        <f t="shared" si="6"/>
        <v>0.68964678035804039</v>
      </c>
      <c r="J50" s="197">
        <f t="shared" si="7"/>
        <v>1.022017117749884</v>
      </c>
    </row>
    <row r="51" spans="1:10" x14ac:dyDescent="0.15">
      <c r="A51" s="208"/>
      <c r="B51" s="191" t="s">
        <v>367</v>
      </c>
      <c r="C51" s="192" t="s">
        <v>113</v>
      </c>
      <c r="E51" s="198"/>
      <c r="F51" s="195">
        <f>逆行列係数!J52</f>
        <v>0.28007033735476877</v>
      </c>
      <c r="G51" s="195">
        <f>逆行列係数!AY52</f>
        <v>1.4253181332107092</v>
      </c>
      <c r="H51" s="472">
        <f t="shared" si="5"/>
        <v>9.0584497039944605</v>
      </c>
      <c r="I51" s="196">
        <f t="shared" si="6"/>
        <v>77.42558289104602</v>
      </c>
      <c r="J51" s="197">
        <f t="shared" si="7"/>
        <v>86.484032595040475</v>
      </c>
    </row>
    <row r="52" spans="1:10" x14ac:dyDescent="0.15">
      <c r="A52" s="208"/>
      <c r="B52" s="191" t="s">
        <v>368</v>
      </c>
      <c r="C52" s="192" t="s">
        <v>5</v>
      </c>
      <c r="E52" s="198"/>
      <c r="F52" s="195">
        <f>逆行列係数!J53</f>
        <v>9.2399374978319432E-2</v>
      </c>
      <c r="G52" s="195">
        <f>逆行列係数!AY53</f>
        <v>0.10023502847419805</v>
      </c>
      <c r="H52" s="472">
        <f t="shared" si="5"/>
        <v>2.9885174518192485</v>
      </c>
      <c r="I52" s="196">
        <f t="shared" si="6"/>
        <v>5.4449286267293155</v>
      </c>
      <c r="J52" s="197">
        <f t="shared" si="7"/>
        <v>8.4334460785485632</v>
      </c>
    </row>
    <row r="53" spans="1:10" x14ac:dyDescent="0.15">
      <c r="A53" s="208"/>
      <c r="B53" s="191" t="s">
        <v>369</v>
      </c>
      <c r="C53" s="192" t="s">
        <v>6</v>
      </c>
      <c r="E53" s="198"/>
      <c r="F53" s="195">
        <f>逆行列係数!J54</f>
        <v>4.8881749816762646E-2</v>
      </c>
      <c r="G53" s="195">
        <f>逆行列係数!AY54</f>
        <v>5.3016161614740265E-2</v>
      </c>
      <c r="H53" s="472">
        <f t="shared" si="5"/>
        <v>1.5810059585049643</v>
      </c>
      <c r="I53" s="196">
        <f t="shared" si="6"/>
        <v>2.8799235202463658</v>
      </c>
      <c r="J53" s="197">
        <f t="shared" si="7"/>
        <v>4.4609294787513303</v>
      </c>
    </row>
    <row r="54" spans="1:10" x14ac:dyDescent="0.15">
      <c r="A54" s="208"/>
      <c r="B54" s="191" t="s">
        <v>88</v>
      </c>
      <c r="C54" s="192" t="s">
        <v>370</v>
      </c>
      <c r="E54" s="198"/>
      <c r="F54" s="195">
        <f>逆行列係数!J55</f>
        <v>5.1118294463909204E-2</v>
      </c>
      <c r="G54" s="195">
        <f>逆行列係数!AY55</f>
        <v>3.8807915793177591E-2</v>
      </c>
      <c r="H54" s="472">
        <f t="shared" si="5"/>
        <v>1.6533435983573845</v>
      </c>
      <c r="I54" s="196">
        <f t="shared" si="6"/>
        <v>2.1081086608397253</v>
      </c>
      <c r="J54" s="197">
        <f t="shared" si="7"/>
        <v>3.7614522591971098</v>
      </c>
    </row>
    <row r="55" spans="1:10" x14ac:dyDescent="0.15">
      <c r="A55" s="208"/>
      <c r="B55" s="191" t="s">
        <v>89</v>
      </c>
      <c r="C55" s="192" t="s">
        <v>7</v>
      </c>
      <c r="E55" s="198"/>
      <c r="F55" s="195">
        <f>逆行列係数!J56</f>
        <v>6.5994610565684956E-3</v>
      </c>
      <c r="G55" s="195">
        <f>逆行列係数!AY56</f>
        <v>1.029735892481861E-2</v>
      </c>
      <c r="H55" s="472">
        <f t="shared" si="5"/>
        <v>0.21344954492153387</v>
      </c>
      <c r="I55" s="196">
        <f t="shared" si="6"/>
        <v>0.55936916707600148</v>
      </c>
      <c r="J55" s="197">
        <f t="shared" si="7"/>
        <v>0.77281871199753538</v>
      </c>
    </row>
    <row r="56" spans="1:10" x14ac:dyDescent="0.15">
      <c r="A56" s="208"/>
      <c r="B56" s="191" t="s">
        <v>90</v>
      </c>
      <c r="C56" s="192" t="s">
        <v>8</v>
      </c>
      <c r="E56" s="198"/>
      <c r="F56" s="195">
        <f>逆行列係数!J57</f>
        <v>2.0964269261701609E-2</v>
      </c>
      <c r="G56" s="195">
        <f>逆行列係数!AY57</f>
        <v>4.3485879225592848E-2</v>
      </c>
      <c r="H56" s="472">
        <f t="shared" si="5"/>
        <v>0.67805744971688131</v>
      </c>
      <c r="I56" s="196">
        <f t="shared" si="6"/>
        <v>2.362223189419995</v>
      </c>
      <c r="J56" s="197">
        <f t="shared" si="7"/>
        <v>3.0402806391368764</v>
      </c>
    </row>
    <row r="57" spans="1:10" x14ac:dyDescent="0.15">
      <c r="A57" s="208"/>
      <c r="B57" s="191" t="s">
        <v>91</v>
      </c>
      <c r="C57" s="192" t="s">
        <v>9</v>
      </c>
      <c r="E57" s="198"/>
      <c r="F57" s="195">
        <f>逆行列係数!J58</f>
        <v>5.0269249630656475E-3</v>
      </c>
      <c r="G57" s="195">
        <f>逆行列係数!AY58</f>
        <v>6.9896626247917225E-3</v>
      </c>
      <c r="H57" s="472">
        <f t="shared" si="5"/>
        <v>0.16258825327154566</v>
      </c>
      <c r="I57" s="196">
        <f t="shared" si="6"/>
        <v>0.37968976211450028</v>
      </c>
      <c r="J57" s="197">
        <f t="shared" si="7"/>
        <v>0.54227801538604592</v>
      </c>
    </row>
    <row r="58" spans="1:10" x14ac:dyDescent="0.15">
      <c r="A58" s="208"/>
      <c r="B58" s="191" t="s">
        <v>92</v>
      </c>
      <c r="C58" s="192" t="s">
        <v>10</v>
      </c>
      <c r="E58" s="198"/>
      <c r="F58" s="195">
        <f>逆行列係数!J59</f>
        <v>1.4309459040121965E-2</v>
      </c>
      <c r="G58" s="195">
        <f>逆行列係数!AY59</f>
        <v>2.2466186503854697E-2</v>
      </c>
      <c r="H58" s="472">
        <f t="shared" si="5"/>
        <v>0.46281772011478817</v>
      </c>
      <c r="I58" s="196">
        <f t="shared" si="6"/>
        <v>1.220399533879186</v>
      </c>
      <c r="J58" s="197">
        <f t="shared" si="7"/>
        <v>1.6832172539939743</v>
      </c>
    </row>
    <row r="59" spans="1:10" x14ac:dyDescent="0.15">
      <c r="A59" s="208"/>
      <c r="B59" s="191" t="s">
        <v>93</v>
      </c>
      <c r="C59" s="192" t="s">
        <v>371</v>
      </c>
      <c r="E59" s="198"/>
      <c r="F59" s="195">
        <f>逆行列係数!J60</f>
        <v>2.8961192724047272E-3</v>
      </c>
      <c r="G59" s="195">
        <f>逆行列係数!AY60</f>
        <v>2.8802838007919861E-3</v>
      </c>
      <c r="H59" s="472">
        <f>D$11*F59</f>
        <v>9.3670579375265503E-2</v>
      </c>
      <c r="I59" s="196">
        <f>E$11*G59</f>
        <v>0.15646166772999939</v>
      </c>
      <c r="J59" s="197">
        <f>SUM(H59:I59)</f>
        <v>0.25013224710526488</v>
      </c>
    </row>
    <row r="60" spans="1:10" x14ac:dyDescent="0.15">
      <c r="A60" s="208"/>
      <c r="B60" s="191" t="s">
        <v>94</v>
      </c>
      <c r="C60" s="192" t="s">
        <v>372</v>
      </c>
      <c r="E60" s="198"/>
      <c r="F60" s="195">
        <f>逆行列係数!J61</f>
        <v>1.8164016723434123E-3</v>
      </c>
      <c r="G60" s="195">
        <f>逆行列係数!AY61</f>
        <v>1.6361080210814285E-3</v>
      </c>
      <c r="H60" s="472">
        <f>D$11*F60</f>
        <v>5.8748753425936731E-2</v>
      </c>
      <c r="I60" s="196">
        <f>E$11*G60</f>
        <v>8.8876030026777478E-2</v>
      </c>
      <c r="J60" s="197">
        <f>SUM(H60:I60)</f>
        <v>0.14762478345271421</v>
      </c>
    </row>
    <row r="61" spans="1:10" x14ac:dyDescent="0.15">
      <c r="A61" s="208"/>
      <c r="B61" s="191" t="s">
        <v>95</v>
      </c>
      <c r="C61" s="192" t="s">
        <v>373</v>
      </c>
      <c r="E61" s="198"/>
      <c r="F61" s="195">
        <f>逆行列係数!J62</f>
        <v>9.1480412942715602E-4</v>
      </c>
      <c r="G61" s="195">
        <f>逆行列係数!AY62</f>
        <v>8.9245995511563173E-4</v>
      </c>
      <c r="H61" s="472">
        <f t="shared" si="5"/>
        <v>2.9587950204542551E-2</v>
      </c>
      <c r="I61" s="196">
        <f t="shared" si="6"/>
        <v>4.8479866088625284E-2</v>
      </c>
      <c r="J61" s="197">
        <f t="shared" si="7"/>
        <v>7.8067816293167835E-2</v>
      </c>
    </row>
    <row r="62" spans="1:10" x14ac:dyDescent="0.15">
      <c r="A62" s="208"/>
      <c r="B62" s="191" t="s">
        <v>96</v>
      </c>
      <c r="C62" s="192" t="s">
        <v>374</v>
      </c>
      <c r="E62" s="198"/>
      <c r="F62" s="195">
        <f>逆行列係数!J63</f>
        <v>2.1075100526415113E-3</v>
      </c>
      <c r="G62" s="195">
        <f>逆行列係数!AY63</f>
        <v>1.9983259131909166E-3</v>
      </c>
      <c r="H62" s="472">
        <f t="shared" si="5"/>
        <v>6.8164211864869192E-2</v>
      </c>
      <c r="I62" s="196">
        <f t="shared" si="6"/>
        <v>0.10855229090965025</v>
      </c>
      <c r="J62" s="197">
        <f t="shared" si="7"/>
        <v>0.17671650277451945</v>
      </c>
    </row>
    <row r="63" spans="1:10" x14ac:dyDescent="0.15">
      <c r="A63" s="208"/>
      <c r="B63" s="191" t="s">
        <v>97</v>
      </c>
      <c r="C63" s="192" t="s">
        <v>11</v>
      </c>
      <c r="E63" s="198"/>
      <c r="F63" s="195">
        <f>逆行列係数!J64</f>
        <v>1.4137768437412835E-3</v>
      </c>
      <c r="G63" s="195">
        <f>逆行列係数!AY64</f>
        <v>1.4107684165366428E-3</v>
      </c>
      <c r="H63" s="472">
        <f t="shared" si="5"/>
        <v>4.5726464832582865E-2</v>
      </c>
      <c r="I63" s="196">
        <f t="shared" si="6"/>
        <v>7.6635218783454445E-2</v>
      </c>
      <c r="J63" s="197">
        <f t="shared" si="7"/>
        <v>0.1223616836160373</v>
      </c>
    </row>
    <row r="64" spans="1:10" x14ac:dyDescent="0.15">
      <c r="A64" s="208"/>
      <c r="B64" s="191" t="s">
        <v>98</v>
      </c>
      <c r="C64" s="192" t="s">
        <v>345</v>
      </c>
      <c r="E64" s="198"/>
      <c r="F64" s="195">
        <f>逆行列係数!J65</f>
        <v>1.8058892502088888E-4</v>
      </c>
      <c r="G64" s="195">
        <f>逆行列係数!AY65</f>
        <v>2.0997241200267013E-4</v>
      </c>
      <c r="H64" s="472">
        <f t="shared" si="5"/>
        <v>5.8408745097771235E-3</v>
      </c>
      <c r="I64" s="196">
        <f t="shared" si="6"/>
        <v>1.1406040526351911E-2</v>
      </c>
      <c r="J64" s="197">
        <f t="shared" si="7"/>
        <v>1.7246915036129035E-2</v>
      </c>
    </row>
    <row r="65" spans="1:10" x14ac:dyDescent="0.15">
      <c r="A65" s="208"/>
      <c r="B65" s="191" t="s">
        <v>99</v>
      </c>
      <c r="C65" s="192" t="s">
        <v>342</v>
      </c>
      <c r="E65" s="198"/>
      <c r="F65" s="195">
        <f>逆行列係数!J66</f>
        <v>7.0578170764366835E-3</v>
      </c>
      <c r="G65" s="195">
        <f>逆行列係数!AY66</f>
        <v>7.2490586058312576E-3</v>
      </c>
      <c r="H65" s="472">
        <f t="shared" si="5"/>
        <v>0.22827437425445846</v>
      </c>
      <c r="I65" s="196">
        <f t="shared" si="6"/>
        <v>0.39378057073021561</v>
      </c>
      <c r="J65" s="197">
        <f t="shared" si="7"/>
        <v>0.62205494498467406</v>
      </c>
    </row>
    <row r="66" spans="1:10" x14ac:dyDescent="0.15">
      <c r="A66" s="208"/>
      <c r="B66" s="191" t="s">
        <v>100</v>
      </c>
      <c r="C66" s="192" t="s">
        <v>13</v>
      </c>
      <c r="E66" s="198"/>
      <c r="F66" s="195">
        <f>逆行列係数!J67</f>
        <v>1.5175636531519841E-2</v>
      </c>
      <c r="G66" s="195">
        <f>逆行列係数!AY67</f>
        <v>2.0952242004489141E-2</v>
      </c>
      <c r="H66" s="472">
        <f t="shared" si="5"/>
        <v>0.49083291556414005</v>
      </c>
      <c r="I66" s="196">
        <f t="shared" si="6"/>
        <v>1.1381596236466385</v>
      </c>
      <c r="J66" s="197">
        <f t="shared" si="7"/>
        <v>1.6289925392107785</v>
      </c>
    </row>
    <row r="67" spans="1:10" x14ac:dyDescent="0.15">
      <c r="A67" s="208"/>
      <c r="B67" s="191" t="s">
        <v>101</v>
      </c>
      <c r="C67" s="192" t="s">
        <v>14</v>
      </c>
      <c r="E67" s="198"/>
      <c r="F67" s="195">
        <f>逆行列係数!J68</f>
        <v>1.0405189088204647E-2</v>
      </c>
      <c r="G67" s="195">
        <f>逆行列係数!AY68</f>
        <v>2.4239049724203834E-2</v>
      </c>
      <c r="H67" s="472">
        <f t="shared" si="5"/>
        <v>0.33654003814284655</v>
      </c>
      <c r="I67" s="196">
        <f t="shared" si="6"/>
        <v>1.3167043271904324</v>
      </c>
      <c r="J67" s="197">
        <f t="shared" si="7"/>
        <v>1.6532443653332789</v>
      </c>
    </row>
    <row r="68" spans="1:10" x14ac:dyDescent="0.15">
      <c r="A68" s="208"/>
      <c r="B68" s="191" t="s">
        <v>102</v>
      </c>
      <c r="C68" s="192" t="s">
        <v>343</v>
      </c>
      <c r="E68" s="198"/>
      <c r="F68" s="195">
        <f>逆行列係数!J69</f>
        <v>4.210154115438066E-2</v>
      </c>
      <c r="G68" s="195">
        <f>逆行列係数!AY69</f>
        <v>7.92091507110953E-2</v>
      </c>
      <c r="H68" s="472">
        <f t="shared" si="5"/>
        <v>1.3617104067844135</v>
      </c>
      <c r="I68" s="196">
        <f t="shared" si="6"/>
        <v>4.302768989752713</v>
      </c>
      <c r="J68" s="197">
        <f t="shared" si="7"/>
        <v>5.6644793965371267</v>
      </c>
    </row>
    <row r="69" spans="1:10" x14ac:dyDescent="0.15">
      <c r="A69" s="208"/>
      <c r="B69" s="191" t="s">
        <v>103</v>
      </c>
      <c r="C69" s="192" t="s">
        <v>375</v>
      </c>
      <c r="E69" s="198"/>
      <c r="F69" s="195">
        <f>逆行列係数!J70</f>
        <v>2.7110340681184117E-3</v>
      </c>
      <c r="G69" s="195">
        <f>逆行列係数!AY70</f>
        <v>6.3391166924022082E-3</v>
      </c>
      <c r="H69" s="472">
        <f t="shared" si="5"/>
        <v>8.7684279541387064E-2</v>
      </c>
      <c r="I69" s="196">
        <f t="shared" si="6"/>
        <v>0.34435105643256603</v>
      </c>
      <c r="J69" s="197">
        <f t="shared" si="7"/>
        <v>0.43203533597395311</v>
      </c>
    </row>
    <row r="70" spans="1:10" x14ac:dyDescent="0.15">
      <c r="A70" s="208"/>
      <c r="B70" s="191" t="s">
        <v>104</v>
      </c>
      <c r="C70" s="192" t="s">
        <v>376</v>
      </c>
      <c r="E70" s="198"/>
      <c r="F70" s="195">
        <f>逆行列係数!J71</f>
        <v>1.7683982292011869E-3</v>
      </c>
      <c r="G70" s="195">
        <f>逆行列係数!AY71</f>
        <v>3.1676563528087393E-3</v>
      </c>
      <c r="H70" s="472">
        <f>D$11*F70</f>
        <v>5.7196154962888518E-2</v>
      </c>
      <c r="I70" s="196">
        <f>E$11*G70</f>
        <v>0.1720722088634821</v>
      </c>
      <c r="J70" s="197">
        <f>SUM(H70:I70)</f>
        <v>0.22926836382637061</v>
      </c>
    </row>
    <row r="71" spans="1:10" x14ac:dyDescent="0.15">
      <c r="A71" s="208"/>
      <c r="B71" s="191" t="s">
        <v>105</v>
      </c>
      <c r="C71" s="192" t="s">
        <v>377</v>
      </c>
      <c r="E71" s="198"/>
      <c r="F71" s="195">
        <f>逆行列係数!J72</f>
        <v>0.17116025505713747</v>
      </c>
      <c r="G71" s="195">
        <f>逆行列係数!AY72</f>
        <v>0.17708578245144227</v>
      </c>
      <c r="H71" s="472">
        <f>D$11*F71</f>
        <v>5.5359184996230866</v>
      </c>
      <c r="I71" s="196">
        <f>E$11*G71</f>
        <v>9.619585697078163</v>
      </c>
      <c r="J71" s="197">
        <f>SUM(H71:I71)</f>
        <v>15.15550419670125</v>
      </c>
    </row>
    <row r="72" spans="1:10" x14ac:dyDescent="0.15">
      <c r="A72" s="208"/>
      <c r="B72" s="191" t="s">
        <v>106</v>
      </c>
      <c r="C72" s="192" t="s">
        <v>17</v>
      </c>
      <c r="D72" s="214"/>
      <c r="E72" s="198"/>
      <c r="F72" s="195">
        <f>逆行列係数!J73</f>
        <v>1.6459541178266378E-2</v>
      </c>
      <c r="G72" s="195">
        <f>逆行列係数!AY73</f>
        <v>2.9235922008747004E-2</v>
      </c>
      <c r="H72" s="472">
        <f t="shared" si="5"/>
        <v>0.53235886142875388</v>
      </c>
      <c r="I72" s="196">
        <f t="shared" si="6"/>
        <v>1.5881424996574862</v>
      </c>
      <c r="J72" s="197">
        <f t="shared" si="7"/>
        <v>2.12050136108624</v>
      </c>
    </row>
    <row r="73" spans="1:10" x14ac:dyDescent="0.15">
      <c r="A73" s="208"/>
      <c r="B73" s="191" t="s">
        <v>107</v>
      </c>
      <c r="C73" s="192" t="s">
        <v>18</v>
      </c>
      <c r="D73" s="214"/>
      <c r="E73" s="198"/>
      <c r="F73" s="195">
        <f>逆行列係数!J74</f>
        <v>1.2127130427739273E-2</v>
      </c>
      <c r="G73" s="195">
        <f>逆行列係数!AY74</f>
        <v>1.7380586707807295E-2</v>
      </c>
      <c r="H73" s="472">
        <f t="shared" si="5"/>
        <v>0.39223361556602404</v>
      </c>
      <c r="I73" s="196">
        <f t="shared" si="6"/>
        <v>0.94414153969190195</v>
      </c>
      <c r="J73" s="197">
        <f t="shared" si="7"/>
        <v>1.3363751552579259</v>
      </c>
    </row>
    <row r="74" spans="1:10" x14ac:dyDescent="0.15">
      <c r="A74" s="208"/>
      <c r="B74" s="191" t="s">
        <v>108</v>
      </c>
      <c r="C74" s="192" t="s">
        <v>378</v>
      </c>
      <c r="D74" s="214"/>
      <c r="E74" s="198"/>
      <c r="F74" s="195">
        <f>逆行列係数!J75</f>
        <v>5.0779987948789504E-2</v>
      </c>
      <c r="G74" s="195">
        <f>逆行列係数!AY75</f>
        <v>7.0504596270608122E-2</v>
      </c>
      <c r="H74" s="472">
        <f t="shared" si="5"/>
        <v>1.6424015879299698</v>
      </c>
      <c r="I74" s="196">
        <f t="shared" si="6"/>
        <v>3.8299235346518272</v>
      </c>
      <c r="J74" s="197">
        <f t="shared" si="7"/>
        <v>5.4723251225817968</v>
      </c>
    </row>
    <row r="75" spans="1:10" x14ac:dyDescent="0.15">
      <c r="A75" s="208"/>
      <c r="B75" s="191" t="s">
        <v>109</v>
      </c>
      <c r="C75" s="192" t="s">
        <v>347</v>
      </c>
      <c r="D75" s="214"/>
      <c r="E75" s="198"/>
      <c r="F75" s="195">
        <f>逆行列係数!J76</f>
        <v>3.1700290930722463E-2</v>
      </c>
      <c r="G75" s="195">
        <f>逆行列係数!AY76</f>
        <v>3.7771863258888295E-2</v>
      </c>
      <c r="H75" s="472">
        <f t="shared" si="5"/>
        <v>1.0252977652331585</v>
      </c>
      <c r="I75" s="196">
        <f t="shared" si="6"/>
        <v>2.0518286139477411</v>
      </c>
      <c r="J75" s="197">
        <f t="shared" si="7"/>
        <v>3.0771263791808998</v>
      </c>
    </row>
    <row r="76" spans="1:10" x14ac:dyDescent="0.15">
      <c r="A76" s="208"/>
      <c r="B76" s="191" t="s">
        <v>110</v>
      </c>
      <c r="C76" s="192" t="s">
        <v>19</v>
      </c>
      <c r="D76" s="214"/>
      <c r="E76" s="198"/>
      <c r="F76" s="195">
        <f>逆行列係数!J77</f>
        <v>1.1535261427271517E-3</v>
      </c>
      <c r="G76" s="195">
        <f>逆行列係数!AY77</f>
        <v>2.1334161743241493E-3</v>
      </c>
      <c r="H76" s="472">
        <f t="shared" si="5"/>
        <v>3.730905116488846E-2</v>
      </c>
      <c r="I76" s="196">
        <f t="shared" si="6"/>
        <v>0.11589061206577204</v>
      </c>
      <c r="J76" s="197">
        <f t="shared" si="7"/>
        <v>0.1531996632306605</v>
      </c>
    </row>
    <row r="77" spans="1:10" x14ac:dyDescent="0.15">
      <c r="A77" s="208"/>
      <c r="B77" s="191" t="s">
        <v>111</v>
      </c>
      <c r="C77" s="192" t="s">
        <v>20</v>
      </c>
      <c r="D77" s="214"/>
      <c r="E77" s="198"/>
      <c r="F77" s="195">
        <f>逆行列係数!J78</f>
        <v>1.5469957529208541E-2</v>
      </c>
      <c r="G77" s="195">
        <f>逆行列係数!AY78</f>
        <v>2.4813008141729462E-2</v>
      </c>
      <c r="H77" s="472">
        <f t="shared" si="5"/>
        <v>0.50035228123339826</v>
      </c>
      <c r="I77" s="196">
        <f t="shared" si="6"/>
        <v>1.3478826753757878</v>
      </c>
      <c r="J77" s="197">
        <f t="shared" si="7"/>
        <v>1.848234956609186</v>
      </c>
    </row>
    <row r="78" spans="1:10" x14ac:dyDescent="0.15">
      <c r="A78" s="208"/>
      <c r="B78" s="191" t="s">
        <v>112</v>
      </c>
      <c r="C78" s="192" t="s">
        <v>379</v>
      </c>
      <c r="D78" s="214"/>
      <c r="E78" s="198"/>
      <c r="F78" s="195">
        <f>逆行列係数!J79</f>
        <v>9.8489172088707242E-5</v>
      </c>
      <c r="G78" s="195">
        <f>逆行列係数!AY79</f>
        <v>1.4391796105519617E-4</v>
      </c>
      <c r="H78" s="472">
        <f t="shared" si="5"/>
        <v>3.1854826904553616E-3</v>
      </c>
      <c r="I78" s="196">
        <f t="shared" si="6"/>
        <v>7.8178560726569583E-3</v>
      </c>
      <c r="J78" s="197">
        <f t="shared" si="7"/>
        <v>1.100333876311232E-2</v>
      </c>
    </row>
    <row r="79" spans="1:10" x14ac:dyDescent="0.15">
      <c r="A79" s="208"/>
      <c r="B79" s="191" t="s">
        <v>334</v>
      </c>
      <c r="C79" s="192" t="s">
        <v>380</v>
      </c>
      <c r="D79" s="214"/>
      <c r="E79" s="198"/>
      <c r="F79" s="195">
        <f>逆行列係数!J80</f>
        <v>1.3230891869528438E-3</v>
      </c>
      <c r="G79" s="195">
        <f>逆行列係数!AY80</f>
        <v>2.6001686869517424E-3</v>
      </c>
      <c r="H79" s="472">
        <f t="shared" si="5"/>
        <v>4.2793310305937644E-2</v>
      </c>
      <c r="I79" s="196">
        <f t="shared" si="6"/>
        <v>0.14124536235905918</v>
      </c>
      <c r="J79" s="197">
        <f t="shared" si="7"/>
        <v>0.18403867266499682</v>
      </c>
    </row>
    <row r="80" spans="1:10" x14ac:dyDescent="0.15">
      <c r="A80" s="208"/>
      <c r="B80" s="191" t="s">
        <v>335</v>
      </c>
      <c r="C80" s="192" t="s">
        <v>21</v>
      </c>
      <c r="D80" s="214"/>
      <c r="E80" s="198"/>
      <c r="F80" s="195">
        <f>逆行列係数!J81</f>
        <v>8.38400363697058E-2</v>
      </c>
      <c r="G80" s="195">
        <f>逆行列係数!AY81</f>
        <v>0.1165139196267609</v>
      </c>
      <c r="H80" s="472">
        <f t="shared" si="5"/>
        <v>2.7116786440472898</v>
      </c>
      <c r="I80" s="196">
        <f t="shared" si="6"/>
        <v>6.3292242846171831</v>
      </c>
      <c r="J80" s="197">
        <f t="shared" si="7"/>
        <v>9.0409029286644724</v>
      </c>
    </row>
    <row r="81" spans="1:10" x14ac:dyDescent="0.15">
      <c r="A81" s="208"/>
      <c r="B81" s="191" t="s">
        <v>381</v>
      </c>
      <c r="C81" s="435" t="s">
        <v>439</v>
      </c>
      <c r="D81" s="214"/>
      <c r="E81" s="198"/>
      <c r="F81" s="195">
        <f>逆行列係数!J82</f>
        <v>9.2215111157292827E-4</v>
      </c>
      <c r="G81" s="195">
        <f>逆行列係数!AY82</f>
        <v>1.1728930310364815E-3</v>
      </c>
      <c r="H81" s="472">
        <f t="shared" ref="H81:I83" si="8">D$11*F81</f>
        <v>2.9825577183794267E-2</v>
      </c>
      <c r="I81" s="196">
        <f t="shared" si="8"/>
        <v>6.3713443673294165E-2</v>
      </c>
      <c r="J81" s="197">
        <f>SUM(H81:I81)</f>
        <v>9.3539020857088429E-2</v>
      </c>
    </row>
    <row r="82" spans="1:10" x14ac:dyDescent="0.15">
      <c r="A82" s="208"/>
      <c r="B82" s="191" t="s">
        <v>336</v>
      </c>
      <c r="C82" s="192" t="s">
        <v>383</v>
      </c>
      <c r="D82" s="214"/>
      <c r="E82" s="198"/>
      <c r="F82" s="195">
        <f>逆行列係数!J83</f>
        <v>1.2089006831906624E-3</v>
      </c>
      <c r="G82" s="195">
        <f>逆行列係数!AY83</f>
        <v>2.3608904702493131E-3</v>
      </c>
      <c r="H82" s="472">
        <f t="shared" si="8"/>
        <v>3.9100056575915351E-2</v>
      </c>
      <c r="I82" s="196">
        <f t="shared" si="8"/>
        <v>0.12824738319241316</v>
      </c>
      <c r="J82" s="197">
        <f>SUM(H82:I82)</f>
        <v>0.1673474397683285</v>
      </c>
    </row>
    <row r="83" spans="1:10" x14ac:dyDescent="0.15">
      <c r="A83" s="208"/>
      <c r="B83" s="191" t="s">
        <v>337</v>
      </c>
      <c r="C83" s="192" t="s">
        <v>384</v>
      </c>
      <c r="D83" s="214"/>
      <c r="E83" s="198"/>
      <c r="F83" s="195">
        <f>逆行列係数!J84</f>
        <v>5.085036702252332E-3</v>
      </c>
      <c r="G83" s="195">
        <f>逆行列係数!AY84</f>
        <v>9.4046412524029805E-3</v>
      </c>
      <c r="H83" s="472">
        <f t="shared" si="8"/>
        <v>0.16446778921814406</v>
      </c>
      <c r="I83" s="196">
        <f t="shared" si="8"/>
        <v>0.51087530136742576</v>
      </c>
      <c r="J83" s="197">
        <f>SUM(H83:I83)</f>
        <v>0.67534309058556985</v>
      </c>
    </row>
    <row r="84" spans="1:10" x14ac:dyDescent="0.15">
      <c r="A84" s="216"/>
      <c r="B84" s="277"/>
      <c r="C84" s="278" t="s">
        <v>116</v>
      </c>
      <c r="D84" s="217">
        <f>SUM(D45:D83)</f>
        <v>0</v>
      </c>
      <c r="E84" s="224">
        <f>SUM(E45:E83)</f>
        <v>0</v>
      </c>
      <c r="F84" s="218">
        <f>逆行列係数!J85</f>
        <v>1.0847724847879368</v>
      </c>
      <c r="G84" s="218">
        <f>逆行列係数!AY85</f>
        <v>2.4805053800767798</v>
      </c>
      <c r="H84" s="488">
        <f>SUM(H45:H83)</f>
        <v>35.085318518688574</v>
      </c>
      <c r="I84" s="219">
        <f>SUM(I45:I83)</f>
        <v>134.74505827284551</v>
      </c>
      <c r="J84" s="220">
        <f>SUM(J45:J83)</f>
        <v>169.83037679153406</v>
      </c>
    </row>
    <row r="85" spans="1:10" x14ac:dyDescent="0.15">
      <c r="A85" s="221"/>
      <c r="B85" s="222"/>
      <c r="C85" s="223" t="s">
        <v>48</v>
      </c>
      <c r="D85" s="215">
        <f>SUM(D84,D44)</f>
        <v>32.343481246712692</v>
      </c>
      <c r="E85" s="215">
        <f>SUM(E84,E44)</f>
        <v>54.321615004388605</v>
      </c>
      <c r="F85" s="199">
        <f>逆行列係数!J87</f>
        <v>2.5659065033788888</v>
      </c>
      <c r="G85" s="199">
        <f>逆行列係数!AY87</f>
        <v>2.5168540468350549</v>
      </c>
      <c r="H85" s="473">
        <f>SUM(H84,H44)</f>
        <v>82.990348872853232</v>
      </c>
      <c r="I85" s="200">
        <f>SUM(I84,I44)</f>
        <v>136.71957655441136</v>
      </c>
      <c r="J85" s="201">
        <f>SUM(J84,J44)</f>
        <v>219.70992542726458</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8</v>
      </c>
      <c r="C2" s="168" t="s">
        <v>5</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234</v>
      </c>
      <c r="E4" s="182" t="s">
        <v>154</v>
      </c>
      <c r="F4" s="183" t="s">
        <v>155</v>
      </c>
      <c r="G4" s="183" t="s">
        <v>235</v>
      </c>
      <c r="H4" s="479" t="s">
        <v>164</v>
      </c>
      <c r="I4" s="185" t="s">
        <v>165</v>
      </c>
      <c r="J4" s="186" t="s">
        <v>166</v>
      </c>
      <c r="K4" s="187"/>
      <c r="L4" s="188"/>
    </row>
    <row r="5" spans="1:12" x14ac:dyDescent="0.15">
      <c r="A5" s="190" t="s">
        <v>130</v>
      </c>
      <c r="B5" s="191" t="s">
        <v>358</v>
      </c>
      <c r="C5" s="192" t="s">
        <v>359</v>
      </c>
      <c r="D5" s="193"/>
      <c r="E5" s="194"/>
      <c r="F5" s="195">
        <f>逆行列係数!K5</f>
        <v>1.2426697728812018E-3</v>
      </c>
      <c r="G5" s="195">
        <f>逆行列係数!AZ5</f>
        <v>9.8528566277596608E-5</v>
      </c>
      <c r="H5" s="472">
        <f t="shared" ref="H5:H40" si="0">D$12*F5</f>
        <v>1.9809898787667458E-2</v>
      </c>
      <c r="I5" s="196">
        <f t="shared" ref="I5:I40" si="1">E$12*G5</f>
        <v>6.2396470859234065E-3</v>
      </c>
      <c r="J5" s="197">
        <f t="shared" ref="J5:J40" si="2">SUM(H5:I5)</f>
        <v>2.6049545873590867E-2</v>
      </c>
    </row>
    <row r="6" spans="1:12" x14ac:dyDescent="0.15">
      <c r="A6" s="190" t="s">
        <v>132</v>
      </c>
      <c r="B6" s="191" t="s">
        <v>360</v>
      </c>
      <c r="C6" s="192" t="s">
        <v>361</v>
      </c>
      <c r="D6" s="193"/>
      <c r="E6" s="194"/>
      <c r="F6" s="195">
        <f>逆行列係数!K6</f>
        <v>2.1696798333979217E-4</v>
      </c>
      <c r="G6" s="195">
        <f>逆行列係数!AZ6</f>
        <v>1.4312080233574006E-5</v>
      </c>
      <c r="H6" s="472">
        <f t="shared" si="0"/>
        <v>3.4587739107552092E-3</v>
      </c>
      <c r="I6" s="196">
        <f t="shared" si="1"/>
        <v>9.0635978068857349E-4</v>
      </c>
      <c r="J6" s="197">
        <f t="shared" si="2"/>
        <v>4.3651336914437826E-3</v>
      </c>
    </row>
    <row r="7" spans="1:12" x14ac:dyDescent="0.15">
      <c r="A7" s="190" t="s">
        <v>134</v>
      </c>
      <c r="B7" s="191" t="s">
        <v>362</v>
      </c>
      <c r="C7" s="192" t="s">
        <v>363</v>
      </c>
      <c r="D7" s="193"/>
      <c r="E7" s="194"/>
      <c r="F7" s="195">
        <f>逆行列係数!K7</f>
        <v>6.7268933867462344E-5</v>
      </c>
      <c r="G7" s="195">
        <f>逆行列係数!AZ7</f>
        <v>8.3661891082261734E-6</v>
      </c>
      <c r="H7" s="472">
        <f t="shared" si="0"/>
        <v>1.0723611377293227E-3</v>
      </c>
      <c r="I7" s="196">
        <f t="shared" si="1"/>
        <v>5.2981657464041751E-4</v>
      </c>
      <c r="J7" s="197">
        <f t="shared" si="2"/>
        <v>1.6021777123697402E-3</v>
      </c>
    </row>
    <row r="8" spans="1:12" x14ac:dyDescent="0.15">
      <c r="A8" s="190" t="s">
        <v>136</v>
      </c>
      <c r="B8" s="191" t="s">
        <v>364</v>
      </c>
      <c r="C8" s="192" t="s">
        <v>3</v>
      </c>
      <c r="D8" s="193"/>
      <c r="E8" s="194"/>
      <c r="F8" s="195">
        <f>逆行列係数!K8</f>
        <v>2.1947488451887955E-2</v>
      </c>
      <c r="G8" s="195">
        <f>逆行列係数!AZ8</f>
        <v>9.369332289793416E-4</v>
      </c>
      <c r="H8" s="472">
        <f t="shared" si="0"/>
        <v>0.34987374310018327</v>
      </c>
      <c r="I8" s="196">
        <f t="shared" si="1"/>
        <v>5.9334393189430269E-2</v>
      </c>
      <c r="J8" s="197">
        <f t="shared" si="2"/>
        <v>0.40920813628961356</v>
      </c>
    </row>
    <row r="9" spans="1:12" x14ac:dyDescent="0.15">
      <c r="A9" s="190"/>
      <c r="B9" s="191" t="s">
        <v>365</v>
      </c>
      <c r="C9" s="192" t="s">
        <v>344</v>
      </c>
      <c r="D9" s="193"/>
      <c r="E9" s="194"/>
      <c r="F9" s="195">
        <f>逆行列係数!K9</f>
        <v>4.4927552103512904E-3</v>
      </c>
      <c r="G9" s="195">
        <f>逆行列係数!AZ9</f>
        <v>5.4299535724781944E-4</v>
      </c>
      <c r="H9" s="472">
        <f t="shared" si="0"/>
        <v>7.1620818287444654E-2</v>
      </c>
      <c r="I9" s="196">
        <f t="shared" si="1"/>
        <v>3.4386975539414506E-2</v>
      </c>
      <c r="J9" s="197">
        <f t="shared" si="2"/>
        <v>0.10600779382685915</v>
      </c>
    </row>
    <row r="10" spans="1:12" x14ac:dyDescent="0.15">
      <c r="A10" s="190"/>
      <c r="B10" s="191" t="s">
        <v>366</v>
      </c>
      <c r="C10" s="192" t="s">
        <v>4</v>
      </c>
      <c r="D10" s="193"/>
      <c r="E10" s="194"/>
      <c r="F10" s="195">
        <f>逆行列係数!K10</f>
        <v>1.869692458875388E-3</v>
      </c>
      <c r="G10" s="195">
        <f>逆行列係数!AZ10</f>
        <v>1.3810347668998348E-4</v>
      </c>
      <c r="H10" s="472">
        <f t="shared" si="0"/>
        <v>2.9805519682442116E-2</v>
      </c>
      <c r="I10" s="196">
        <f t="shared" si="1"/>
        <v>8.74585907864249E-3</v>
      </c>
      <c r="J10" s="197">
        <f t="shared" si="2"/>
        <v>3.8551378761084609E-2</v>
      </c>
    </row>
    <row r="11" spans="1:12" x14ac:dyDescent="0.15">
      <c r="A11" s="190"/>
      <c r="B11" s="191" t="s">
        <v>367</v>
      </c>
      <c r="C11" s="192" t="s">
        <v>113</v>
      </c>
      <c r="D11" s="193"/>
      <c r="E11" s="194"/>
      <c r="F11" s="195">
        <f>逆行列係数!K11</f>
        <v>1.1277366063597485E-2</v>
      </c>
      <c r="G11" s="195">
        <f>逆行列係数!AZ11</f>
        <v>1.1996578085103592E-3</v>
      </c>
      <c r="H11" s="472">
        <f t="shared" si="0"/>
        <v>0.17977702941415244</v>
      </c>
      <c r="I11" s="196">
        <f t="shared" si="1"/>
        <v>7.5972295464924067E-2</v>
      </c>
      <c r="J11" s="197">
        <f t="shared" si="2"/>
        <v>0.25574932487907653</v>
      </c>
    </row>
    <row r="12" spans="1:12" x14ac:dyDescent="0.15">
      <c r="A12" s="190"/>
      <c r="B12" s="191" t="s">
        <v>368</v>
      </c>
      <c r="C12" s="192" t="s">
        <v>5</v>
      </c>
      <c r="D12" s="193">
        <f>地域別最終需要!K14</f>
        <v>15.941402309752059</v>
      </c>
      <c r="E12" s="194">
        <f>地域別最終需要!I14</f>
        <v>63.328304893259933</v>
      </c>
      <c r="F12" s="195">
        <f>逆行列係数!K12</f>
        <v>1.1611695497587509</v>
      </c>
      <c r="G12" s="195">
        <f>逆行列係数!AZ12</f>
        <v>2.1135030650971838E-2</v>
      </c>
      <c r="H12" s="472">
        <f t="shared" si="0"/>
        <v>18.51067094253791</v>
      </c>
      <c r="I12" s="196">
        <f t="shared" si="1"/>
        <v>1.3384456649931384</v>
      </c>
      <c r="J12" s="197">
        <f t="shared" si="2"/>
        <v>19.849116607531048</v>
      </c>
    </row>
    <row r="13" spans="1:12" x14ac:dyDescent="0.15">
      <c r="A13" s="190"/>
      <c r="B13" s="191" t="s">
        <v>369</v>
      </c>
      <c r="C13" s="192" t="s">
        <v>6</v>
      </c>
      <c r="D13" s="193"/>
      <c r="E13" s="194"/>
      <c r="F13" s="195">
        <f>逆行列係数!K13</f>
        <v>7.2764285930478172E-3</v>
      </c>
      <c r="G13" s="195">
        <f>逆行列係数!AZ13</f>
        <v>6.0504329497452396E-4</v>
      </c>
      <c r="H13" s="472">
        <f t="shared" si="0"/>
        <v>0.1159964755799584</v>
      </c>
      <c r="I13" s="196">
        <f t="shared" si="1"/>
        <v>3.8316366257769262E-2</v>
      </c>
      <c r="J13" s="197">
        <f t="shared" si="2"/>
        <v>0.15431284183772767</v>
      </c>
    </row>
    <row r="14" spans="1:12" x14ac:dyDescent="0.15">
      <c r="A14" s="190"/>
      <c r="B14" s="191" t="s">
        <v>88</v>
      </c>
      <c r="C14" s="192" t="s">
        <v>370</v>
      </c>
      <c r="D14" s="193"/>
      <c r="E14" s="194"/>
      <c r="F14" s="195">
        <f>逆行列係数!K14</f>
        <v>3.9226079108763239E-3</v>
      </c>
      <c r="G14" s="195">
        <f>逆行列係数!AZ14</f>
        <v>1.7592156421314732E-3</v>
      </c>
      <c r="H14" s="472">
        <f t="shared" si="0"/>
        <v>6.2531870810695528E-2</v>
      </c>
      <c r="I14" s="196">
        <f t="shared" si="1"/>
        <v>0.11140814455789398</v>
      </c>
      <c r="J14" s="197">
        <f t="shared" si="2"/>
        <v>0.1739400153685895</v>
      </c>
    </row>
    <row r="15" spans="1:12" x14ac:dyDescent="0.15">
      <c r="A15" s="190"/>
      <c r="B15" s="191" t="s">
        <v>89</v>
      </c>
      <c r="C15" s="192" t="s">
        <v>7</v>
      </c>
      <c r="D15" s="193"/>
      <c r="E15" s="194"/>
      <c r="F15" s="195">
        <f>逆行列係数!K15</f>
        <v>2.6144925267108077E-3</v>
      </c>
      <c r="G15" s="195">
        <f>逆行列係数!AZ15</f>
        <v>3.7532842029503561E-4</v>
      </c>
      <c r="H15" s="472">
        <f t="shared" si="0"/>
        <v>4.167867720413717E-2</v>
      </c>
      <c r="I15" s="196">
        <f t="shared" si="1"/>
        <v>2.3768912635549623E-2</v>
      </c>
      <c r="J15" s="197">
        <f t="shared" si="2"/>
        <v>6.5447589839686793E-2</v>
      </c>
    </row>
    <row r="16" spans="1:12" x14ac:dyDescent="0.15">
      <c r="A16" s="190"/>
      <c r="B16" s="191" t="s">
        <v>90</v>
      </c>
      <c r="C16" s="192" t="s">
        <v>8</v>
      </c>
      <c r="D16" s="193"/>
      <c r="E16" s="194"/>
      <c r="F16" s="195">
        <f>逆行列係数!K16</f>
        <v>2.9348175210602762E-3</v>
      </c>
      <c r="G16" s="195">
        <f>逆行列係数!AZ16</f>
        <v>1.5772808302373558E-3</v>
      </c>
      <c r="H16" s="472">
        <f t="shared" si="0"/>
        <v>4.6785106808931096E-2</v>
      </c>
      <c r="I16" s="196">
        <f t="shared" si="1"/>
        <v>9.9886521319565422E-2</v>
      </c>
      <c r="J16" s="197">
        <f t="shared" si="2"/>
        <v>0.14667162812849652</v>
      </c>
    </row>
    <row r="17" spans="1:10" x14ac:dyDescent="0.15">
      <c r="A17" s="190"/>
      <c r="B17" s="191" t="s">
        <v>91</v>
      </c>
      <c r="C17" s="192" t="s">
        <v>9</v>
      </c>
      <c r="D17" s="193"/>
      <c r="E17" s="194"/>
      <c r="F17" s="195">
        <f>逆行列係数!K17</f>
        <v>1.1357257255770431E-3</v>
      </c>
      <c r="G17" s="195">
        <f>逆行列係数!AZ17</f>
        <v>2.9403897844062436E-4</v>
      </c>
      <c r="H17" s="472">
        <f t="shared" si="0"/>
        <v>1.8105060704958709E-2</v>
      </c>
      <c r="I17" s="196">
        <f t="shared" si="1"/>
        <v>1.8620990077190543E-2</v>
      </c>
      <c r="J17" s="197">
        <f t="shared" si="2"/>
        <v>3.6726050782149251E-2</v>
      </c>
    </row>
    <row r="18" spans="1:10" x14ac:dyDescent="0.15">
      <c r="A18" s="190"/>
      <c r="B18" s="191" t="s">
        <v>92</v>
      </c>
      <c r="C18" s="192" t="s">
        <v>10</v>
      </c>
      <c r="D18" s="193"/>
      <c r="E18" s="194"/>
      <c r="F18" s="195">
        <f>逆行列係数!K18</f>
        <v>4.9246185260356538E-3</v>
      </c>
      <c r="G18" s="195">
        <f>逆行列係数!AZ18</f>
        <v>1.0855425525227388E-3</v>
      </c>
      <c r="H18" s="472">
        <f t="shared" si="0"/>
        <v>7.8505325145592553E-2</v>
      </c>
      <c r="I18" s="196">
        <f t="shared" si="1"/>
        <v>6.8745569740767634E-2</v>
      </c>
      <c r="J18" s="197">
        <f t="shared" si="2"/>
        <v>0.14725089488636017</v>
      </c>
    </row>
    <row r="19" spans="1:10" x14ac:dyDescent="0.15">
      <c r="A19" s="190"/>
      <c r="B19" s="191" t="s">
        <v>93</v>
      </c>
      <c r="C19" s="192" t="s">
        <v>371</v>
      </c>
      <c r="D19" s="193"/>
      <c r="E19" s="194"/>
      <c r="F19" s="195">
        <f>逆行列係数!K19</f>
        <v>2.1408482034377933E-4</v>
      </c>
      <c r="G19" s="195">
        <f>逆行列係数!AZ19</f>
        <v>1.8029773148132337E-4</v>
      </c>
      <c r="H19" s="472">
        <f t="shared" ref="H19:I21" si="3">D$12*F19</f>
        <v>3.4128122495111785E-3</v>
      </c>
      <c r="I19" s="196">
        <f t="shared" si="3"/>
        <v>1.1417949710812357E-2</v>
      </c>
      <c r="J19" s="197">
        <f>SUM(H19:I19)</f>
        <v>1.4830761960323536E-2</v>
      </c>
    </row>
    <row r="20" spans="1:10" x14ac:dyDescent="0.15">
      <c r="A20" s="190"/>
      <c r="B20" s="191" t="s">
        <v>94</v>
      </c>
      <c r="C20" s="192" t="s">
        <v>372</v>
      </c>
      <c r="D20" s="193"/>
      <c r="E20" s="194"/>
      <c r="F20" s="195">
        <f>逆行列係数!K20</f>
        <v>1.6988230250867769E-4</v>
      </c>
      <c r="G20" s="195">
        <f>逆行列係数!AZ20</f>
        <v>7.410916593450342E-5</v>
      </c>
      <c r="H20" s="472">
        <f t="shared" si="3"/>
        <v>2.7081621295978325E-3</v>
      </c>
      <c r="I20" s="196">
        <f t="shared" si="3"/>
        <v>4.6932078556854249E-3</v>
      </c>
      <c r="J20" s="197">
        <f>SUM(H20:I20)</f>
        <v>7.4013699852832574E-3</v>
      </c>
    </row>
    <row r="21" spans="1:10" x14ac:dyDescent="0.15">
      <c r="A21" s="190"/>
      <c r="B21" s="191" t="s">
        <v>95</v>
      </c>
      <c r="C21" s="192" t="s">
        <v>373</v>
      </c>
      <c r="D21" s="193"/>
      <c r="E21" s="194"/>
      <c r="F21" s="195">
        <f>逆行列係数!K21</f>
        <v>1.8922003799213175E-4</v>
      </c>
      <c r="G21" s="195">
        <f>逆行列係数!AZ21</f>
        <v>3.2347570990563493E-5</v>
      </c>
      <c r="H21" s="472">
        <f t="shared" si="3"/>
        <v>3.0164327506991412E-3</v>
      </c>
      <c r="I21" s="196">
        <f t="shared" si="3"/>
        <v>2.0485168382467752E-3</v>
      </c>
      <c r="J21" s="197">
        <f>SUM(H21:I21)</f>
        <v>5.0649495889459164E-3</v>
      </c>
    </row>
    <row r="22" spans="1:10" x14ac:dyDescent="0.15">
      <c r="A22" s="190"/>
      <c r="B22" s="191" t="s">
        <v>96</v>
      </c>
      <c r="C22" s="192" t="s">
        <v>374</v>
      </c>
      <c r="D22" s="193"/>
      <c r="E22" s="194"/>
      <c r="F22" s="195">
        <f>逆行列係数!K22</f>
        <v>2.4161826349839935E-4</v>
      </c>
      <c r="G22" s="195">
        <f>逆行列係数!AZ22</f>
        <v>7.2536060969509224E-5</v>
      </c>
      <c r="H22" s="472">
        <f t="shared" si="0"/>
        <v>3.8517339438116651E-3</v>
      </c>
      <c r="I22" s="196">
        <f t="shared" si="1"/>
        <v>4.5935857848331723E-3</v>
      </c>
      <c r="J22" s="197">
        <f t="shared" si="2"/>
        <v>8.4453197286448369E-3</v>
      </c>
    </row>
    <row r="23" spans="1:10" x14ac:dyDescent="0.15">
      <c r="A23" s="190"/>
      <c r="B23" s="191" t="s">
        <v>97</v>
      </c>
      <c r="C23" s="192" t="s">
        <v>11</v>
      </c>
      <c r="D23" s="193"/>
      <c r="E23" s="194"/>
      <c r="F23" s="195">
        <f>逆行列係数!K23</f>
        <v>2.1355081689457484E-4</v>
      </c>
      <c r="G23" s="195">
        <f>逆行列係数!AZ23</f>
        <v>1.3476873807327996E-4</v>
      </c>
      <c r="H23" s="472">
        <f t="shared" si="0"/>
        <v>3.4042994856926141E-3</v>
      </c>
      <c r="I23" s="196">
        <f t="shared" si="1"/>
        <v>8.5346757347845616E-3</v>
      </c>
      <c r="J23" s="197">
        <f t="shared" si="2"/>
        <v>1.1938975220477176E-2</v>
      </c>
    </row>
    <row r="24" spans="1:10" x14ac:dyDescent="0.15">
      <c r="A24" s="190"/>
      <c r="B24" s="191" t="s">
        <v>98</v>
      </c>
      <c r="C24" s="192" t="s">
        <v>345</v>
      </c>
      <c r="D24" s="193"/>
      <c r="E24" s="194"/>
      <c r="F24" s="195">
        <f>逆行列係数!K24</f>
        <v>1.0277685506311364E-4</v>
      </c>
      <c r="G24" s="195">
        <f>逆行列係数!AZ24</f>
        <v>2.5699418019099227E-5</v>
      </c>
      <c r="H24" s="472">
        <f t="shared" si="0"/>
        <v>1.6384071946921723E-3</v>
      </c>
      <c r="I24" s="196">
        <f t="shared" si="1"/>
        <v>1.627500579892854E-3</v>
      </c>
      <c r="J24" s="197">
        <f t="shared" si="2"/>
        <v>3.2659077745850265E-3</v>
      </c>
    </row>
    <row r="25" spans="1:10" x14ac:dyDescent="0.15">
      <c r="A25" s="190"/>
      <c r="B25" s="191" t="s">
        <v>99</v>
      </c>
      <c r="C25" s="192" t="s">
        <v>342</v>
      </c>
      <c r="D25" s="193"/>
      <c r="E25" s="194"/>
      <c r="F25" s="195">
        <f>逆行列係数!K25</f>
        <v>4.0739749817821969E-4</v>
      </c>
      <c r="G25" s="195">
        <f>逆行列係数!AZ25</f>
        <v>1.6198390741159043E-4</v>
      </c>
      <c r="H25" s="472">
        <f t="shared" si="0"/>
        <v>6.4944874184454816E-3</v>
      </c>
      <c r="I25" s="196">
        <f t="shared" si="1"/>
        <v>1.0258166276362786E-2</v>
      </c>
      <c r="J25" s="197">
        <f t="shared" si="2"/>
        <v>1.6752653694808266E-2</v>
      </c>
    </row>
    <row r="26" spans="1:10" x14ac:dyDescent="0.15">
      <c r="A26" s="190"/>
      <c r="B26" s="191" t="s">
        <v>100</v>
      </c>
      <c r="C26" s="192" t="s">
        <v>13</v>
      </c>
      <c r="D26" s="193"/>
      <c r="E26" s="194"/>
      <c r="F26" s="195">
        <f>逆行列係数!K26</f>
        <v>3.7336652267309493E-3</v>
      </c>
      <c r="G26" s="195">
        <f>逆行列係数!AZ26</f>
        <v>5.8764822407044966E-4</v>
      </c>
      <c r="H26" s="472">
        <f t="shared" si="0"/>
        <v>5.9519859469249696E-2</v>
      </c>
      <c r="I26" s="196">
        <f t="shared" si="1"/>
        <v>3.7214765903916168E-2</v>
      </c>
      <c r="J26" s="197">
        <f t="shared" si="2"/>
        <v>9.6734625373165864E-2</v>
      </c>
    </row>
    <row r="27" spans="1:10" x14ac:dyDescent="0.15">
      <c r="A27" s="190"/>
      <c r="B27" s="191" t="s">
        <v>101</v>
      </c>
      <c r="C27" s="192" t="s">
        <v>14</v>
      </c>
      <c r="D27" s="193"/>
      <c r="E27" s="194"/>
      <c r="F27" s="195">
        <f>逆行列係数!K27</f>
        <v>7.3251151140817641E-3</v>
      </c>
      <c r="G27" s="195">
        <f>逆行列係数!AZ27</f>
        <v>2.0819393094286009E-4</v>
      </c>
      <c r="H27" s="472">
        <f t="shared" si="0"/>
        <v>0.11677260699882275</v>
      </c>
      <c r="I27" s="196">
        <f t="shared" si="1"/>
        <v>1.3184568735675747E-2</v>
      </c>
      <c r="J27" s="197">
        <f t="shared" si="2"/>
        <v>0.1299571757344985</v>
      </c>
    </row>
    <row r="28" spans="1:10" x14ac:dyDescent="0.15">
      <c r="A28" s="190"/>
      <c r="B28" s="191" t="s">
        <v>102</v>
      </c>
      <c r="C28" s="192" t="s">
        <v>343</v>
      </c>
      <c r="D28" s="193"/>
      <c r="E28" s="194"/>
      <c r="F28" s="195">
        <f>逆行列係数!K28</f>
        <v>3.9108114801963058E-2</v>
      </c>
      <c r="G28" s="195">
        <f>逆行列係数!AZ28</f>
        <v>1.1057562757485029E-3</v>
      </c>
      <c r="H28" s="472">
        <f t="shared" si="0"/>
        <v>0.62343819163406256</v>
      </c>
      <c r="I28" s="196">
        <f t="shared" si="1"/>
        <v>7.0025670568236789E-2</v>
      </c>
      <c r="J28" s="197">
        <f t="shared" si="2"/>
        <v>0.69346386220229939</v>
      </c>
    </row>
    <row r="29" spans="1:10" x14ac:dyDescent="0.15">
      <c r="A29" s="190"/>
      <c r="B29" s="191" t="s">
        <v>103</v>
      </c>
      <c r="C29" s="192" t="s">
        <v>375</v>
      </c>
      <c r="D29" s="193"/>
      <c r="E29" s="194"/>
      <c r="F29" s="195">
        <f>逆行列係数!K29</f>
        <v>4.9554449852467555E-3</v>
      </c>
      <c r="G29" s="195">
        <f>逆行列係数!AZ29</f>
        <v>1.2673087271244143E-4</v>
      </c>
      <c r="H29" s="472">
        <f t="shared" si="0"/>
        <v>7.8996742133661882E-2</v>
      </c>
      <c r="I29" s="196">
        <f t="shared" si="1"/>
        <v>8.0256513465224062E-3</v>
      </c>
      <c r="J29" s="197">
        <f t="shared" si="2"/>
        <v>8.7022393480184285E-2</v>
      </c>
    </row>
    <row r="30" spans="1:10" x14ac:dyDescent="0.15">
      <c r="A30" s="190"/>
      <c r="B30" s="191" t="s">
        <v>104</v>
      </c>
      <c r="C30" s="192" t="s">
        <v>376</v>
      </c>
      <c r="D30" s="193"/>
      <c r="E30" s="194"/>
      <c r="F30" s="195">
        <f>逆行列係数!K30</f>
        <v>2.9232324384834379E-3</v>
      </c>
      <c r="G30" s="195">
        <f>逆行列係数!AZ30</f>
        <v>7.125021952256584E-5</v>
      </c>
      <c r="H30" s="472">
        <f>D$12*F30</f>
        <v>4.6600424346782021E-2</v>
      </c>
      <c r="I30" s="196">
        <f>E$12*G30</f>
        <v>4.5121556256367511E-3</v>
      </c>
      <c r="J30" s="197">
        <f>SUM(H30:I30)</f>
        <v>5.1112579972418776E-2</v>
      </c>
    </row>
    <row r="31" spans="1:10" x14ac:dyDescent="0.15">
      <c r="A31" s="190"/>
      <c r="B31" s="191" t="s">
        <v>105</v>
      </c>
      <c r="C31" s="192" t="s">
        <v>377</v>
      </c>
      <c r="D31" s="193"/>
      <c r="E31" s="194"/>
      <c r="F31" s="195">
        <f>逆行列係数!K31</f>
        <v>2.7702105037652667E-2</v>
      </c>
      <c r="G31" s="195">
        <f>逆行列係数!AZ31</f>
        <v>2.6985215020320199E-3</v>
      </c>
      <c r="H31" s="472">
        <f>D$12*F31</f>
        <v>0.44161040123223039</v>
      </c>
      <c r="I31" s="196">
        <f>E$12*G31</f>
        <v>0.1708927924417015</v>
      </c>
      <c r="J31" s="197">
        <f>SUM(H31:I31)</f>
        <v>0.61250319367393191</v>
      </c>
    </row>
    <row r="32" spans="1:10" x14ac:dyDescent="0.15">
      <c r="A32" s="190"/>
      <c r="B32" s="191" t="s">
        <v>106</v>
      </c>
      <c r="C32" s="192" t="s">
        <v>17</v>
      </c>
      <c r="D32" s="193"/>
      <c r="E32" s="194"/>
      <c r="F32" s="195">
        <f>逆行列係数!K32</f>
        <v>1.1132204819299529E-2</v>
      </c>
      <c r="G32" s="195">
        <f>逆行列係数!AZ32</f>
        <v>3.8929954580229221E-4</v>
      </c>
      <c r="H32" s="472">
        <f t="shared" si="0"/>
        <v>0.17746295561901451</v>
      </c>
      <c r="I32" s="196">
        <f t="shared" si="1"/>
        <v>2.4653680331375171E-2</v>
      </c>
      <c r="J32" s="197">
        <f t="shared" si="2"/>
        <v>0.20211663595038967</v>
      </c>
    </row>
    <row r="33" spans="1:10" x14ac:dyDescent="0.15">
      <c r="A33" s="190"/>
      <c r="B33" s="191" t="s">
        <v>107</v>
      </c>
      <c r="C33" s="192" t="s">
        <v>18</v>
      </c>
      <c r="D33" s="193"/>
      <c r="E33" s="194"/>
      <c r="F33" s="195">
        <f>逆行列係数!K33</f>
        <v>7.1211436720768004E-3</v>
      </c>
      <c r="G33" s="195">
        <f>逆行列係数!AZ33</f>
        <v>3.0927116505472365E-4</v>
      </c>
      <c r="H33" s="472">
        <f t="shared" si="0"/>
        <v>0.11352101618212136</v>
      </c>
      <c r="I33" s="196">
        <f t="shared" si="1"/>
        <v>1.9585618635279255E-2</v>
      </c>
      <c r="J33" s="197">
        <f t="shared" si="2"/>
        <v>0.13310663481740062</v>
      </c>
    </row>
    <row r="34" spans="1:10" x14ac:dyDescent="0.15">
      <c r="A34" s="190"/>
      <c r="B34" s="191" t="s">
        <v>108</v>
      </c>
      <c r="C34" s="192" t="s">
        <v>378</v>
      </c>
      <c r="D34" s="193"/>
      <c r="E34" s="194"/>
      <c r="F34" s="195">
        <f>逆行列係数!K34</f>
        <v>1.9835740858966715E-2</v>
      </c>
      <c r="G34" s="195">
        <f>逆行列係数!AZ34</f>
        <v>2.0206044844103084E-3</v>
      </c>
      <c r="H34" s="472">
        <f t="shared" si="0"/>
        <v>0.31620952514477529</v>
      </c>
      <c r="I34" s="196">
        <f t="shared" si="1"/>
        <v>0.1279614568574243</v>
      </c>
      <c r="J34" s="197">
        <f t="shared" si="2"/>
        <v>0.44417098200219962</v>
      </c>
    </row>
    <row r="35" spans="1:10" x14ac:dyDescent="0.15">
      <c r="A35" s="190"/>
      <c r="B35" s="191" t="s">
        <v>109</v>
      </c>
      <c r="C35" s="192" t="s">
        <v>347</v>
      </c>
      <c r="D35" s="193"/>
      <c r="E35" s="194"/>
      <c r="F35" s="195">
        <f>逆行列係数!K35</f>
        <v>1.1885984996120369E-2</v>
      </c>
      <c r="G35" s="195">
        <f>逆行列係数!AZ35</f>
        <v>5.2810100879019145E-4</v>
      </c>
      <c r="H35" s="472">
        <f t="shared" si="0"/>
        <v>0.18947926867083156</v>
      </c>
      <c r="I35" s="196">
        <f t="shared" si="1"/>
        <v>3.3443741699103385E-2</v>
      </c>
      <c r="J35" s="197">
        <f t="shared" si="2"/>
        <v>0.22292301036993495</v>
      </c>
    </row>
    <row r="36" spans="1:10" x14ac:dyDescent="0.15">
      <c r="A36" s="190"/>
      <c r="B36" s="191" t="s">
        <v>110</v>
      </c>
      <c r="C36" s="192" t="s">
        <v>19</v>
      </c>
      <c r="D36" s="193"/>
      <c r="E36" s="194"/>
      <c r="F36" s="195">
        <f>逆行列係数!K36</f>
        <v>1.0159473506886007E-3</v>
      </c>
      <c r="G36" s="195">
        <f>逆行列係数!AZ36</f>
        <v>3.6152937301237461E-5</v>
      </c>
      <c r="H36" s="472">
        <f t="shared" si="0"/>
        <v>1.6195625442853745E-2</v>
      </c>
      <c r="I36" s="196">
        <f t="shared" si="1"/>
        <v>2.2895042361996761E-3</v>
      </c>
      <c r="J36" s="197">
        <f t="shared" si="2"/>
        <v>1.8485129679053421E-2</v>
      </c>
    </row>
    <row r="37" spans="1:10" x14ac:dyDescent="0.15">
      <c r="A37" s="190"/>
      <c r="B37" s="191" t="s">
        <v>111</v>
      </c>
      <c r="C37" s="192" t="s">
        <v>20</v>
      </c>
      <c r="D37" s="193"/>
      <c r="E37" s="194"/>
      <c r="F37" s="195">
        <f>逆行列係数!K37</f>
        <v>9.0644739789615875E-2</v>
      </c>
      <c r="G37" s="195">
        <f>逆行列係数!AZ37</f>
        <v>1.9630631865307667E-3</v>
      </c>
      <c r="H37" s="472">
        <f t="shared" si="0"/>
        <v>1.4450042642490568</v>
      </c>
      <c r="I37" s="196">
        <f t="shared" si="1"/>
        <v>0.12431746400135478</v>
      </c>
      <c r="J37" s="197">
        <f t="shared" si="2"/>
        <v>1.5693217282504115</v>
      </c>
    </row>
    <row r="38" spans="1:10" x14ac:dyDescent="0.15">
      <c r="A38" s="190"/>
      <c r="B38" s="191" t="s">
        <v>112</v>
      </c>
      <c r="C38" s="192" t="s">
        <v>379</v>
      </c>
      <c r="D38" s="193"/>
      <c r="E38" s="194"/>
      <c r="F38" s="195">
        <f>逆行列係数!K38</f>
        <v>7.6931954102422935E-5</v>
      </c>
      <c r="G38" s="195">
        <f>逆行列係数!AZ38</f>
        <v>4.5982632286065862E-6</v>
      </c>
      <c r="H38" s="472">
        <f t="shared" si="0"/>
        <v>1.2264032308221043E-3</v>
      </c>
      <c r="I38" s="196">
        <f t="shared" si="1"/>
        <v>2.9120021572066369E-4</v>
      </c>
      <c r="J38" s="197">
        <f t="shared" si="2"/>
        <v>1.517603446542768E-3</v>
      </c>
    </row>
    <row r="39" spans="1:10" x14ac:dyDescent="0.15">
      <c r="A39" s="190"/>
      <c r="B39" s="191" t="s">
        <v>334</v>
      </c>
      <c r="C39" s="192" t="s">
        <v>380</v>
      </c>
      <c r="D39" s="193"/>
      <c r="E39" s="194"/>
      <c r="F39" s="195">
        <f>逆行列係数!K39</f>
        <v>2.5369803036947589E-3</v>
      </c>
      <c r="G39" s="195">
        <f>逆行列係数!AZ39</f>
        <v>6.1923259080316211E-5</v>
      </c>
      <c r="H39" s="472">
        <f t="shared" si="0"/>
        <v>4.0443023673115107E-2</v>
      </c>
      <c r="I39" s="196">
        <f t="shared" si="1"/>
        <v>3.9214950310225913E-3</v>
      </c>
      <c r="J39" s="197">
        <f t="shared" si="2"/>
        <v>4.4364518704137698E-2</v>
      </c>
    </row>
    <row r="40" spans="1:10" x14ac:dyDescent="0.15">
      <c r="A40" s="190"/>
      <c r="B40" s="191" t="s">
        <v>335</v>
      </c>
      <c r="C40" s="192" t="s">
        <v>21</v>
      </c>
      <c r="D40" s="193"/>
      <c r="E40" s="194"/>
      <c r="F40" s="195">
        <f>逆行列係数!K40</f>
        <v>5.9144991592278609E-2</v>
      </c>
      <c r="G40" s="195">
        <f>逆行列係数!AZ40</f>
        <v>1.8955865319206493E-3</v>
      </c>
      <c r="H40" s="472">
        <f t="shared" si="0"/>
        <v>0.94285410557941629</v>
      </c>
      <c r="I40" s="196">
        <f t="shared" si="1"/>
        <v>0.12004428184502808</v>
      </c>
      <c r="J40" s="197">
        <f t="shared" si="2"/>
        <v>1.0628983874244444</v>
      </c>
    </row>
    <row r="41" spans="1:10" x14ac:dyDescent="0.15">
      <c r="A41" s="190"/>
      <c r="B41" s="191" t="s">
        <v>381</v>
      </c>
      <c r="C41" s="435" t="s">
        <v>439</v>
      </c>
      <c r="D41" s="193"/>
      <c r="E41" s="194"/>
      <c r="F41" s="195">
        <f>逆行列係数!K41</f>
        <v>3.8599762872368348E-4</v>
      </c>
      <c r="G41" s="195">
        <f>逆行列係数!AZ41</f>
        <v>3.2664602314236556E-5</v>
      </c>
      <c r="H41" s="472">
        <f t="shared" ref="H41:I43" si="4">D$12*F41</f>
        <v>6.1533434900945452E-3</v>
      </c>
      <c r="I41" s="196">
        <f t="shared" si="4"/>
        <v>2.0685938945730568E-3</v>
      </c>
      <c r="J41" s="197">
        <f>SUM(H41:I41)</f>
        <v>8.2219373846676019E-3</v>
      </c>
    </row>
    <row r="42" spans="1:10" x14ac:dyDescent="0.15">
      <c r="A42" s="190"/>
      <c r="B42" s="191" t="s">
        <v>336</v>
      </c>
      <c r="C42" s="192" t="s">
        <v>383</v>
      </c>
      <c r="D42" s="193"/>
      <c r="E42" s="194"/>
      <c r="F42" s="195">
        <f>逆行列係数!K42</f>
        <v>1.5975374622252245E-3</v>
      </c>
      <c r="G42" s="195">
        <f>逆行列係数!AZ42</f>
        <v>4.5811404791143339E-5</v>
      </c>
      <c r="H42" s="472">
        <f t="shared" si="4"/>
        <v>2.5466987390232634E-2</v>
      </c>
      <c r="I42" s="196">
        <f t="shared" si="4"/>
        <v>2.9011586102020742E-3</v>
      </c>
      <c r="J42" s="197">
        <f>SUM(H42:I42)</f>
        <v>2.8368146000434708E-2</v>
      </c>
    </row>
    <row r="43" spans="1:10" x14ac:dyDescent="0.15">
      <c r="A43" s="190"/>
      <c r="B43" s="191" t="s">
        <v>337</v>
      </c>
      <c r="C43" s="192" t="s">
        <v>384</v>
      </c>
      <c r="D43" s="320"/>
      <c r="E43" s="321"/>
      <c r="F43" s="199">
        <f>逆行列係数!K43</f>
        <v>4.4786242142228804E-3</v>
      </c>
      <c r="G43" s="199">
        <f>逆行列係数!AZ43</f>
        <v>1.5937383005414478E-4</v>
      </c>
      <c r="H43" s="473">
        <f t="shared" si="4"/>
        <v>7.1395550393124119E-2</v>
      </c>
      <c r="I43" s="200">
        <f t="shared" si="4"/>
        <v>1.0092874501675474E-2</v>
      </c>
      <c r="J43" s="201">
        <f>SUM(H43:I43)</f>
        <v>8.1488424894799599E-2</v>
      </c>
    </row>
    <row r="44" spans="1:10" x14ac:dyDescent="0.15">
      <c r="A44" s="202"/>
      <c r="B44" s="271"/>
      <c r="C44" s="272" t="s">
        <v>116</v>
      </c>
      <c r="D44" s="204">
        <f>SUM(D5:D43)</f>
        <v>15.941402309752059</v>
      </c>
      <c r="E44" s="204">
        <f>SUM(E5:E43)</f>
        <v>63.328304893259933</v>
      </c>
      <c r="F44" s="205">
        <f>逆行列係数!K44</f>
        <v>1.5222354822775124</v>
      </c>
      <c r="G44" s="205">
        <f>逆行列係数!AZ44</f>
        <v>4.2696670913807827E-2</v>
      </c>
      <c r="H44" s="474">
        <f>SUM(H5:H43)</f>
        <v>24.266568233165273</v>
      </c>
      <c r="I44" s="206">
        <f>SUM(I5:I43)</f>
        <v>2.7039077935568043</v>
      </c>
      <c r="J44" s="207">
        <f>SUM(J5:J43)</f>
        <v>26.970476026722082</v>
      </c>
    </row>
    <row r="45" spans="1:10" x14ac:dyDescent="0.15">
      <c r="A45" s="208" t="s">
        <v>137</v>
      </c>
      <c r="B45" s="191" t="s">
        <v>358</v>
      </c>
      <c r="C45" s="192" t="s">
        <v>359</v>
      </c>
      <c r="D45" s="209"/>
      <c r="E45" s="210"/>
      <c r="F45" s="211">
        <f>逆行列係数!K46</f>
        <v>5.2214825301004925E-3</v>
      </c>
      <c r="G45" s="211">
        <f>逆行列係数!AZ46</f>
        <v>5.3568573373838982E-3</v>
      </c>
      <c r="H45" s="472">
        <f t="shared" ref="H45:H80" si="5">D$12*F45</f>
        <v>8.3237753665674014E-2</v>
      </c>
      <c r="I45" s="212">
        <f t="shared" ref="I45:I80" si="6">E$12*G45</f>
        <v>0.33924069473154411</v>
      </c>
      <c r="J45" s="213">
        <f t="shared" ref="J45:J80" si="7">SUM(H45:I45)</f>
        <v>0.42247844839721815</v>
      </c>
    </row>
    <row r="46" spans="1:10" x14ac:dyDescent="0.15">
      <c r="A46" s="208" t="s">
        <v>138</v>
      </c>
      <c r="B46" s="191" t="s">
        <v>360</v>
      </c>
      <c r="C46" s="192" t="s">
        <v>361</v>
      </c>
      <c r="D46" s="193"/>
      <c r="E46" s="194"/>
      <c r="F46" s="195">
        <f>逆行列係数!K47</f>
        <v>1.3062417471943323E-3</v>
      </c>
      <c r="G46" s="195">
        <f>逆行列係数!AZ47</f>
        <v>1.4601459017403254E-3</v>
      </c>
      <c r="H46" s="472">
        <f t="shared" si="5"/>
        <v>2.0823325205818293E-2</v>
      </c>
      <c r="I46" s="196">
        <f t="shared" si="6"/>
        <v>9.2468564854055288E-2</v>
      </c>
      <c r="J46" s="197">
        <f t="shared" si="7"/>
        <v>0.11329189005987358</v>
      </c>
    </row>
    <row r="47" spans="1:10" x14ac:dyDescent="0.15">
      <c r="A47" s="208" t="s">
        <v>139</v>
      </c>
      <c r="B47" s="191" t="s">
        <v>362</v>
      </c>
      <c r="C47" s="192" t="s">
        <v>363</v>
      </c>
      <c r="D47" s="214"/>
      <c r="E47" s="198"/>
      <c r="F47" s="195">
        <f>逆行列係数!K48</f>
        <v>4.2131547622882538E-4</v>
      </c>
      <c r="G47" s="195">
        <f>逆行列係数!AZ48</f>
        <v>4.3588500810090087E-4</v>
      </c>
      <c r="H47" s="472">
        <f t="shared" si="5"/>
        <v>6.7163595058884855E-3</v>
      </c>
      <c r="I47" s="196">
        <f t="shared" si="6"/>
        <v>2.7603858691414927E-2</v>
      </c>
      <c r="J47" s="197">
        <f t="shared" si="7"/>
        <v>3.4320218197303409E-2</v>
      </c>
    </row>
    <row r="48" spans="1:10" x14ac:dyDescent="0.15">
      <c r="A48" s="208" t="s">
        <v>140</v>
      </c>
      <c r="B48" s="191" t="s">
        <v>364</v>
      </c>
      <c r="C48" s="192" t="s">
        <v>3</v>
      </c>
      <c r="D48" s="214"/>
      <c r="E48" s="198"/>
      <c r="F48" s="195">
        <f>逆行列係数!K49</f>
        <v>7.1102826506756187E-2</v>
      </c>
      <c r="G48" s="195">
        <f>逆行列係数!AZ49</f>
        <v>0.1495446591780959</v>
      </c>
      <c r="H48" s="472">
        <f t="shared" si="5"/>
        <v>1.1334787627047029</v>
      </c>
      <c r="I48" s="196">
        <f t="shared" si="6"/>
        <v>9.4704097715890985</v>
      </c>
      <c r="J48" s="197">
        <f t="shared" si="7"/>
        <v>10.603888534293802</v>
      </c>
    </row>
    <row r="49" spans="1:10" x14ac:dyDescent="0.15">
      <c r="A49" s="208" t="s">
        <v>136</v>
      </c>
      <c r="B49" s="191" t="s">
        <v>365</v>
      </c>
      <c r="C49" s="192" t="s">
        <v>344</v>
      </c>
      <c r="E49" s="198"/>
      <c r="F49" s="195">
        <f>逆行列係数!K50</f>
        <v>1.1383472909124058E-2</v>
      </c>
      <c r="G49" s="195">
        <f>逆行列係数!AZ50</f>
        <v>1.1698199146100286E-2</v>
      </c>
      <c r="H49" s="472">
        <f t="shared" si="5"/>
        <v>0.18146852132651023</v>
      </c>
      <c r="I49" s="196">
        <f t="shared" si="6"/>
        <v>0.74082712222631186</v>
      </c>
      <c r="J49" s="197">
        <f t="shared" si="7"/>
        <v>0.92229564355282212</v>
      </c>
    </row>
    <row r="50" spans="1:10" x14ac:dyDescent="0.15">
      <c r="A50" s="208"/>
      <c r="B50" s="191" t="s">
        <v>366</v>
      </c>
      <c r="C50" s="192" t="s">
        <v>4</v>
      </c>
      <c r="E50" s="198"/>
      <c r="F50" s="195">
        <f>逆行列係数!K51</f>
        <v>4.0991919259952495E-3</v>
      </c>
      <c r="G50" s="195">
        <f>逆行列係数!AZ51</f>
        <v>4.9719496223321153E-3</v>
      </c>
      <c r="H50" s="472">
        <f t="shared" si="5"/>
        <v>6.5346867637177661E-2</v>
      </c>
      <c r="I50" s="196">
        <f t="shared" si="6"/>
        <v>0.31486514159697676</v>
      </c>
      <c r="J50" s="197">
        <f t="shared" si="7"/>
        <v>0.38021200923415444</v>
      </c>
    </row>
    <row r="51" spans="1:10" x14ac:dyDescent="0.15">
      <c r="A51" s="208"/>
      <c r="B51" s="191" t="s">
        <v>367</v>
      </c>
      <c r="C51" s="192" t="s">
        <v>113</v>
      </c>
      <c r="E51" s="198"/>
      <c r="F51" s="195">
        <f>逆行列係数!K52</f>
        <v>3.3500141086587512E-2</v>
      </c>
      <c r="G51" s="195">
        <f>逆行列係数!AZ52</f>
        <v>3.9510525068368836E-2</v>
      </c>
      <c r="H51" s="472">
        <f t="shared" si="5"/>
        <v>0.534039226494746</v>
      </c>
      <c r="I51" s="196">
        <f t="shared" si="6"/>
        <v>2.5021345780224515</v>
      </c>
      <c r="J51" s="197">
        <f t="shared" si="7"/>
        <v>3.0361738045171975</v>
      </c>
    </row>
    <row r="52" spans="1:10" x14ac:dyDescent="0.15">
      <c r="A52" s="208"/>
      <c r="B52" s="191" t="s">
        <v>368</v>
      </c>
      <c r="C52" s="192" t="s">
        <v>5</v>
      </c>
      <c r="E52" s="198"/>
      <c r="F52" s="195">
        <f>逆行列係数!K53</f>
        <v>0.42526928615798487</v>
      </c>
      <c r="G52" s="195">
        <f>逆行列係数!AZ53</f>
        <v>1.5385839808734709</v>
      </c>
      <c r="H52" s="472">
        <f t="shared" si="5"/>
        <v>6.7793887806255091</v>
      </c>
      <c r="I52" s="196">
        <f t="shared" si="6"/>
        <v>97.43591544464077</v>
      </c>
      <c r="J52" s="197">
        <f t="shared" si="7"/>
        <v>104.21530422526628</v>
      </c>
    </row>
    <row r="53" spans="1:10" x14ac:dyDescent="0.15">
      <c r="A53" s="208"/>
      <c r="B53" s="191" t="s">
        <v>369</v>
      </c>
      <c r="C53" s="192" t="s">
        <v>6</v>
      </c>
      <c r="E53" s="198"/>
      <c r="F53" s="195">
        <f>逆行列係数!K54</f>
        <v>8.0021421789450639E-2</v>
      </c>
      <c r="G53" s="195">
        <f>逆行列係数!AZ54</f>
        <v>0.17903306250458353</v>
      </c>
      <c r="H53" s="472">
        <f t="shared" si="5"/>
        <v>1.2756536781439922</v>
      </c>
      <c r="I53" s="196">
        <f t="shared" si="6"/>
        <v>11.337860368264328</v>
      </c>
      <c r="J53" s="197">
        <f t="shared" si="7"/>
        <v>12.613514046408321</v>
      </c>
    </row>
    <row r="54" spans="1:10" x14ac:dyDescent="0.15">
      <c r="A54" s="208"/>
      <c r="B54" s="191" t="s">
        <v>88</v>
      </c>
      <c r="C54" s="192" t="s">
        <v>370</v>
      </c>
      <c r="E54" s="198"/>
      <c r="F54" s="195">
        <f>逆行列係数!K55</f>
        <v>3.7213481994752128E-2</v>
      </c>
      <c r="G54" s="195">
        <f>逆行列係数!AZ55</f>
        <v>3.654333928023458E-2</v>
      </c>
      <c r="H54" s="472">
        <f t="shared" si="5"/>
        <v>0.59323508782505818</v>
      </c>
      <c r="I54" s="196">
        <f t="shared" si="6"/>
        <v>2.3142277317565374</v>
      </c>
      <c r="J54" s="197">
        <f t="shared" si="7"/>
        <v>2.9074628195815957</v>
      </c>
    </row>
    <row r="55" spans="1:10" x14ac:dyDescent="0.15">
      <c r="A55" s="208"/>
      <c r="B55" s="191" t="s">
        <v>89</v>
      </c>
      <c r="C55" s="192" t="s">
        <v>7</v>
      </c>
      <c r="E55" s="198"/>
      <c r="F55" s="195">
        <f>逆行列係数!K56</f>
        <v>8.6837902495625167E-3</v>
      </c>
      <c r="G55" s="195">
        <f>逆行列係数!AZ56</f>
        <v>1.1131937658435434E-2</v>
      </c>
      <c r="H55" s="472">
        <f t="shared" si="5"/>
        <v>0.13843179394177832</v>
      </c>
      <c r="I55" s="196">
        <f t="shared" si="6"/>
        <v>0.70496674208616128</v>
      </c>
      <c r="J55" s="197">
        <f t="shared" si="7"/>
        <v>0.84339853602793957</v>
      </c>
    </row>
    <row r="56" spans="1:10" x14ac:dyDescent="0.15">
      <c r="A56" s="208"/>
      <c r="B56" s="191" t="s">
        <v>90</v>
      </c>
      <c r="C56" s="192" t="s">
        <v>8</v>
      </c>
      <c r="E56" s="198"/>
      <c r="F56" s="195">
        <f>逆行列係数!K57</f>
        <v>1.5462773512822331E-2</v>
      </c>
      <c r="G56" s="195">
        <f>逆行列係数!AZ57</f>
        <v>1.6263643503755136E-2</v>
      </c>
      <c r="H56" s="472">
        <f t="shared" si="5"/>
        <v>0.24649829339247886</v>
      </c>
      <c r="I56" s="196">
        <f t="shared" si="6"/>
        <v>1.0299489744810915</v>
      </c>
      <c r="J56" s="197">
        <f t="shared" si="7"/>
        <v>1.2764472678735703</v>
      </c>
    </row>
    <row r="57" spans="1:10" x14ac:dyDescent="0.15">
      <c r="A57" s="208"/>
      <c r="B57" s="191" t="s">
        <v>91</v>
      </c>
      <c r="C57" s="192" t="s">
        <v>9</v>
      </c>
      <c r="E57" s="198"/>
      <c r="F57" s="195">
        <f>逆行列係数!K58</f>
        <v>9.5559369251428227E-3</v>
      </c>
      <c r="G57" s="195">
        <f>逆行列係数!AZ58</f>
        <v>9.368703846010849E-3</v>
      </c>
      <c r="H57" s="472">
        <f t="shared" si="5"/>
        <v>0.15233503497031678</v>
      </c>
      <c r="I57" s="196">
        <f t="shared" si="6"/>
        <v>0.59330413361483203</v>
      </c>
      <c r="J57" s="197">
        <f t="shared" si="7"/>
        <v>0.74563916858514878</v>
      </c>
    </row>
    <row r="58" spans="1:10" x14ac:dyDescent="0.15">
      <c r="A58" s="208"/>
      <c r="B58" s="191" t="s">
        <v>92</v>
      </c>
      <c r="C58" s="192" t="s">
        <v>10</v>
      </c>
      <c r="E58" s="198"/>
      <c r="F58" s="195">
        <f>逆行列係数!K59</f>
        <v>1.8199999975067004E-2</v>
      </c>
      <c r="G58" s="195">
        <f>逆行列係数!AZ59</f>
        <v>1.9467713814032134E-2</v>
      </c>
      <c r="H58" s="472">
        <f t="shared" ref="H58:I60" si="8">D$12*F58</f>
        <v>0.29013352164002054</v>
      </c>
      <c r="I58" s="196">
        <f t="shared" si="8"/>
        <v>1.2328573159897551</v>
      </c>
      <c r="J58" s="197">
        <f>SUM(H58:I58)</f>
        <v>1.5229908376297756</v>
      </c>
    </row>
    <row r="59" spans="1:10" x14ac:dyDescent="0.15">
      <c r="A59" s="208"/>
      <c r="B59" s="191" t="s">
        <v>93</v>
      </c>
      <c r="C59" s="192" t="s">
        <v>371</v>
      </c>
      <c r="E59" s="198"/>
      <c r="F59" s="195">
        <f>逆行列係数!K60</f>
        <v>1.9265653408311032E-3</v>
      </c>
      <c r="G59" s="195">
        <f>逆行列係数!AZ60</f>
        <v>1.9318112232529858E-3</v>
      </c>
      <c r="H59" s="472">
        <f t="shared" si="8"/>
        <v>3.0712153174213212E-2</v>
      </c>
      <c r="I59" s="196">
        <f t="shared" si="8"/>
        <v>0.12233833014238651</v>
      </c>
      <c r="J59" s="197">
        <f>SUM(H59:I59)</f>
        <v>0.15305048331659973</v>
      </c>
    </row>
    <row r="60" spans="1:10" x14ac:dyDescent="0.15">
      <c r="A60" s="208"/>
      <c r="B60" s="191" t="s">
        <v>94</v>
      </c>
      <c r="C60" s="192" t="s">
        <v>372</v>
      </c>
      <c r="E60" s="198"/>
      <c r="F60" s="195">
        <f>逆行列係数!K61</f>
        <v>2.2410020861426158E-3</v>
      </c>
      <c r="G60" s="195">
        <f>逆行列係数!AZ61</f>
        <v>2.0967115663455085E-3</v>
      </c>
      <c r="H60" s="472">
        <f t="shared" si="8"/>
        <v>3.5724715832193076E-2</v>
      </c>
      <c r="I60" s="196">
        <f t="shared" si="8"/>
        <v>0.13278118934675295</v>
      </c>
      <c r="J60" s="197">
        <f>SUM(H60:I60)</f>
        <v>0.16850590517894604</v>
      </c>
    </row>
    <row r="61" spans="1:10" x14ac:dyDescent="0.15">
      <c r="A61" s="208"/>
      <c r="B61" s="191" t="s">
        <v>95</v>
      </c>
      <c r="C61" s="192" t="s">
        <v>373</v>
      </c>
      <c r="E61" s="198"/>
      <c r="F61" s="195">
        <f>逆行列係数!K62</f>
        <v>1.0363492059537883E-3</v>
      </c>
      <c r="G61" s="195">
        <f>逆行列係数!AZ62</f>
        <v>1.0444818408974052E-3</v>
      </c>
      <c r="H61" s="472">
        <f t="shared" si="5"/>
        <v>1.6520859625501434E-2</v>
      </c>
      <c r="I61" s="196">
        <f t="shared" si="6"/>
        <v>6.6145264475824292E-2</v>
      </c>
      <c r="J61" s="197">
        <f t="shared" si="7"/>
        <v>8.2666124101325733E-2</v>
      </c>
    </row>
    <row r="62" spans="1:10" x14ac:dyDescent="0.15">
      <c r="A62" s="208"/>
      <c r="B62" s="191" t="s">
        <v>96</v>
      </c>
      <c r="C62" s="192" t="s">
        <v>374</v>
      </c>
      <c r="E62" s="198"/>
      <c r="F62" s="195">
        <f>逆行列係数!K63</f>
        <v>2.7075413551571419E-3</v>
      </c>
      <c r="G62" s="195">
        <f>逆行列係数!AZ63</f>
        <v>2.5724114482416228E-3</v>
      </c>
      <c r="H62" s="472">
        <f t="shared" si="5"/>
        <v>4.3162006012851278E-2</v>
      </c>
      <c r="I62" s="196">
        <f t="shared" si="6"/>
        <v>0.16290645650515784</v>
      </c>
      <c r="J62" s="197">
        <f t="shared" si="7"/>
        <v>0.20606846251800912</v>
      </c>
    </row>
    <row r="63" spans="1:10" x14ac:dyDescent="0.15">
      <c r="A63" s="208"/>
      <c r="B63" s="191" t="s">
        <v>97</v>
      </c>
      <c r="C63" s="192" t="s">
        <v>11</v>
      </c>
      <c r="E63" s="198"/>
      <c r="F63" s="195">
        <f>逆行列係数!K64</f>
        <v>1.6240960098734625E-3</v>
      </c>
      <c r="G63" s="195">
        <f>逆行列係数!AZ64</f>
        <v>1.6035411794145609E-3</v>
      </c>
      <c r="H63" s="472">
        <f t="shared" si="5"/>
        <v>2.5890367883055918E-2</v>
      </c>
      <c r="I63" s="196">
        <f t="shared" si="6"/>
        <v>0.10154954471886295</v>
      </c>
      <c r="J63" s="197">
        <f t="shared" si="7"/>
        <v>0.12743991260191886</v>
      </c>
    </row>
    <row r="64" spans="1:10" x14ac:dyDescent="0.15">
      <c r="A64" s="208"/>
      <c r="B64" s="191" t="s">
        <v>98</v>
      </c>
      <c r="C64" s="192" t="s">
        <v>345</v>
      </c>
      <c r="E64" s="198"/>
      <c r="F64" s="195">
        <f>逆行列係数!K65</f>
        <v>2.0635642560278223E-4</v>
      </c>
      <c r="G64" s="195">
        <f>逆行列係数!AZ65</f>
        <v>2.5841215791850479E-4</v>
      </c>
      <c r="H64" s="472">
        <f t="shared" si="5"/>
        <v>3.2896107997363714E-3</v>
      </c>
      <c r="I64" s="196">
        <f t="shared" si="6"/>
        <v>1.6364803924788306E-2</v>
      </c>
      <c r="J64" s="197">
        <f t="shared" si="7"/>
        <v>1.9654414724524678E-2</v>
      </c>
    </row>
    <row r="65" spans="1:10" x14ac:dyDescent="0.15">
      <c r="A65" s="208"/>
      <c r="B65" s="191" t="s">
        <v>99</v>
      </c>
      <c r="C65" s="192" t="s">
        <v>342</v>
      </c>
      <c r="E65" s="198"/>
      <c r="F65" s="195">
        <f>逆行列係数!K66</f>
        <v>8.1233098926383335E-3</v>
      </c>
      <c r="G65" s="195">
        <f>逆行列係数!AZ66</f>
        <v>8.7877406476395952E-3</v>
      </c>
      <c r="H65" s="472">
        <f t="shared" si="5"/>
        <v>0.12949695108533649</v>
      </c>
      <c r="I65" s="196">
        <f t="shared" si="6"/>
        <v>0.55651271905661381</v>
      </c>
      <c r="J65" s="197">
        <f t="shared" si="7"/>
        <v>0.68600967014195025</v>
      </c>
    </row>
    <row r="66" spans="1:10" x14ac:dyDescent="0.15">
      <c r="A66" s="208"/>
      <c r="B66" s="191" t="s">
        <v>100</v>
      </c>
      <c r="C66" s="192" t="s">
        <v>13</v>
      </c>
      <c r="E66" s="198"/>
      <c r="F66" s="195">
        <f>逆行列係数!K67</f>
        <v>1.087508825577017E-2</v>
      </c>
      <c r="G66" s="195">
        <f>逆行列係数!AZ67</f>
        <v>1.3336773925253564E-2</v>
      </c>
      <c r="H66" s="472">
        <f t="shared" si="5"/>
        <v>0.17336415703929209</v>
      </c>
      <c r="I66" s="196">
        <f t="shared" si="6"/>
        <v>0.84459528543093676</v>
      </c>
      <c r="J66" s="197">
        <f t="shared" si="7"/>
        <v>1.0179594424702287</v>
      </c>
    </row>
    <row r="67" spans="1:10" x14ac:dyDescent="0.15">
      <c r="A67" s="208"/>
      <c r="B67" s="191" t="s">
        <v>101</v>
      </c>
      <c r="C67" s="192" t="s">
        <v>14</v>
      </c>
      <c r="E67" s="198"/>
      <c r="F67" s="195">
        <f>逆行列係数!K68</f>
        <v>1.0581804356706748E-2</v>
      </c>
      <c r="G67" s="195">
        <f>逆行列係数!AZ68</f>
        <v>2.3557391251661484E-2</v>
      </c>
      <c r="H67" s="472">
        <f t="shared" si="5"/>
        <v>0.16868880041334935</v>
      </c>
      <c r="I67" s="196">
        <f t="shared" si="6"/>
        <v>1.4918496556750327</v>
      </c>
      <c r="J67" s="197">
        <f t="shared" si="7"/>
        <v>1.660538456088382</v>
      </c>
    </row>
    <row r="68" spans="1:10" x14ac:dyDescent="0.15">
      <c r="A68" s="208"/>
      <c r="B68" s="191" t="s">
        <v>102</v>
      </c>
      <c r="C68" s="192" t="s">
        <v>343</v>
      </c>
      <c r="E68" s="198"/>
      <c r="F68" s="195">
        <f>逆行列係数!K69</f>
        <v>3.8372095134532699E-2</v>
      </c>
      <c r="G68" s="195">
        <f>逆行列係数!AZ69</f>
        <v>6.1794845008243435E-2</v>
      </c>
      <c r="H68" s="472">
        <f t="shared" si="5"/>
        <v>0.61170500600766531</v>
      </c>
      <c r="I68" s="196">
        <f t="shared" si="6"/>
        <v>3.9133627855137818</v>
      </c>
      <c r="J68" s="197">
        <f t="shared" si="7"/>
        <v>4.5250677915214474</v>
      </c>
    </row>
    <row r="69" spans="1:10" x14ac:dyDescent="0.15">
      <c r="A69" s="208"/>
      <c r="B69" s="191" t="s">
        <v>103</v>
      </c>
      <c r="C69" s="192" t="s">
        <v>375</v>
      </c>
      <c r="E69" s="198"/>
      <c r="F69" s="195">
        <f>逆行列係数!K70</f>
        <v>3.2593466450240517E-3</v>
      </c>
      <c r="G69" s="195">
        <f>逆行列係数!AZ70</f>
        <v>8.1917111144370162E-3</v>
      </c>
      <c r="H69" s="472">
        <f t="shared" si="5"/>
        <v>5.1958556135269042E-2</v>
      </c>
      <c r="I69" s="196">
        <f t="shared" si="6"/>
        <v>0.51876717905257352</v>
      </c>
      <c r="J69" s="197">
        <f t="shared" si="7"/>
        <v>0.57072573518784253</v>
      </c>
    </row>
    <row r="70" spans="1:10" x14ac:dyDescent="0.15">
      <c r="A70" s="208"/>
      <c r="B70" s="191" t="s">
        <v>104</v>
      </c>
      <c r="C70" s="192" t="s">
        <v>376</v>
      </c>
      <c r="E70" s="198"/>
      <c r="F70" s="195">
        <f>逆行列係数!K71</f>
        <v>2.2466870236220009E-3</v>
      </c>
      <c r="G70" s="195">
        <f>逆行列係数!AZ71</f>
        <v>4.8904295504123363E-3</v>
      </c>
      <c r="H70" s="472">
        <f>D$12*F70</f>
        <v>3.5815341707657745E-2</v>
      </c>
      <c r="I70" s="196">
        <f>E$12*G70</f>
        <v>0.30970261362752055</v>
      </c>
      <c r="J70" s="197">
        <f>SUM(H70:I70)</f>
        <v>0.34551795533517832</v>
      </c>
    </row>
    <row r="71" spans="1:10" x14ac:dyDescent="0.15">
      <c r="A71" s="208"/>
      <c r="B71" s="191" t="s">
        <v>105</v>
      </c>
      <c r="C71" s="192" t="s">
        <v>377</v>
      </c>
      <c r="E71" s="198"/>
      <c r="F71" s="195">
        <f>逆行列係数!K72</f>
        <v>0.10911308462539647</v>
      </c>
      <c r="G71" s="195">
        <f>逆行列係数!AZ72</f>
        <v>0.10808083354210705</v>
      </c>
      <c r="H71" s="472">
        <f t="shared" si="5"/>
        <v>1.7394155792714672</v>
      </c>
      <c r="I71" s="196">
        <f t="shared" si="6"/>
        <v>6.8445759796722303</v>
      </c>
      <c r="J71" s="197">
        <f t="shared" si="7"/>
        <v>8.5839915589436977</v>
      </c>
    </row>
    <row r="72" spans="1:10" x14ac:dyDescent="0.15">
      <c r="A72" s="208"/>
      <c r="B72" s="191" t="s">
        <v>106</v>
      </c>
      <c r="C72" s="192" t="s">
        <v>17</v>
      </c>
      <c r="D72" s="214"/>
      <c r="E72" s="198"/>
      <c r="F72" s="195">
        <f>逆行列係数!K73</f>
        <v>1.5439105921346024E-2</v>
      </c>
      <c r="G72" s="195">
        <f>逆行列係数!AZ73</f>
        <v>2.7668933110424374E-2</v>
      </c>
      <c r="H72" s="472">
        <f t="shared" si="5"/>
        <v>0.2461209987950522</v>
      </c>
      <c r="I72" s="196">
        <f t="shared" si="6"/>
        <v>1.7522266320881696</v>
      </c>
      <c r="J72" s="197">
        <f t="shared" si="7"/>
        <v>1.9983476308832218</v>
      </c>
    </row>
    <row r="73" spans="1:10" x14ac:dyDescent="0.15">
      <c r="A73" s="208"/>
      <c r="B73" s="191" t="s">
        <v>107</v>
      </c>
      <c r="C73" s="192" t="s">
        <v>18</v>
      </c>
      <c r="D73" s="214"/>
      <c r="E73" s="198"/>
      <c r="F73" s="195">
        <f>逆行列係数!K74</f>
        <v>1.0767636892543288E-2</v>
      </c>
      <c r="G73" s="195">
        <f>逆行列係数!AZ74</f>
        <v>1.7207330848969703E-2</v>
      </c>
      <c r="H73" s="472">
        <f t="shared" si="5"/>
        <v>0.17165123162936105</v>
      </c>
      <c r="I73" s="196">
        <f t="shared" si="6"/>
        <v>1.0897110944027506</v>
      </c>
      <c r="J73" s="197">
        <f t="shared" si="7"/>
        <v>1.2613623260321116</v>
      </c>
    </row>
    <row r="74" spans="1:10" x14ac:dyDescent="0.15">
      <c r="A74" s="208"/>
      <c r="B74" s="191" t="s">
        <v>108</v>
      </c>
      <c r="C74" s="192" t="s">
        <v>378</v>
      </c>
      <c r="D74" s="214"/>
      <c r="E74" s="198"/>
      <c r="F74" s="195">
        <f>逆行列係数!K75</f>
        <v>4.2407606763573552E-2</v>
      </c>
      <c r="G74" s="195">
        <f>逆行列係数!AZ75</f>
        <v>5.8195609940538011E-2</v>
      </c>
      <c r="H74" s="472">
        <f t="shared" si="5"/>
        <v>0.67603672041188845</v>
      </c>
      <c r="I74" s="196">
        <f t="shared" si="6"/>
        <v>3.6854293297636196</v>
      </c>
      <c r="J74" s="197">
        <f t="shared" si="7"/>
        <v>4.3614660501755083</v>
      </c>
    </row>
    <row r="75" spans="1:10" x14ac:dyDescent="0.15">
      <c r="A75" s="208"/>
      <c r="B75" s="191" t="s">
        <v>109</v>
      </c>
      <c r="C75" s="192" t="s">
        <v>347</v>
      </c>
      <c r="D75" s="214"/>
      <c r="E75" s="198"/>
      <c r="F75" s="195">
        <f>逆行列係数!K76</f>
        <v>4.0401382215054946E-2</v>
      </c>
      <c r="G75" s="195">
        <f>逆行列係数!AZ76</f>
        <v>5.2569301542100183E-2</v>
      </c>
      <c r="H75" s="472">
        <f t="shared" si="5"/>
        <v>0.64405468776025265</v>
      </c>
      <c r="I75" s="196">
        <f t="shared" si="6"/>
        <v>3.3291247560838402</v>
      </c>
      <c r="J75" s="197">
        <f t="shared" si="7"/>
        <v>3.9731794438440931</v>
      </c>
    </row>
    <row r="76" spans="1:10" x14ac:dyDescent="0.15">
      <c r="A76" s="208"/>
      <c r="B76" s="191" t="s">
        <v>110</v>
      </c>
      <c r="C76" s="192" t="s">
        <v>19</v>
      </c>
      <c r="D76" s="214"/>
      <c r="E76" s="198"/>
      <c r="F76" s="195">
        <f>逆行列係数!K77</f>
        <v>1.1297105996752003E-3</v>
      </c>
      <c r="G76" s="195">
        <f>逆行列係数!AZ77</f>
        <v>2.0909414695761712E-3</v>
      </c>
      <c r="H76" s="472">
        <f t="shared" si="5"/>
        <v>1.8009171163013621E-2</v>
      </c>
      <c r="I76" s="196">
        <f t="shared" si="6"/>
        <v>0.13241577889928074</v>
      </c>
      <c r="J76" s="197">
        <f t="shared" si="7"/>
        <v>0.15042495006229437</v>
      </c>
    </row>
    <row r="77" spans="1:10" x14ac:dyDescent="0.15">
      <c r="A77" s="208"/>
      <c r="B77" s="191" t="s">
        <v>111</v>
      </c>
      <c r="C77" s="192" t="s">
        <v>20</v>
      </c>
      <c r="D77" s="214"/>
      <c r="E77" s="198"/>
      <c r="F77" s="195">
        <f>逆行列係数!K78</f>
        <v>4.4347746948169044E-2</v>
      </c>
      <c r="G77" s="195">
        <f>逆行列係数!AZ78</f>
        <v>0.12996078515280407</v>
      </c>
      <c r="H77" s="472">
        <f t="shared" si="5"/>
        <v>0.70696527563184186</v>
      </c>
      <c r="I77" s="196">
        <f t="shared" si="6"/>
        <v>8.2301962263242245</v>
      </c>
      <c r="J77" s="197">
        <f t="shared" si="7"/>
        <v>8.9371615019560657</v>
      </c>
    </row>
    <row r="78" spans="1:10" x14ac:dyDescent="0.15">
      <c r="A78" s="208"/>
      <c r="B78" s="191" t="s">
        <v>112</v>
      </c>
      <c r="C78" s="192" t="s">
        <v>379</v>
      </c>
      <c r="D78" s="214"/>
      <c r="E78" s="198"/>
      <c r="F78" s="195">
        <f>逆行列係数!K79</f>
        <v>9.8225832823748376E-5</v>
      </c>
      <c r="G78" s="195">
        <f>逆行列係数!AZ79</f>
        <v>1.5806303626599621E-4</v>
      </c>
      <c r="H78" s="472">
        <f t="shared" si="5"/>
        <v>1.5658575182538219E-3</v>
      </c>
      <c r="I78" s="196">
        <f t="shared" si="6"/>
        <v>1.0009864153007409E-2</v>
      </c>
      <c r="J78" s="197">
        <f t="shared" si="7"/>
        <v>1.1575721671261231E-2</v>
      </c>
    </row>
    <row r="79" spans="1:10" x14ac:dyDescent="0.15">
      <c r="A79" s="208"/>
      <c r="B79" s="191" t="s">
        <v>334</v>
      </c>
      <c r="C79" s="192" t="s">
        <v>380</v>
      </c>
      <c r="D79" s="214"/>
      <c r="E79" s="198"/>
      <c r="F79" s="195">
        <f>逆行列係数!K80</f>
        <v>1.8873010800165835E-3</v>
      </c>
      <c r="G79" s="195">
        <f>逆行列係数!AZ80</f>
        <v>4.6489052387943463E-3</v>
      </c>
      <c r="H79" s="472">
        <f t="shared" si="5"/>
        <v>3.008622579617392E-2</v>
      </c>
      <c r="I79" s="196">
        <f t="shared" si="6"/>
        <v>0.29440728838224173</v>
      </c>
      <c r="J79" s="197">
        <f t="shared" si="7"/>
        <v>0.32449351417841565</v>
      </c>
    </row>
    <row r="80" spans="1:10" x14ac:dyDescent="0.15">
      <c r="A80" s="208"/>
      <c r="B80" s="191" t="s">
        <v>335</v>
      </c>
      <c r="C80" s="192" t="s">
        <v>21</v>
      </c>
      <c r="D80" s="214"/>
      <c r="E80" s="198"/>
      <c r="F80" s="195">
        <f>逆行列係数!K81</f>
        <v>0.10242866379870019</v>
      </c>
      <c r="G80" s="195">
        <f>逆行列係数!AZ81</f>
        <v>0.15935923669449109</v>
      </c>
      <c r="H80" s="472">
        <f t="shared" si="5"/>
        <v>1.6328565376654163</v>
      </c>
      <c r="I80" s="196">
        <f t="shared" si="6"/>
        <v>10.091950328945908</v>
      </c>
      <c r="J80" s="197">
        <f t="shared" si="7"/>
        <v>11.724806866611324</v>
      </c>
    </row>
    <row r="81" spans="1:10" x14ac:dyDescent="0.15">
      <c r="A81" s="208"/>
      <c r="B81" s="191" t="s">
        <v>381</v>
      </c>
      <c r="C81" s="435" t="s">
        <v>439</v>
      </c>
      <c r="D81" s="214"/>
      <c r="E81" s="198"/>
      <c r="F81" s="195">
        <f>逆行列係数!K82</f>
        <v>1.0922694737883025E-3</v>
      </c>
      <c r="G81" s="195">
        <f>逆行列係数!AZ82</f>
        <v>1.5006666382529879E-3</v>
      </c>
      <c r="H81" s="472">
        <f t="shared" ref="H81:I83" si="9">D$12*F81</f>
        <v>1.7412307112320512E-2</v>
      </c>
      <c r="I81" s="196">
        <f t="shared" si="9"/>
        <v>9.5034674410428621E-2</v>
      </c>
      <c r="J81" s="197">
        <f>SUM(H81:I81)</f>
        <v>0.11244698152274914</v>
      </c>
    </row>
    <row r="82" spans="1:10" x14ac:dyDescent="0.15">
      <c r="A82" s="208"/>
      <c r="B82" s="191" t="s">
        <v>336</v>
      </c>
      <c r="C82" s="192" t="s">
        <v>383</v>
      </c>
      <c r="D82" s="214"/>
      <c r="E82" s="198"/>
      <c r="F82" s="195">
        <f>逆行列係数!K83</f>
        <v>1.2018948155262702E-3</v>
      </c>
      <c r="G82" s="195">
        <f>逆行列係数!AZ83</f>
        <v>2.4344465568510959E-3</v>
      </c>
      <c r="H82" s="472">
        <f t="shared" si="9"/>
        <v>1.9159888788309508E-2</v>
      </c>
      <c r="I82" s="196">
        <f t="shared" si="9"/>
        <v>0.15416937379861306</v>
      </c>
      <c r="J82" s="197">
        <f>SUM(H82:I82)</f>
        <v>0.17332926258692258</v>
      </c>
    </row>
    <row r="83" spans="1:10" x14ac:dyDescent="0.15">
      <c r="A83" s="208"/>
      <c r="B83" s="191" t="s">
        <v>337</v>
      </c>
      <c r="C83" s="192" t="s">
        <v>384</v>
      </c>
      <c r="D83" s="214"/>
      <c r="E83" s="198"/>
      <c r="F83" s="195">
        <f>逆行列係数!K84</f>
        <v>4.9800517296387653E-3</v>
      </c>
      <c r="G83" s="195">
        <f>逆行列係数!AZ84</f>
        <v>9.2174019480122105E-3</v>
      </c>
      <c r="H83" s="472">
        <f t="shared" si="9"/>
        <v>7.9389008145548154E-2</v>
      </c>
      <c r="I83" s="196">
        <f t="shared" si="9"/>
        <v>0.58372244088744529</v>
      </c>
      <c r="J83" s="197">
        <f>SUM(H83:I83)</f>
        <v>0.66311144903299346</v>
      </c>
    </row>
    <row r="84" spans="1:10" x14ac:dyDescent="0.15">
      <c r="A84" s="216"/>
      <c r="B84" s="277"/>
      <c r="C84" s="278" t="s">
        <v>116</v>
      </c>
      <c r="D84" s="217">
        <f>SUM(D45:D83)</f>
        <v>0</v>
      </c>
      <c r="E84" s="224">
        <f>SUM(E45:E83)</f>
        <v>0</v>
      </c>
      <c r="F84" s="218">
        <f>逆行列係数!K85</f>
        <v>1.1799362852148765</v>
      </c>
      <c r="G84" s="218">
        <f>逆行列係数!AZ85</f>
        <v>2.7265293193755489</v>
      </c>
      <c r="H84" s="488">
        <f>SUM(H45:H83)</f>
        <v>18.809839022484692</v>
      </c>
      <c r="I84" s="219">
        <f>SUM(I45:I83)</f>
        <v>172.66648003782734</v>
      </c>
      <c r="J84" s="220">
        <f>SUM(J45:J83)</f>
        <v>191.47631906031191</v>
      </c>
    </row>
    <row r="85" spans="1:10" x14ac:dyDescent="0.15">
      <c r="A85" s="221"/>
      <c r="B85" s="222"/>
      <c r="C85" s="223" t="s">
        <v>48</v>
      </c>
      <c r="D85" s="215">
        <f>SUM(D84,D44)</f>
        <v>15.941402309752059</v>
      </c>
      <c r="E85" s="215">
        <f>SUM(E84,E44)</f>
        <v>63.328304893259933</v>
      </c>
      <c r="F85" s="199">
        <f>逆行列係数!K87</f>
        <v>2.7021717674923886</v>
      </c>
      <c r="G85" s="199">
        <f>逆行列係数!AZ87</f>
        <v>2.7692259902893568</v>
      </c>
      <c r="H85" s="473">
        <f>SUM(H84,H44)</f>
        <v>43.076407255649968</v>
      </c>
      <c r="I85" s="200">
        <f>SUM(I84,I44)</f>
        <v>175.37038783138414</v>
      </c>
      <c r="J85" s="201">
        <f>SUM(J84,J44)</f>
        <v>218.44679508703399</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9</v>
      </c>
      <c r="C2" s="168" t="s">
        <v>6</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209</v>
      </c>
      <c r="E4" s="182" t="s">
        <v>154</v>
      </c>
      <c r="F4" s="183" t="s">
        <v>155</v>
      </c>
      <c r="G4" s="183" t="s">
        <v>210</v>
      </c>
      <c r="H4" s="479" t="s">
        <v>211</v>
      </c>
      <c r="I4" s="185" t="s">
        <v>212</v>
      </c>
      <c r="J4" s="186" t="s">
        <v>213</v>
      </c>
      <c r="K4" s="187"/>
      <c r="L4" s="188"/>
    </row>
    <row r="5" spans="1:12" x14ac:dyDescent="0.15">
      <c r="A5" s="190" t="s">
        <v>130</v>
      </c>
      <c r="B5" s="191" t="s">
        <v>358</v>
      </c>
      <c r="C5" s="192" t="s">
        <v>359</v>
      </c>
      <c r="D5" s="193"/>
      <c r="E5" s="194"/>
      <c r="F5" s="195">
        <f>逆行列係数!L5</f>
        <v>9.9618160215553451E-5</v>
      </c>
      <c r="G5" s="195">
        <f>逆行列係数!BA5</f>
        <v>1.3833151357610105E-5</v>
      </c>
      <c r="H5" s="472">
        <f t="shared" ref="H5:H40" si="0">D$13*F5</f>
        <v>1.5199299364731106E-3</v>
      </c>
      <c r="I5" s="196">
        <f t="shared" ref="I5:I40" si="1">E$13*G5</f>
        <v>9.9798988008803729E-4</v>
      </c>
      <c r="J5" s="197">
        <f t="shared" ref="J5:J40" si="2">SUM(H5:I5)</f>
        <v>2.5179198165611481E-3</v>
      </c>
    </row>
    <row r="6" spans="1:12" x14ac:dyDescent="0.15">
      <c r="A6" s="190" t="s">
        <v>132</v>
      </c>
      <c r="B6" s="191" t="s">
        <v>360</v>
      </c>
      <c r="C6" s="192" t="s">
        <v>361</v>
      </c>
      <c r="D6" s="193"/>
      <c r="E6" s="194"/>
      <c r="F6" s="195">
        <f>逆行列係数!L6</f>
        <v>2.8053146483565963E-5</v>
      </c>
      <c r="G6" s="195">
        <f>逆行列係数!BA6</f>
        <v>3.3625533100391753E-6</v>
      </c>
      <c r="H6" s="472">
        <f t="shared" si="0"/>
        <v>4.2802253183933073E-4</v>
      </c>
      <c r="I6" s="196">
        <f t="shared" si="1"/>
        <v>2.4259072194923167E-4</v>
      </c>
      <c r="J6" s="197">
        <f t="shared" si="2"/>
        <v>6.7061325378856246E-4</v>
      </c>
    </row>
    <row r="7" spans="1:12" x14ac:dyDescent="0.15">
      <c r="A7" s="190" t="s">
        <v>134</v>
      </c>
      <c r="B7" s="191" t="s">
        <v>362</v>
      </c>
      <c r="C7" s="192" t="s">
        <v>363</v>
      </c>
      <c r="D7" s="193"/>
      <c r="E7" s="194"/>
      <c r="F7" s="195">
        <f>逆行列係数!L7</f>
        <v>2.3326677794328926E-5</v>
      </c>
      <c r="G7" s="195">
        <f>逆行列係数!BA7</f>
        <v>1.5417193908469637E-6</v>
      </c>
      <c r="H7" s="472">
        <f t="shared" si="0"/>
        <v>3.5590815792367424E-4</v>
      </c>
      <c r="I7" s="196">
        <f t="shared" si="1"/>
        <v>1.1122703064723671E-4</v>
      </c>
      <c r="J7" s="197">
        <f t="shared" si="2"/>
        <v>4.6713518857091098E-4</v>
      </c>
    </row>
    <row r="8" spans="1:12" x14ac:dyDescent="0.15">
      <c r="A8" s="190" t="s">
        <v>136</v>
      </c>
      <c r="B8" s="191" t="s">
        <v>364</v>
      </c>
      <c r="C8" s="192" t="s">
        <v>3</v>
      </c>
      <c r="D8" s="193"/>
      <c r="E8" s="194"/>
      <c r="F8" s="195">
        <f>逆行列係数!L8</f>
        <v>0.64111247719644704</v>
      </c>
      <c r="G8" s="195">
        <f>逆行列係数!BA8</f>
        <v>6.8527741176525197E-4</v>
      </c>
      <c r="H8" s="472">
        <f t="shared" si="0"/>
        <v>9.781811314611824</v>
      </c>
      <c r="I8" s="196">
        <f t="shared" si="1"/>
        <v>4.9439198944238177E-2</v>
      </c>
      <c r="J8" s="197">
        <f t="shared" si="2"/>
        <v>9.8312505135560624</v>
      </c>
    </row>
    <row r="9" spans="1:12" x14ac:dyDescent="0.15">
      <c r="A9" s="190"/>
      <c r="B9" s="191" t="s">
        <v>365</v>
      </c>
      <c r="C9" s="192" t="s">
        <v>344</v>
      </c>
      <c r="D9" s="193"/>
      <c r="E9" s="194"/>
      <c r="F9" s="195">
        <f>逆行列係数!L9</f>
        <v>1.6114446138978719E-4</v>
      </c>
      <c r="G9" s="195">
        <f>逆行列係数!BA9</f>
        <v>3.2225029395986476E-5</v>
      </c>
      <c r="H9" s="472">
        <f t="shared" si="0"/>
        <v>2.4586710940374505E-3</v>
      </c>
      <c r="I9" s="196">
        <f t="shared" si="1"/>
        <v>2.3248681657084256E-3</v>
      </c>
      <c r="J9" s="197">
        <f t="shared" si="2"/>
        <v>4.7835392597458757E-3</v>
      </c>
    </row>
    <row r="10" spans="1:12" x14ac:dyDescent="0.15">
      <c r="A10" s="190"/>
      <c r="B10" s="191" t="s">
        <v>366</v>
      </c>
      <c r="C10" s="192" t="s">
        <v>4</v>
      </c>
      <c r="D10" s="193"/>
      <c r="E10" s="194"/>
      <c r="F10" s="195">
        <f>逆行列係数!L10</f>
        <v>3.1507364266616929E-3</v>
      </c>
      <c r="G10" s="195">
        <f>逆行列係数!BA10</f>
        <v>1.1449663014616223E-4</v>
      </c>
      <c r="H10" s="472">
        <f t="shared" si="0"/>
        <v>4.8072546275269676E-2</v>
      </c>
      <c r="I10" s="196">
        <f t="shared" si="1"/>
        <v>8.2603360026991084E-3</v>
      </c>
      <c r="J10" s="197">
        <f t="shared" si="2"/>
        <v>5.6332882277968788E-2</v>
      </c>
    </row>
    <row r="11" spans="1:12" x14ac:dyDescent="0.15">
      <c r="A11" s="190"/>
      <c r="B11" s="191" t="s">
        <v>367</v>
      </c>
      <c r="C11" s="192" t="s">
        <v>113</v>
      </c>
      <c r="D11" s="193"/>
      <c r="E11" s="194"/>
      <c r="F11" s="195">
        <f>逆行列係数!L11</f>
        <v>2.4464782955980397E-3</v>
      </c>
      <c r="G11" s="195">
        <f>逆行列係数!BA11</f>
        <v>3.0869627218945784E-4</v>
      </c>
      <c r="H11" s="472">
        <f t="shared" si="0"/>
        <v>3.7327286434171707E-2</v>
      </c>
      <c r="I11" s="196">
        <f t="shared" si="1"/>
        <v>2.2270829524069207E-2</v>
      </c>
      <c r="J11" s="197">
        <f t="shared" si="2"/>
        <v>5.959811595824091E-2</v>
      </c>
    </row>
    <row r="12" spans="1:12" x14ac:dyDescent="0.15">
      <c r="A12" s="190"/>
      <c r="B12" s="191" t="s">
        <v>368</v>
      </c>
      <c r="C12" s="192" t="s">
        <v>5</v>
      </c>
      <c r="D12" s="193"/>
      <c r="E12" s="194"/>
      <c r="F12" s="195">
        <f>逆行列係数!L12</f>
        <v>6.8597119991850282E-3</v>
      </c>
      <c r="G12" s="195">
        <f>逆行列係数!BA12</f>
        <v>1.1225727690845379E-3</v>
      </c>
      <c r="H12" s="472">
        <f t="shared" si="0"/>
        <v>0.10466245913982732</v>
      </c>
      <c r="I12" s="196">
        <f t="shared" si="1"/>
        <v>8.0987783206206906E-2</v>
      </c>
      <c r="J12" s="197">
        <f t="shared" si="2"/>
        <v>0.18565024234603422</v>
      </c>
    </row>
    <row r="13" spans="1:12" x14ac:dyDescent="0.15">
      <c r="A13" s="190"/>
      <c r="B13" s="191" t="s">
        <v>369</v>
      </c>
      <c r="C13" s="192" t="s">
        <v>6</v>
      </c>
      <c r="D13" s="193">
        <f>地域別最終需要!K15</f>
        <v>15.257558794343231</v>
      </c>
      <c r="E13" s="194">
        <f>地域別最終需要!I15</f>
        <v>72.144795808874591</v>
      </c>
      <c r="F13" s="195">
        <f>逆行列係数!L13</f>
        <v>1.0552831801119087</v>
      </c>
      <c r="G13" s="195">
        <f>逆行列係数!BA13</f>
        <v>5.0532815418495016E-4</v>
      </c>
      <c r="H13" s="472">
        <f t="shared" si="0"/>
        <v>16.101045165238943</v>
      </c>
      <c r="I13" s="196">
        <f t="shared" si="1"/>
        <v>3.6456796500148728E-2</v>
      </c>
      <c r="J13" s="197">
        <f t="shared" si="2"/>
        <v>16.13750196173909</v>
      </c>
    </row>
    <row r="14" spans="1:12" x14ac:dyDescent="0.15">
      <c r="A14" s="190"/>
      <c r="B14" s="191" t="s">
        <v>88</v>
      </c>
      <c r="C14" s="192" t="s">
        <v>370</v>
      </c>
      <c r="D14" s="193"/>
      <c r="E14" s="194"/>
      <c r="F14" s="195">
        <f>逆行列係数!L14</f>
        <v>1.3550603022457284E-3</v>
      </c>
      <c r="G14" s="195">
        <f>逆行列係数!BA14</f>
        <v>6.1812299108428325E-4</v>
      </c>
      <c r="H14" s="472">
        <f t="shared" si="0"/>
        <v>2.0674912231394709E-2</v>
      </c>
      <c r="I14" s="196">
        <f t="shared" si="1"/>
        <v>4.4594356976546422E-2</v>
      </c>
      <c r="J14" s="197">
        <f t="shared" si="2"/>
        <v>6.5269269207941127E-2</v>
      </c>
    </row>
    <row r="15" spans="1:12" x14ac:dyDescent="0.15">
      <c r="A15" s="190"/>
      <c r="B15" s="191" t="s">
        <v>89</v>
      </c>
      <c r="C15" s="192" t="s">
        <v>7</v>
      </c>
      <c r="D15" s="193"/>
      <c r="E15" s="194"/>
      <c r="F15" s="195">
        <f>逆行列係数!L15</f>
        <v>7.5776925131022788E-4</v>
      </c>
      <c r="G15" s="195">
        <f>逆行列係数!BA15</f>
        <v>9.9346826684204998E-5</v>
      </c>
      <c r="H15" s="472">
        <f t="shared" si="0"/>
        <v>1.1561708904411253E-2</v>
      </c>
      <c r="I15" s="196">
        <f t="shared" si="1"/>
        <v>7.1673565253916232E-3</v>
      </c>
      <c r="J15" s="197">
        <f t="shared" si="2"/>
        <v>1.8729065429802877E-2</v>
      </c>
    </row>
    <row r="16" spans="1:12" x14ac:dyDescent="0.15">
      <c r="A16" s="190"/>
      <c r="B16" s="191" t="s">
        <v>90</v>
      </c>
      <c r="C16" s="192" t="s">
        <v>8</v>
      </c>
      <c r="D16" s="193"/>
      <c r="E16" s="194"/>
      <c r="F16" s="195">
        <f>逆行列係数!L16</f>
        <v>3.9151663506757335E-3</v>
      </c>
      <c r="G16" s="195">
        <f>逆行列係数!BA16</f>
        <v>1.9436219692258651E-3</v>
      </c>
      <c r="H16" s="472">
        <f t="shared" si="0"/>
        <v>5.973588078506923E-2</v>
      </c>
      <c r="I16" s="196">
        <f t="shared" si="1"/>
        <v>0.14022221009944277</v>
      </c>
      <c r="J16" s="197">
        <f t="shared" si="2"/>
        <v>0.199958090884512</v>
      </c>
    </row>
    <row r="17" spans="1:10" x14ac:dyDescent="0.15">
      <c r="A17" s="190"/>
      <c r="B17" s="191" t="s">
        <v>91</v>
      </c>
      <c r="C17" s="192" t="s">
        <v>9</v>
      </c>
      <c r="D17" s="193"/>
      <c r="E17" s="194"/>
      <c r="F17" s="195">
        <f>逆行列係数!L17</f>
        <v>2.1962324607367888E-4</v>
      </c>
      <c r="G17" s="195">
        <f>逆行列係数!BA17</f>
        <v>1.1587515132659837E-4</v>
      </c>
      <c r="H17" s="472">
        <f t="shared" si="0"/>
        <v>3.3509145895736668E-3</v>
      </c>
      <c r="I17" s="196">
        <f t="shared" si="1"/>
        <v>8.3597891317798833E-3</v>
      </c>
      <c r="J17" s="197">
        <f t="shared" si="2"/>
        <v>1.1710703721353549E-2</v>
      </c>
    </row>
    <row r="18" spans="1:10" x14ac:dyDescent="0.15">
      <c r="A18" s="190"/>
      <c r="B18" s="191" t="s">
        <v>92</v>
      </c>
      <c r="C18" s="192" t="s">
        <v>10</v>
      </c>
      <c r="D18" s="193"/>
      <c r="E18" s="194"/>
      <c r="F18" s="195">
        <f>逆行列係数!L18</f>
        <v>6.4951684055202987E-3</v>
      </c>
      <c r="G18" s="195">
        <f>逆行列係数!BA18</f>
        <v>1.0742823821781912E-3</v>
      </c>
      <c r="H18" s="472">
        <f t="shared" si="0"/>
        <v>9.9100413826386527E-2</v>
      </c>
      <c r="I18" s="196">
        <f t="shared" si="1"/>
        <v>7.7503883103316976E-2</v>
      </c>
      <c r="J18" s="197">
        <f t="shared" si="2"/>
        <v>0.1766042969297035</v>
      </c>
    </row>
    <row r="19" spans="1:10" x14ac:dyDescent="0.15">
      <c r="A19" s="190"/>
      <c r="B19" s="191" t="s">
        <v>93</v>
      </c>
      <c r="C19" s="192" t="s">
        <v>371</v>
      </c>
      <c r="D19" s="193"/>
      <c r="E19" s="194"/>
      <c r="F19" s="195">
        <f>逆行列係数!L19</f>
        <v>4.632635063475038E-4</v>
      </c>
      <c r="G19" s="195">
        <f>逆行列係数!BA19</f>
        <v>3.2561279452402413E-4</v>
      </c>
      <c r="H19" s="472">
        <f>D$13*F19</f>
        <v>7.0682701853706379E-3</v>
      </c>
      <c r="I19" s="196">
        <f>E$13*G19</f>
        <v>2.3491268573692759E-2</v>
      </c>
      <c r="J19" s="197">
        <f>SUM(H19:I19)</f>
        <v>3.0559538759063396E-2</v>
      </c>
    </row>
    <row r="20" spans="1:10" x14ac:dyDescent="0.15">
      <c r="A20" s="190"/>
      <c r="B20" s="191" t="s">
        <v>94</v>
      </c>
      <c r="C20" s="192" t="s">
        <v>372</v>
      </c>
      <c r="D20" s="193"/>
      <c r="E20" s="194"/>
      <c r="F20" s="195">
        <f>逆行列係数!L20</f>
        <v>4.2571954482364916E-4</v>
      </c>
      <c r="G20" s="195">
        <f>逆行列係数!BA20</f>
        <v>1.1046107281559252E-4</v>
      </c>
      <c r="H20" s="472">
        <f>D$13*F20</f>
        <v>6.4954409850478652E-3</v>
      </c>
      <c r="I20" s="196">
        <f>E$13*G20</f>
        <v>7.9691915431101493E-3</v>
      </c>
      <c r="J20" s="197">
        <f>SUM(H20:I20)</f>
        <v>1.4464632528158015E-2</v>
      </c>
    </row>
    <row r="21" spans="1:10" x14ac:dyDescent="0.15">
      <c r="A21" s="190"/>
      <c r="B21" s="191" t="s">
        <v>95</v>
      </c>
      <c r="C21" s="192" t="s">
        <v>373</v>
      </c>
      <c r="D21" s="193"/>
      <c r="E21" s="194"/>
      <c r="F21" s="195">
        <f>逆行列係数!L21</f>
        <v>3.1354760677023124E-4</v>
      </c>
      <c r="G21" s="195">
        <f>逆行列係数!BA21</f>
        <v>3.0115967374612902E-5</v>
      </c>
      <c r="H21" s="472">
        <f t="shared" si="0"/>
        <v>4.7839710451224151E-3</v>
      </c>
      <c r="I21" s="196">
        <f t="shared" si="1"/>
        <v>2.172710316828177E-3</v>
      </c>
      <c r="J21" s="197">
        <f t="shared" si="2"/>
        <v>6.956681361950592E-3</v>
      </c>
    </row>
    <row r="22" spans="1:10" x14ac:dyDescent="0.15">
      <c r="A22" s="190"/>
      <c r="B22" s="191" t="s">
        <v>96</v>
      </c>
      <c r="C22" s="192" t="s">
        <v>374</v>
      </c>
      <c r="D22" s="193"/>
      <c r="E22" s="194"/>
      <c r="F22" s="195">
        <f>逆行列係数!L22</f>
        <v>3.7553151824519407E-4</v>
      </c>
      <c r="G22" s="195">
        <f>逆行列係数!BA22</f>
        <v>7.2231904705419609E-5</v>
      </c>
      <c r="H22" s="472">
        <f t="shared" si="0"/>
        <v>5.7296942187550258E-3</v>
      </c>
      <c r="I22" s="196">
        <f t="shared" si="1"/>
        <v>5.2111560158585851E-3</v>
      </c>
      <c r="J22" s="197">
        <f t="shared" si="2"/>
        <v>1.0940850234613612E-2</v>
      </c>
    </row>
    <row r="23" spans="1:10" x14ac:dyDescent="0.15">
      <c r="A23" s="190"/>
      <c r="B23" s="191" t="s">
        <v>97</v>
      </c>
      <c r="C23" s="192" t="s">
        <v>11</v>
      </c>
      <c r="D23" s="193"/>
      <c r="E23" s="194"/>
      <c r="F23" s="195">
        <f>逆行列係数!L23</f>
        <v>3.3128658869406677E-4</v>
      </c>
      <c r="G23" s="195">
        <f>逆行列係数!BA23</f>
        <v>1.6022349926650946E-4</v>
      </c>
      <c r="H23" s="472">
        <f t="shared" si="0"/>
        <v>5.0546246047771274E-3</v>
      </c>
      <c r="I23" s="196">
        <f t="shared" si="1"/>
        <v>1.1559291638365693E-2</v>
      </c>
      <c r="J23" s="197">
        <f t="shared" si="2"/>
        <v>1.6613916243142821E-2</v>
      </c>
    </row>
    <row r="24" spans="1:10" x14ac:dyDescent="0.15">
      <c r="A24" s="190"/>
      <c r="B24" s="191" t="s">
        <v>98</v>
      </c>
      <c r="C24" s="192" t="s">
        <v>345</v>
      </c>
      <c r="D24" s="193"/>
      <c r="E24" s="194"/>
      <c r="F24" s="195">
        <f>逆行列係数!L24</f>
        <v>1.140275694121695E-4</v>
      </c>
      <c r="G24" s="195">
        <f>逆行列係数!BA24</f>
        <v>2.1219681583005216E-5</v>
      </c>
      <c r="H24" s="472">
        <f t="shared" si="0"/>
        <v>1.7397823444822299E-3</v>
      </c>
      <c r="I24" s="196">
        <f t="shared" si="1"/>
        <v>1.5308895949352481E-3</v>
      </c>
      <c r="J24" s="197">
        <f t="shared" si="2"/>
        <v>3.270671939417478E-3</v>
      </c>
    </row>
    <row r="25" spans="1:10" x14ac:dyDescent="0.15">
      <c r="A25" s="190"/>
      <c r="B25" s="191" t="s">
        <v>99</v>
      </c>
      <c r="C25" s="192" t="s">
        <v>342</v>
      </c>
      <c r="D25" s="193"/>
      <c r="E25" s="194"/>
      <c r="F25" s="195">
        <f>逆行列係数!L25</f>
        <v>6.8856610515246686E-4</v>
      </c>
      <c r="G25" s="195">
        <f>逆行列係数!BA25</f>
        <v>1.7495218882420416E-4</v>
      </c>
      <c r="H25" s="472">
        <f t="shared" si="0"/>
        <v>1.0505837833155687E-2</v>
      </c>
      <c r="I25" s="196">
        <f t="shared" si="1"/>
        <v>1.2621889939037879E-2</v>
      </c>
      <c r="J25" s="197">
        <f t="shared" si="2"/>
        <v>2.3127727772193567E-2</v>
      </c>
    </row>
    <row r="26" spans="1:10" x14ac:dyDescent="0.15">
      <c r="A26" s="190"/>
      <c r="B26" s="191" t="s">
        <v>100</v>
      </c>
      <c r="C26" s="192" t="s">
        <v>13</v>
      </c>
      <c r="D26" s="193"/>
      <c r="E26" s="194"/>
      <c r="F26" s="195">
        <f>逆行列係数!L26</f>
        <v>9.4453255664005507E-3</v>
      </c>
      <c r="G26" s="195">
        <f>逆行列係数!BA26</f>
        <v>4.0011956411274127E-4</v>
      </c>
      <c r="H26" s="472">
        <f t="shared" si="0"/>
        <v>0.14411261016106969</v>
      </c>
      <c r="I26" s="196">
        <f t="shared" si="1"/>
        <v>2.8866544252049625E-2</v>
      </c>
      <c r="J26" s="197">
        <f t="shared" si="2"/>
        <v>0.17297915441311931</v>
      </c>
    </row>
    <row r="27" spans="1:10" x14ac:dyDescent="0.15">
      <c r="A27" s="190"/>
      <c r="B27" s="191" t="s">
        <v>101</v>
      </c>
      <c r="C27" s="192" t="s">
        <v>14</v>
      </c>
      <c r="D27" s="193"/>
      <c r="E27" s="194"/>
      <c r="F27" s="195">
        <f>逆行列係数!L27</f>
        <v>8.9152943009958349E-3</v>
      </c>
      <c r="G27" s="195">
        <f>逆行列係数!BA27</f>
        <v>6.7788666442567224E-5</v>
      </c>
      <c r="H27" s="472">
        <f t="shared" si="0"/>
        <v>0.13602562696631709</v>
      </c>
      <c r="I27" s="196">
        <f t="shared" si="1"/>
        <v>4.8905994986549219E-3</v>
      </c>
      <c r="J27" s="197">
        <f t="shared" si="2"/>
        <v>0.14091622646497201</v>
      </c>
    </row>
    <row r="28" spans="1:10" x14ac:dyDescent="0.15">
      <c r="A28" s="190"/>
      <c r="B28" s="191" t="s">
        <v>102</v>
      </c>
      <c r="C28" s="192" t="s">
        <v>343</v>
      </c>
      <c r="D28" s="193"/>
      <c r="E28" s="194"/>
      <c r="F28" s="195">
        <f>逆行列係数!L28</f>
        <v>2.5467723798074764E-2</v>
      </c>
      <c r="G28" s="195">
        <f>逆行列係数!BA28</f>
        <v>3.3772367693052309E-4</v>
      </c>
      <c r="H28" s="472">
        <f t="shared" si="0"/>
        <v>0.38857529320722001</v>
      </c>
      <c r="I28" s="196">
        <f t="shared" si="1"/>
        <v>2.4365005711974919E-2</v>
      </c>
      <c r="J28" s="197">
        <f t="shared" si="2"/>
        <v>0.41294029891919493</v>
      </c>
    </row>
    <row r="29" spans="1:10" x14ac:dyDescent="0.15">
      <c r="A29" s="190"/>
      <c r="B29" s="191" t="s">
        <v>103</v>
      </c>
      <c r="C29" s="192" t="s">
        <v>375</v>
      </c>
      <c r="D29" s="193"/>
      <c r="E29" s="194"/>
      <c r="F29" s="195">
        <f>逆行列係数!L29</f>
        <v>6.9337898357250969E-3</v>
      </c>
      <c r="G29" s="195">
        <f>逆行列係数!BA29</f>
        <v>3.1405393626394902E-5</v>
      </c>
      <c r="H29" s="472">
        <f t="shared" si="0"/>
        <v>0.10579270608619516</v>
      </c>
      <c r="I29" s="196">
        <f t="shared" si="1"/>
        <v>2.2657357104735915E-3</v>
      </c>
      <c r="J29" s="197">
        <f t="shared" si="2"/>
        <v>0.10805844179666875</v>
      </c>
    </row>
    <row r="30" spans="1:10" x14ac:dyDescent="0.15">
      <c r="A30" s="190"/>
      <c r="B30" s="191" t="s">
        <v>104</v>
      </c>
      <c r="C30" s="192" t="s">
        <v>376</v>
      </c>
      <c r="D30" s="193"/>
      <c r="E30" s="194"/>
      <c r="F30" s="195">
        <f>逆行列係数!L30</f>
        <v>1.4847906317666333E-3</v>
      </c>
      <c r="G30" s="195">
        <f>逆行列係数!BA30</f>
        <v>1.74039164355151E-5</v>
      </c>
      <c r="H30" s="472">
        <f>D$13*F30</f>
        <v>2.2654280361469437E-2</v>
      </c>
      <c r="I30" s="196">
        <f>E$13*G30</f>
        <v>1.2556019975149533E-3</v>
      </c>
      <c r="J30" s="197">
        <f>SUM(H30:I30)</f>
        <v>2.3909882358984391E-2</v>
      </c>
    </row>
    <row r="31" spans="1:10" x14ac:dyDescent="0.15">
      <c r="A31" s="190"/>
      <c r="B31" s="191" t="s">
        <v>105</v>
      </c>
      <c r="C31" s="192" t="s">
        <v>377</v>
      </c>
      <c r="D31" s="193"/>
      <c r="E31" s="194"/>
      <c r="F31" s="195">
        <f>逆行列係数!L31</f>
        <v>1.8980169886661503E-2</v>
      </c>
      <c r="G31" s="195">
        <f>逆行列係数!BA31</f>
        <v>1.2719545327229075E-3</v>
      </c>
      <c r="H31" s="472">
        <f t="shared" si="0"/>
        <v>0.28959105797236079</v>
      </c>
      <c r="I31" s="196">
        <f t="shared" si="1"/>
        <v>9.176490004146666E-2</v>
      </c>
      <c r="J31" s="197">
        <f t="shared" si="2"/>
        <v>0.38135595801382743</v>
      </c>
    </row>
    <row r="32" spans="1:10" x14ac:dyDescent="0.15">
      <c r="A32" s="190"/>
      <c r="B32" s="191" t="s">
        <v>106</v>
      </c>
      <c r="C32" s="192" t="s">
        <v>17</v>
      </c>
      <c r="D32" s="193"/>
      <c r="E32" s="194"/>
      <c r="F32" s="195">
        <f>逆行列係数!L32</f>
        <v>3.6536990711191528E-2</v>
      </c>
      <c r="G32" s="195">
        <f>逆行列係数!BA32</f>
        <v>1.8617111420065531E-4</v>
      </c>
      <c r="H32" s="472">
        <f t="shared" si="0"/>
        <v>0.55746528394437722</v>
      </c>
      <c r="I32" s="196">
        <f t="shared" si="1"/>
        <v>1.3431277019516951E-2</v>
      </c>
      <c r="J32" s="197">
        <f t="shared" si="2"/>
        <v>0.57089656096389418</v>
      </c>
    </row>
    <row r="33" spans="1:10" x14ac:dyDescent="0.15">
      <c r="A33" s="190"/>
      <c r="B33" s="191" t="s">
        <v>107</v>
      </c>
      <c r="C33" s="192" t="s">
        <v>18</v>
      </c>
      <c r="D33" s="193"/>
      <c r="E33" s="194"/>
      <c r="F33" s="195">
        <f>逆行列係数!L33</f>
        <v>8.9746554815960979E-3</v>
      </c>
      <c r="G33" s="195">
        <f>逆行列係数!BA33</f>
        <v>1.4729827703292473E-4</v>
      </c>
      <c r="H33" s="472">
        <f t="shared" si="0"/>
        <v>0.13693133366942722</v>
      </c>
      <c r="I33" s="196">
        <f t="shared" si="1"/>
        <v>1.0626804119539396E-2</v>
      </c>
      <c r="J33" s="197">
        <f t="shared" si="2"/>
        <v>0.14755813778896662</v>
      </c>
    </row>
    <row r="34" spans="1:10" x14ac:dyDescent="0.15">
      <c r="A34" s="190"/>
      <c r="B34" s="191" t="s">
        <v>108</v>
      </c>
      <c r="C34" s="192" t="s">
        <v>378</v>
      </c>
      <c r="D34" s="193"/>
      <c r="E34" s="194"/>
      <c r="F34" s="195">
        <f>逆行列係数!L34</f>
        <v>3.7986490958797643E-2</v>
      </c>
      <c r="G34" s="195">
        <f>逆行列係数!BA34</f>
        <v>1.794508576619268E-3</v>
      </c>
      <c r="H34" s="472">
        <f t="shared" si="0"/>
        <v>0.57958111919464261</v>
      </c>
      <c r="I34" s="196">
        <f t="shared" si="1"/>
        <v>0.12946445483747127</v>
      </c>
      <c r="J34" s="197">
        <f t="shared" si="2"/>
        <v>0.70904557403211388</v>
      </c>
    </row>
    <row r="35" spans="1:10" x14ac:dyDescent="0.15">
      <c r="A35" s="190"/>
      <c r="B35" s="191" t="s">
        <v>109</v>
      </c>
      <c r="C35" s="192" t="s">
        <v>347</v>
      </c>
      <c r="D35" s="193"/>
      <c r="E35" s="194"/>
      <c r="F35" s="195">
        <f>逆行列係数!L35</f>
        <v>6.7298649082842181E-3</v>
      </c>
      <c r="G35" s="195">
        <f>逆行列係数!BA35</f>
        <v>2.325786495808753E-4</v>
      </c>
      <c r="H35" s="472">
        <f t="shared" si="0"/>
        <v>0.10268130951613377</v>
      </c>
      <c r="I35" s="196">
        <f t="shared" si="1"/>
        <v>1.6779339183516043E-2</v>
      </c>
      <c r="J35" s="197">
        <f t="shared" si="2"/>
        <v>0.11946064869964981</v>
      </c>
    </row>
    <row r="36" spans="1:10" x14ac:dyDescent="0.15">
      <c r="A36" s="190"/>
      <c r="B36" s="191" t="s">
        <v>110</v>
      </c>
      <c r="C36" s="192" t="s">
        <v>19</v>
      </c>
      <c r="D36" s="193"/>
      <c r="E36" s="194"/>
      <c r="F36" s="195">
        <f>逆行列係数!L36</f>
        <v>1.6201370511071693E-3</v>
      </c>
      <c r="G36" s="195">
        <f>逆行列係数!BA36</f>
        <v>1.5063378855340906E-5</v>
      </c>
      <c r="H36" s="472">
        <f t="shared" si="0"/>
        <v>2.47193363121615E-2</v>
      </c>
      <c r="I36" s="196">
        <f t="shared" si="1"/>
        <v>1.0867443917102887E-3</v>
      </c>
      <c r="J36" s="197">
        <f t="shared" si="2"/>
        <v>2.5806080703871789E-2</v>
      </c>
    </row>
    <row r="37" spans="1:10" x14ac:dyDescent="0.15">
      <c r="A37" s="190"/>
      <c r="B37" s="191" t="s">
        <v>111</v>
      </c>
      <c r="C37" s="192" t="s">
        <v>20</v>
      </c>
      <c r="D37" s="193"/>
      <c r="E37" s="194"/>
      <c r="F37" s="195">
        <f>逆行列係数!L37</f>
        <v>4.7430954238621573E-3</v>
      </c>
      <c r="G37" s="195">
        <f>逆行列係数!BA37</f>
        <v>2.1287093340369528E-4</v>
      </c>
      <c r="H37" s="472">
        <f t="shared" si="0"/>
        <v>7.2368057296757188E-2</v>
      </c>
      <c r="I37" s="196">
        <f t="shared" si="1"/>
        <v>1.5357530024054137E-2</v>
      </c>
      <c r="J37" s="197">
        <f t="shared" si="2"/>
        <v>8.772558732081133E-2</v>
      </c>
    </row>
    <row r="38" spans="1:10" x14ac:dyDescent="0.15">
      <c r="A38" s="190"/>
      <c r="B38" s="191" t="s">
        <v>112</v>
      </c>
      <c r="C38" s="192" t="s">
        <v>379</v>
      </c>
      <c r="D38" s="193"/>
      <c r="E38" s="194"/>
      <c r="F38" s="195">
        <f>逆行列係数!L38</f>
        <v>9.4859368692536822E-5</v>
      </c>
      <c r="G38" s="195">
        <f>逆行列係数!BA38</f>
        <v>3.251244705953622E-6</v>
      </c>
      <c r="H38" s="472">
        <f t="shared" si="0"/>
        <v>1.447322395020662E-3</v>
      </c>
      <c r="I38" s="196">
        <f t="shared" si="1"/>
        <v>2.3456038543570858E-4</v>
      </c>
      <c r="J38" s="197">
        <f t="shared" si="2"/>
        <v>1.6818827804563705E-3</v>
      </c>
    </row>
    <row r="39" spans="1:10" x14ac:dyDescent="0.15">
      <c r="A39" s="190"/>
      <c r="B39" s="191" t="s">
        <v>334</v>
      </c>
      <c r="C39" s="192" t="s">
        <v>380</v>
      </c>
      <c r="D39" s="193"/>
      <c r="E39" s="194"/>
      <c r="F39" s="195">
        <f>逆行列係数!L39</f>
        <v>2.3332210014757873E-3</v>
      </c>
      <c r="G39" s="195">
        <f>逆行列係数!BA39</f>
        <v>1.577081559689401E-5</v>
      </c>
      <c r="H39" s="472">
        <f t="shared" si="0"/>
        <v>3.5599256610213216E-2</v>
      </c>
      <c r="I39" s="196">
        <f t="shared" si="1"/>
        <v>1.137782270977333E-3</v>
      </c>
      <c r="J39" s="197">
        <f t="shared" si="2"/>
        <v>3.6737038881190551E-2</v>
      </c>
    </row>
    <row r="40" spans="1:10" x14ac:dyDescent="0.15">
      <c r="A40" s="190"/>
      <c r="B40" s="191" t="s">
        <v>335</v>
      </c>
      <c r="C40" s="192" t="s">
        <v>21</v>
      </c>
      <c r="D40" s="193"/>
      <c r="E40" s="194"/>
      <c r="F40" s="195">
        <f>逆行列係数!L40</f>
        <v>0.11119059044646695</v>
      </c>
      <c r="G40" s="195">
        <f>逆行列係数!BA40</f>
        <v>7.7322740099686595E-4</v>
      </c>
      <c r="H40" s="472">
        <f t="shared" si="0"/>
        <v>1.6964969711147082</v>
      </c>
      <c r="I40" s="196">
        <f t="shared" si="1"/>
        <v>5.5784332958745686E-2</v>
      </c>
      <c r="J40" s="197">
        <f t="shared" si="2"/>
        <v>1.7522813040734539</v>
      </c>
    </row>
    <row r="41" spans="1:10" x14ac:dyDescent="0.15">
      <c r="A41" s="190"/>
      <c r="B41" s="191" t="s">
        <v>381</v>
      </c>
      <c r="C41" s="435" t="s">
        <v>439</v>
      </c>
      <c r="D41" s="193"/>
      <c r="E41" s="194"/>
      <c r="F41" s="195">
        <f>逆行列係数!L41</f>
        <v>3.437626204472827E-4</v>
      </c>
      <c r="G41" s="195">
        <f>逆行列係数!BA41</f>
        <v>1.9355632698682976E-5</v>
      </c>
      <c r="H41" s="472">
        <f t="shared" ref="H41:I43" si="3">D$13*F41</f>
        <v>5.2449783927719122E-3</v>
      </c>
      <c r="I41" s="196">
        <f t="shared" si="3"/>
        <v>1.3964081687980595E-3</v>
      </c>
      <c r="J41" s="197">
        <f>SUM(H41:I41)</f>
        <v>6.6413865615699719E-3</v>
      </c>
    </row>
    <row r="42" spans="1:10" x14ac:dyDescent="0.15">
      <c r="A42" s="190"/>
      <c r="B42" s="191" t="s">
        <v>336</v>
      </c>
      <c r="C42" s="192" t="s">
        <v>383</v>
      </c>
      <c r="D42" s="193"/>
      <c r="E42" s="194"/>
      <c r="F42" s="195">
        <f>逆行列係数!L42</f>
        <v>1.1784265451210056E-3</v>
      </c>
      <c r="G42" s="195">
        <f>逆行列係数!BA42</f>
        <v>1.4031115016054965E-5</v>
      </c>
      <c r="H42" s="472">
        <f t="shared" si="3"/>
        <v>1.797991229699851E-2</v>
      </c>
      <c r="I42" s="196">
        <f t="shared" si="3"/>
        <v>1.0122719278041197E-3</v>
      </c>
      <c r="J42" s="197">
        <f>SUM(H42:I42)</f>
        <v>1.899218422480263E-2</v>
      </c>
    </row>
    <row r="43" spans="1:10" x14ac:dyDescent="0.15">
      <c r="A43" s="190"/>
      <c r="B43" s="191" t="s">
        <v>337</v>
      </c>
      <c r="C43" s="192" t="s">
        <v>384</v>
      </c>
      <c r="D43" s="320"/>
      <c r="E43" s="321"/>
      <c r="F43" s="199">
        <f>逆行列係数!L43</f>
        <v>7.1420876510285437E-3</v>
      </c>
      <c r="G43" s="199">
        <f>逆行列係数!BA43</f>
        <v>6.6404241562140702E-5</v>
      </c>
      <c r="H43" s="473">
        <f t="shared" si="3"/>
        <v>0.10897082224992075</v>
      </c>
      <c r="I43" s="200">
        <f t="shared" si="3"/>
        <v>4.7907204483438248E-3</v>
      </c>
      <c r="J43" s="201">
        <f>SUM(H43:I43)</f>
        <v>0.11376154269826456</v>
      </c>
    </row>
    <row r="44" spans="1:10" x14ac:dyDescent="0.15">
      <c r="A44" s="202"/>
      <c r="B44" s="271"/>
      <c r="C44" s="272" t="s">
        <v>116</v>
      </c>
      <c r="D44" s="204">
        <f>SUM(D5:D43)</f>
        <v>15.257558794343231</v>
      </c>
      <c r="E44" s="204">
        <f>SUM(E5:E43)</f>
        <v>72.144795808874591</v>
      </c>
      <c r="F44" s="205">
        <f>逆行列係数!L44</f>
        <v>2.0147207326586498</v>
      </c>
      <c r="G44" s="205">
        <f>逆行列係数!BA44</f>
        <v>1.3140327250957358E-2</v>
      </c>
      <c r="H44" s="474">
        <f>SUM(H5:H43)</f>
        <v>30.739720032721621</v>
      </c>
      <c r="I44" s="206">
        <f>SUM(I5:I43)</f>
        <v>0.94800622638210863</v>
      </c>
      <c r="J44" s="207">
        <f>SUM(J5:J43)</f>
        <v>31.68772625910373</v>
      </c>
    </row>
    <row r="45" spans="1:10" x14ac:dyDescent="0.15">
      <c r="A45" s="208" t="s">
        <v>137</v>
      </c>
      <c r="B45" s="191" t="s">
        <v>358</v>
      </c>
      <c r="C45" s="192" t="s">
        <v>359</v>
      </c>
      <c r="D45" s="209"/>
      <c r="E45" s="210"/>
      <c r="F45" s="211">
        <f>逆行列係数!L46</f>
        <v>7.954541954697333E-4</v>
      </c>
      <c r="G45" s="211">
        <f>逆行列係数!BA46</f>
        <v>7.0105982857003449E-4</v>
      </c>
      <c r="H45" s="472">
        <f t="shared" ref="H45:H80" si="4">D$13*F45</f>
        <v>1.2136689155586449E-2</v>
      </c>
      <c r="I45" s="212">
        <f t="shared" ref="I45:I80" si="5">E$13*G45</f>
        <v>5.057781818198976E-2</v>
      </c>
      <c r="J45" s="213">
        <f t="shared" ref="J45:J80" si="6">SUM(H45:I45)</f>
        <v>6.2714507337576206E-2</v>
      </c>
    </row>
    <row r="46" spans="1:10" x14ac:dyDescent="0.15">
      <c r="A46" s="208" t="s">
        <v>138</v>
      </c>
      <c r="B46" s="191" t="s">
        <v>360</v>
      </c>
      <c r="C46" s="192" t="s">
        <v>361</v>
      </c>
      <c r="D46" s="193"/>
      <c r="E46" s="194"/>
      <c r="F46" s="195">
        <f>逆行列係数!L47</f>
        <v>3.7606189460274888E-4</v>
      </c>
      <c r="G46" s="195">
        <f>逆行列係数!BA47</f>
        <v>4.3080350583371368E-4</v>
      </c>
      <c r="H46" s="472">
        <f t="shared" si="4"/>
        <v>5.7377864672135482E-3</v>
      </c>
      <c r="I46" s="196">
        <f t="shared" si="5"/>
        <v>3.1080230962120585E-2</v>
      </c>
      <c r="J46" s="197">
        <f t="shared" si="6"/>
        <v>3.6818017429334132E-2</v>
      </c>
    </row>
    <row r="47" spans="1:10" x14ac:dyDescent="0.15">
      <c r="A47" s="208" t="s">
        <v>139</v>
      </c>
      <c r="B47" s="191" t="s">
        <v>362</v>
      </c>
      <c r="C47" s="192" t="s">
        <v>363</v>
      </c>
      <c r="D47" s="214"/>
      <c r="E47" s="198"/>
      <c r="F47" s="195">
        <f>逆行列係数!L48</f>
        <v>9.8515915008835141E-5</v>
      </c>
      <c r="G47" s="195">
        <f>逆行列係数!BA48</f>
        <v>6.1838125012226536E-5</v>
      </c>
      <c r="H47" s="472">
        <f t="shared" si="4"/>
        <v>1.5031123654258229E-3</v>
      </c>
      <c r="I47" s="196">
        <f t="shared" si="5"/>
        <v>4.4612989022107443E-3</v>
      </c>
      <c r="J47" s="197">
        <f t="shared" si="6"/>
        <v>5.9644112676365667E-3</v>
      </c>
    </row>
    <row r="48" spans="1:10" x14ac:dyDescent="0.15">
      <c r="A48" s="208" t="s">
        <v>140</v>
      </c>
      <c r="B48" s="191" t="s">
        <v>364</v>
      </c>
      <c r="C48" s="192" t="s">
        <v>3</v>
      </c>
      <c r="D48" s="214"/>
      <c r="E48" s="198"/>
      <c r="F48" s="195">
        <f>逆行列係数!L49</f>
        <v>0.14307296342378331</v>
      </c>
      <c r="G48" s="195">
        <f>逆行列係数!BA49</f>
        <v>0.80891894910693096</v>
      </c>
      <c r="H48" s="472">
        <f t="shared" si="4"/>
        <v>2.1829441513192926</v>
      </c>
      <c r="I48" s="196">
        <f t="shared" si="5"/>
        <v>58.359292409248951</v>
      </c>
      <c r="J48" s="197">
        <f t="shared" si="6"/>
        <v>60.542236560568242</v>
      </c>
    </row>
    <row r="49" spans="1:10" x14ac:dyDescent="0.15">
      <c r="A49" s="208" t="s">
        <v>136</v>
      </c>
      <c r="B49" s="191" t="s">
        <v>365</v>
      </c>
      <c r="C49" s="192" t="s">
        <v>344</v>
      </c>
      <c r="E49" s="198"/>
      <c r="F49" s="195">
        <f>逆行列係数!L50</f>
        <v>7.5592105362253263E-4</v>
      </c>
      <c r="G49" s="195">
        <f>逆行列係数!BA50</f>
        <v>5.9203482738579938E-4</v>
      </c>
      <c r="H49" s="472">
        <f t="shared" si="4"/>
        <v>1.1533509919527674E-2</v>
      </c>
      <c r="I49" s="196">
        <f t="shared" si="5"/>
        <v>4.2712231733490813E-2</v>
      </c>
      <c r="J49" s="197">
        <f t="shared" si="6"/>
        <v>5.4245741653018487E-2</v>
      </c>
    </row>
    <row r="50" spans="1:10" x14ac:dyDescent="0.15">
      <c r="A50" s="208"/>
      <c r="B50" s="191" t="s">
        <v>366</v>
      </c>
      <c r="C50" s="192" t="s">
        <v>4</v>
      </c>
      <c r="E50" s="198"/>
      <c r="F50" s="195">
        <f>逆行列係数!L51</f>
        <v>4.4692970925851189E-3</v>
      </c>
      <c r="G50" s="195">
        <f>逆行列係数!BA51</f>
        <v>6.3324769805134743E-3</v>
      </c>
      <c r="H50" s="472">
        <f t="shared" si="4"/>
        <v>6.8190563159504711E-2</v>
      </c>
      <c r="I50" s="196">
        <f t="shared" si="5"/>
        <v>0.45685525872354332</v>
      </c>
      <c r="J50" s="197">
        <f t="shared" si="6"/>
        <v>0.52504582188304805</v>
      </c>
    </row>
    <row r="51" spans="1:10" x14ac:dyDescent="0.15">
      <c r="A51" s="208"/>
      <c r="B51" s="191" t="s">
        <v>367</v>
      </c>
      <c r="C51" s="192" t="s">
        <v>113</v>
      </c>
      <c r="E51" s="198"/>
      <c r="F51" s="195">
        <f>逆行列係数!L52</f>
        <v>1.0628301556004305E-2</v>
      </c>
      <c r="G51" s="195">
        <f>逆行列係数!BA52</f>
        <v>1.072227571809386E-2</v>
      </c>
      <c r="H51" s="472">
        <f t="shared" si="4"/>
        <v>0.16216193587474531</v>
      </c>
      <c r="I51" s="196">
        <f t="shared" si="5"/>
        <v>0.77355639228833573</v>
      </c>
      <c r="J51" s="197">
        <f t="shared" si="6"/>
        <v>0.93571832816308098</v>
      </c>
    </row>
    <row r="52" spans="1:10" x14ac:dyDescent="0.15">
      <c r="A52" s="208"/>
      <c r="B52" s="191" t="s">
        <v>368</v>
      </c>
      <c r="C52" s="192" t="s">
        <v>5</v>
      </c>
      <c r="E52" s="198"/>
      <c r="F52" s="195">
        <f>逆行列係数!L53</f>
        <v>2.7753067217178351E-2</v>
      </c>
      <c r="G52" s="195">
        <f>逆行列係数!BA53</f>
        <v>2.6750500761130017E-2</v>
      </c>
      <c r="H52" s="472">
        <f t="shared" si="4"/>
        <v>0.42344405478945835</v>
      </c>
      <c r="I52" s="196">
        <f t="shared" si="5"/>
        <v>1.9299094151968694</v>
      </c>
      <c r="J52" s="197">
        <f t="shared" si="6"/>
        <v>2.3533534699863279</v>
      </c>
    </row>
    <row r="53" spans="1:10" x14ac:dyDescent="0.15">
      <c r="A53" s="208"/>
      <c r="B53" s="191" t="s">
        <v>369</v>
      </c>
      <c r="C53" s="192" t="s">
        <v>6</v>
      </c>
      <c r="E53" s="198"/>
      <c r="F53" s="195">
        <f>逆行列係数!L54</f>
        <v>0.18337441312334909</v>
      </c>
      <c r="G53" s="195">
        <f>逆行列係数!BA54</f>
        <v>1.1914090460496558</v>
      </c>
      <c r="H53" s="472">
        <f t="shared" si="4"/>
        <v>2.7978458896076837</v>
      </c>
      <c r="I53" s="196">
        <f t="shared" si="5"/>
        <v>85.953962352098486</v>
      </c>
      <c r="J53" s="197">
        <f t="shared" si="6"/>
        <v>88.751808241706172</v>
      </c>
    </row>
    <row r="54" spans="1:10" x14ac:dyDescent="0.15">
      <c r="A54" s="208"/>
      <c r="B54" s="191" t="s">
        <v>88</v>
      </c>
      <c r="C54" s="192" t="s">
        <v>370</v>
      </c>
      <c r="E54" s="198"/>
      <c r="F54" s="195">
        <f>逆行列係数!L55</f>
        <v>1.376793762719399E-2</v>
      </c>
      <c r="G54" s="195">
        <f>逆行列係数!BA55</f>
        <v>1.3016235047307789E-2</v>
      </c>
      <c r="H54" s="472">
        <f t="shared" si="4"/>
        <v>0.21006511782376275</v>
      </c>
      <c r="I54" s="196">
        <f t="shared" si="5"/>
        <v>0.93905361968833756</v>
      </c>
      <c r="J54" s="197">
        <f t="shared" si="6"/>
        <v>1.1491187375121004</v>
      </c>
    </row>
    <row r="55" spans="1:10" x14ac:dyDescent="0.15">
      <c r="A55" s="208"/>
      <c r="B55" s="191" t="s">
        <v>89</v>
      </c>
      <c r="C55" s="192" t="s">
        <v>7</v>
      </c>
      <c r="E55" s="198"/>
      <c r="F55" s="195">
        <f>逆行列係数!L56</f>
        <v>2.84425321323488E-3</v>
      </c>
      <c r="G55" s="195">
        <f>逆行列係数!BA56</f>
        <v>2.9573693094260352E-3</v>
      </c>
      <c r="H55" s="472">
        <f t="shared" si="4"/>
        <v>4.3396360626930836E-2</v>
      </c>
      <c r="I55" s="196">
        <f t="shared" si="5"/>
        <v>0.21335880495997378</v>
      </c>
      <c r="J55" s="197">
        <f t="shared" si="6"/>
        <v>0.25675516558690459</v>
      </c>
    </row>
    <row r="56" spans="1:10" x14ac:dyDescent="0.15">
      <c r="A56" s="208"/>
      <c r="B56" s="191" t="s">
        <v>90</v>
      </c>
      <c r="C56" s="192" t="s">
        <v>8</v>
      </c>
      <c r="E56" s="198"/>
      <c r="F56" s="195">
        <f>逆行列係数!L57</f>
        <v>1.7969654261756004E-2</v>
      </c>
      <c r="G56" s="195">
        <f>逆行列係数!BA57</f>
        <v>2.0978982358000817E-2</v>
      </c>
      <c r="H56" s="472">
        <f t="shared" si="4"/>
        <v>0.27417305641276263</v>
      </c>
      <c r="I56" s="196">
        <f t="shared" si="5"/>
        <v>1.5135243984959512</v>
      </c>
      <c r="J56" s="197">
        <f t="shared" si="6"/>
        <v>1.7876974549087139</v>
      </c>
    </row>
    <row r="57" spans="1:10" x14ac:dyDescent="0.15">
      <c r="A57" s="208"/>
      <c r="B57" s="191" t="s">
        <v>91</v>
      </c>
      <c r="C57" s="192" t="s">
        <v>9</v>
      </c>
      <c r="E57" s="198"/>
      <c r="F57" s="195">
        <f>逆行列係数!L58</f>
        <v>3.5316936587718043E-3</v>
      </c>
      <c r="G57" s="195">
        <f>逆行列係数!BA58</f>
        <v>3.5131219439797816E-3</v>
      </c>
      <c r="H57" s="472">
        <f t="shared" si="4"/>
        <v>5.3885023642319965E-2</v>
      </c>
      <c r="I57" s="196">
        <f t="shared" si="5"/>
        <v>0.25345346530009788</v>
      </c>
      <c r="J57" s="197">
        <f t="shared" si="6"/>
        <v>0.30733848894241783</v>
      </c>
    </row>
    <row r="58" spans="1:10" x14ac:dyDescent="0.15">
      <c r="A58" s="208"/>
      <c r="B58" s="191" t="s">
        <v>92</v>
      </c>
      <c r="C58" s="192" t="s">
        <v>10</v>
      </c>
      <c r="E58" s="198"/>
      <c r="F58" s="195">
        <f>逆行列係数!L59</f>
        <v>1.9743843029627457E-2</v>
      </c>
      <c r="G58" s="195">
        <f>逆行列係数!BA59</f>
        <v>2.0685941872156298E-2</v>
      </c>
      <c r="H58" s="472">
        <f t="shared" si="4"/>
        <v>0.30124284585082473</v>
      </c>
      <c r="I58" s="196">
        <f t="shared" si="5"/>
        <v>1.4923830524809651</v>
      </c>
      <c r="J58" s="197">
        <f t="shared" si="6"/>
        <v>1.7936258983317899</v>
      </c>
    </row>
    <row r="59" spans="1:10" x14ac:dyDescent="0.15">
      <c r="A59" s="208"/>
      <c r="B59" s="191" t="s">
        <v>93</v>
      </c>
      <c r="C59" s="192" t="s">
        <v>371</v>
      </c>
      <c r="E59" s="198"/>
      <c r="F59" s="195">
        <f>逆行列係数!L60</f>
        <v>3.7027565487874883E-3</v>
      </c>
      <c r="G59" s="195">
        <f>逆行列係数!BA60</f>
        <v>3.5060690565883804E-3</v>
      </c>
      <c r="H59" s="472">
        <f t="shared" ref="H59:I61" si="7">D$13*F59</f>
        <v>5.6495025744264529E-2</v>
      </c>
      <c r="I59" s="196">
        <f t="shared" si="7"/>
        <v>0.25294463617938229</v>
      </c>
      <c r="J59" s="197">
        <f>SUM(H59:I59)</f>
        <v>0.3094396619236468</v>
      </c>
    </row>
    <row r="60" spans="1:10" x14ac:dyDescent="0.15">
      <c r="A60" s="208"/>
      <c r="B60" s="191" t="s">
        <v>94</v>
      </c>
      <c r="C60" s="192" t="s">
        <v>372</v>
      </c>
      <c r="E60" s="198"/>
      <c r="F60" s="195">
        <f>逆行列係数!L61</f>
        <v>4.251455415233682E-3</v>
      </c>
      <c r="G60" s="195">
        <f>逆行列係数!BA61</f>
        <v>3.2383203665523443E-3</v>
      </c>
      <c r="H60" s="472">
        <f t="shared" si="7"/>
        <v>6.486683095945682E-2</v>
      </c>
      <c r="I60" s="196">
        <f t="shared" si="7"/>
        <v>0.2336279616086388</v>
      </c>
      <c r="J60" s="197">
        <f>SUM(H60:I60)</f>
        <v>0.29849479256809563</v>
      </c>
    </row>
    <row r="61" spans="1:10" x14ac:dyDescent="0.15">
      <c r="A61" s="208"/>
      <c r="B61" s="191" t="s">
        <v>95</v>
      </c>
      <c r="C61" s="192" t="s">
        <v>373</v>
      </c>
      <c r="E61" s="198"/>
      <c r="F61" s="195">
        <f>逆行列係数!L62</f>
        <v>1.268385339560615E-3</v>
      </c>
      <c r="G61" s="195">
        <f>逆行列係数!BA62</f>
        <v>1.082941340422663E-3</v>
      </c>
      <c r="H61" s="472">
        <f t="shared" si="7"/>
        <v>1.9352463892229086E-2</v>
      </c>
      <c r="I61" s="196">
        <f t="shared" si="7"/>
        <v>7.8128581877781961E-2</v>
      </c>
      <c r="J61" s="197">
        <f>SUM(H61:I61)</f>
        <v>9.7481045770011043E-2</v>
      </c>
    </row>
    <row r="62" spans="1:10" x14ac:dyDescent="0.15">
      <c r="A62" s="208"/>
      <c r="B62" s="191" t="s">
        <v>96</v>
      </c>
      <c r="C62" s="192" t="s">
        <v>374</v>
      </c>
      <c r="E62" s="198"/>
      <c r="F62" s="195">
        <f>逆行列係数!L63</f>
        <v>3.5026385151151664E-3</v>
      </c>
      <c r="G62" s="195">
        <f>逆行列係数!BA63</f>
        <v>2.6942212152189461E-3</v>
      </c>
      <c r="H62" s="472">
        <f t="shared" si="4"/>
        <v>5.344171307970072E-2</v>
      </c>
      <c r="I62" s="196">
        <f t="shared" si="5"/>
        <v>0.19437403943590884</v>
      </c>
      <c r="J62" s="197">
        <f t="shared" si="6"/>
        <v>0.24781575251560956</v>
      </c>
    </row>
    <row r="63" spans="1:10" x14ac:dyDescent="0.15">
      <c r="A63" s="208"/>
      <c r="B63" s="191" t="s">
        <v>97</v>
      </c>
      <c r="C63" s="192" t="s">
        <v>11</v>
      </c>
      <c r="E63" s="198"/>
      <c r="F63" s="195">
        <f>逆行列係数!L64</f>
        <v>2.1983013607722395E-3</v>
      </c>
      <c r="G63" s="195">
        <f>逆行列係数!BA64</f>
        <v>1.9341222373145867E-3</v>
      </c>
      <c r="H63" s="472">
        <f t="shared" si="4"/>
        <v>3.3540712259667177E-2</v>
      </c>
      <c r="I63" s="196">
        <f t="shared" si="5"/>
        <v>0.13953685388046455</v>
      </c>
      <c r="J63" s="197">
        <f t="shared" si="6"/>
        <v>0.17307756614013173</v>
      </c>
    </row>
    <row r="64" spans="1:10" x14ac:dyDescent="0.15">
      <c r="A64" s="208"/>
      <c r="B64" s="191" t="s">
        <v>98</v>
      </c>
      <c r="C64" s="192" t="s">
        <v>345</v>
      </c>
      <c r="E64" s="198"/>
      <c r="F64" s="195">
        <f>逆行列係数!L65</f>
        <v>1.986136168747918E-4</v>
      </c>
      <c r="G64" s="195">
        <f>逆行列係数!BA65</f>
        <v>2.2344315476298445E-4</v>
      </c>
      <c r="H64" s="472">
        <f t="shared" si="4"/>
        <v>3.0303589368242969E-3</v>
      </c>
      <c r="I64" s="196">
        <f t="shared" si="5"/>
        <v>1.6120260775266276E-2</v>
      </c>
      <c r="J64" s="197">
        <f t="shared" si="6"/>
        <v>1.9150619712090571E-2</v>
      </c>
    </row>
    <row r="65" spans="1:10" x14ac:dyDescent="0.15">
      <c r="A65" s="208"/>
      <c r="B65" s="191" t="s">
        <v>99</v>
      </c>
      <c r="C65" s="192" t="s">
        <v>342</v>
      </c>
      <c r="E65" s="198"/>
      <c r="F65" s="195">
        <f>逆行列係数!L66</f>
        <v>1.0810360553090377E-2</v>
      </c>
      <c r="G65" s="195">
        <f>逆行列係数!BA66</f>
        <v>9.8325874645783604E-3</v>
      </c>
      <c r="H65" s="472">
        <f t="shared" si="4"/>
        <v>0.16493971172682523</v>
      </c>
      <c r="I65" s="196">
        <f t="shared" si="5"/>
        <v>0.7093700149049057</v>
      </c>
      <c r="J65" s="197">
        <f t="shared" si="6"/>
        <v>0.8743097266317309</v>
      </c>
    </row>
    <row r="66" spans="1:10" x14ac:dyDescent="0.15">
      <c r="A66" s="208"/>
      <c r="B66" s="191" t="s">
        <v>100</v>
      </c>
      <c r="C66" s="192" t="s">
        <v>13</v>
      </c>
      <c r="E66" s="198"/>
      <c r="F66" s="195">
        <f>逆行列係数!L67</f>
        <v>1.5263289825969466E-2</v>
      </c>
      <c r="G66" s="195">
        <f>逆行列係数!BA67</f>
        <v>1.0083935376495984E-2</v>
      </c>
      <c r="H66" s="472">
        <f t="shared" si="4"/>
        <v>0.23288054191482999</v>
      </c>
      <c r="I66" s="196">
        <f t="shared" si="5"/>
        <v>0.72750345868718969</v>
      </c>
      <c r="J66" s="197">
        <f t="shared" si="6"/>
        <v>0.96038400060201967</v>
      </c>
    </row>
    <row r="67" spans="1:10" x14ac:dyDescent="0.15">
      <c r="A67" s="208"/>
      <c r="B67" s="191" t="s">
        <v>101</v>
      </c>
      <c r="C67" s="192" t="s">
        <v>14</v>
      </c>
      <c r="E67" s="198"/>
      <c r="F67" s="195">
        <f>逆行列係数!L68</f>
        <v>6.6223198955400282E-3</v>
      </c>
      <c r="G67" s="195">
        <f>逆行列係数!BA68</f>
        <v>1.9497496421741783E-2</v>
      </c>
      <c r="H67" s="472">
        <f t="shared" si="4"/>
        <v>0.1010404351611509</v>
      </c>
      <c r="I67" s="196">
        <f t="shared" si="5"/>
        <v>1.4066428981308239</v>
      </c>
      <c r="J67" s="197">
        <f t="shared" si="6"/>
        <v>1.5076833332919748</v>
      </c>
    </row>
    <row r="68" spans="1:10" x14ac:dyDescent="0.15">
      <c r="A68" s="208"/>
      <c r="B68" s="191" t="s">
        <v>102</v>
      </c>
      <c r="C68" s="192" t="s">
        <v>343</v>
      </c>
      <c r="E68" s="198"/>
      <c r="F68" s="195">
        <f>逆行列係数!L69</f>
        <v>2.2985868703643855E-2</v>
      </c>
      <c r="G68" s="195">
        <f>逆行列係数!BA69</f>
        <v>4.912709430167124E-2</v>
      </c>
      <c r="H68" s="472">
        <f t="shared" si="4"/>
        <v>0.35070824318490013</v>
      </c>
      <c r="I68" s="196">
        <f t="shared" si="5"/>
        <v>3.5442641870773981</v>
      </c>
      <c r="J68" s="197">
        <f t="shared" si="6"/>
        <v>3.8949724302622983</v>
      </c>
    </row>
    <row r="69" spans="1:10" x14ac:dyDescent="0.15">
      <c r="A69" s="208"/>
      <c r="B69" s="191" t="s">
        <v>103</v>
      </c>
      <c r="C69" s="192" t="s">
        <v>375</v>
      </c>
      <c r="E69" s="198"/>
      <c r="F69" s="195">
        <f>逆行列係数!L70</f>
        <v>1.8739180076930712E-3</v>
      </c>
      <c r="G69" s="195">
        <f>逆行列係数!BA70</f>
        <v>6.554291932836436E-3</v>
      </c>
      <c r="H69" s="472">
        <f t="shared" si="4"/>
        <v>2.8591414178155566E-2</v>
      </c>
      <c r="I69" s="196">
        <f t="shared" si="5"/>
        <v>0.47285805316623863</v>
      </c>
      <c r="J69" s="197">
        <f t="shared" si="6"/>
        <v>0.50144946734439422</v>
      </c>
    </row>
    <row r="70" spans="1:10" x14ac:dyDescent="0.15">
      <c r="A70" s="208"/>
      <c r="B70" s="191" t="s">
        <v>104</v>
      </c>
      <c r="C70" s="192" t="s">
        <v>376</v>
      </c>
      <c r="E70" s="198"/>
      <c r="F70" s="195">
        <f>逆行列係数!L71</f>
        <v>1.2143731886472585E-3</v>
      </c>
      <c r="G70" s="195">
        <f>逆行列係数!BA71</f>
        <v>2.8845512667295555E-3</v>
      </c>
      <c r="H70" s="472">
        <f>D$13*F70</f>
        <v>1.8528370324059611E-2</v>
      </c>
      <c r="I70" s="196">
        <f>E$13*G70</f>
        <v>0.20810536213843434</v>
      </c>
      <c r="J70" s="197">
        <f>SUM(H70:I70)</f>
        <v>0.22663373246249394</v>
      </c>
    </row>
    <row r="71" spans="1:10" x14ac:dyDescent="0.15">
      <c r="A71" s="208"/>
      <c r="B71" s="191" t="s">
        <v>105</v>
      </c>
      <c r="C71" s="192" t="s">
        <v>377</v>
      </c>
      <c r="E71" s="198"/>
      <c r="F71" s="195">
        <f>逆行列係数!L72</f>
        <v>6.6885239659857251E-2</v>
      </c>
      <c r="G71" s="195">
        <f>逆行列係数!BA72</f>
        <v>5.9256912990367373E-2</v>
      </c>
      <c r="H71" s="472">
        <f t="shared" si="4"/>
        <v>1.0205054765840096</v>
      </c>
      <c r="I71" s="196">
        <f t="shared" si="5"/>
        <v>4.2750778879543025</v>
      </c>
      <c r="J71" s="197">
        <f t="shared" si="6"/>
        <v>5.2955833645383121</v>
      </c>
    </row>
    <row r="72" spans="1:10" x14ac:dyDescent="0.15">
      <c r="A72" s="208"/>
      <c r="B72" s="191" t="s">
        <v>106</v>
      </c>
      <c r="C72" s="192" t="s">
        <v>17</v>
      </c>
      <c r="D72" s="214"/>
      <c r="E72" s="198"/>
      <c r="F72" s="195">
        <f>逆行列係数!L73</f>
        <v>1.8399205421750893E-2</v>
      </c>
      <c r="G72" s="195">
        <f>逆行列係数!BA73</f>
        <v>4.7837824837937727E-2</v>
      </c>
      <c r="H72" s="472">
        <f t="shared" si="4"/>
        <v>0.28072695849156298</v>
      </c>
      <c r="I72" s="196">
        <f t="shared" si="5"/>
        <v>3.4512501048737265</v>
      </c>
      <c r="J72" s="197">
        <f t="shared" si="6"/>
        <v>3.7319770633652896</v>
      </c>
    </row>
    <row r="73" spans="1:10" x14ac:dyDescent="0.15">
      <c r="A73" s="208"/>
      <c r="B73" s="191" t="s">
        <v>107</v>
      </c>
      <c r="C73" s="192" t="s">
        <v>18</v>
      </c>
      <c r="D73" s="214"/>
      <c r="E73" s="198"/>
      <c r="F73" s="195">
        <f>逆行列係数!L74</f>
        <v>8.3279596367104233E-3</v>
      </c>
      <c r="G73" s="195">
        <f>逆行列係数!BA74</f>
        <v>1.7990243940160345E-2</v>
      </c>
      <c r="H73" s="472">
        <f t="shared" si="4"/>
        <v>0.12706433379402657</v>
      </c>
      <c r="I73" s="196">
        <f t="shared" si="5"/>
        <v>1.2979024756147115</v>
      </c>
      <c r="J73" s="197">
        <f t="shared" si="6"/>
        <v>1.424966809408738</v>
      </c>
    </row>
    <row r="74" spans="1:10" x14ac:dyDescent="0.15">
      <c r="A74" s="208"/>
      <c r="B74" s="191" t="s">
        <v>108</v>
      </c>
      <c r="C74" s="192" t="s">
        <v>378</v>
      </c>
      <c r="D74" s="214"/>
      <c r="E74" s="198"/>
      <c r="F74" s="195">
        <f>逆行列係数!L75</f>
        <v>5.1247101220035528E-2</v>
      </c>
      <c r="G74" s="195">
        <f>逆行列係数!BA75</f>
        <v>6.4018727755722676E-2</v>
      </c>
      <c r="H74" s="472">
        <f t="shared" si="4"/>
        <v>0.78190565990435079</v>
      </c>
      <c r="I74" s="196">
        <f t="shared" si="5"/>
        <v>4.6186180418805449</v>
      </c>
      <c r="J74" s="197">
        <f t="shared" si="6"/>
        <v>5.4005237017848957</v>
      </c>
    </row>
    <row r="75" spans="1:10" x14ac:dyDescent="0.15">
      <c r="A75" s="208"/>
      <c r="B75" s="191" t="s">
        <v>109</v>
      </c>
      <c r="C75" s="192" t="s">
        <v>347</v>
      </c>
      <c r="D75" s="214"/>
      <c r="E75" s="198"/>
      <c r="F75" s="195">
        <f>逆行列係数!L76</f>
        <v>2.657868859208801E-2</v>
      </c>
      <c r="G75" s="195">
        <f>逆行列係数!BA76</f>
        <v>3.6556571092304702E-2</v>
      </c>
      <c r="H75" s="472">
        <f t="shared" si="4"/>
        <v>0.4055259038703225</v>
      </c>
      <c r="I75" s="196">
        <f t="shared" si="5"/>
        <v>2.6373663569269303</v>
      </c>
      <c r="J75" s="197">
        <f t="shared" si="6"/>
        <v>3.0428922607972528</v>
      </c>
    </row>
    <row r="76" spans="1:10" x14ac:dyDescent="0.15">
      <c r="A76" s="208"/>
      <c r="B76" s="191" t="s">
        <v>110</v>
      </c>
      <c r="C76" s="192" t="s">
        <v>19</v>
      </c>
      <c r="D76" s="214"/>
      <c r="E76" s="198"/>
      <c r="F76" s="195">
        <f>逆行列係数!L77</f>
        <v>9.2274213228593811E-4</v>
      </c>
      <c r="G76" s="195">
        <f>逆行列係数!BA77</f>
        <v>2.5051023905527229E-3</v>
      </c>
      <c r="H76" s="472">
        <f t="shared" si="4"/>
        <v>1.4078792335370341E-2</v>
      </c>
      <c r="I76" s="196">
        <f t="shared" si="5"/>
        <v>0.18073010044674981</v>
      </c>
      <c r="J76" s="197">
        <f t="shared" si="6"/>
        <v>0.19480889278212016</v>
      </c>
    </row>
    <row r="77" spans="1:10" x14ac:dyDescent="0.15">
      <c r="A77" s="208"/>
      <c r="B77" s="191" t="s">
        <v>111</v>
      </c>
      <c r="C77" s="192" t="s">
        <v>20</v>
      </c>
      <c r="D77" s="214"/>
      <c r="E77" s="198"/>
      <c r="F77" s="195">
        <f>逆行列係数!L78</f>
        <v>7.8332150763561897E-3</v>
      </c>
      <c r="G77" s="195">
        <f>逆行列係数!BA78</f>
        <v>1.6043004787098619E-2</v>
      </c>
      <c r="H77" s="472">
        <f t="shared" si="4"/>
        <v>0.11951573957624037</v>
      </c>
      <c r="I77" s="196">
        <f t="shared" si="5"/>
        <v>1.1574193045260275</v>
      </c>
      <c r="J77" s="197">
        <f t="shared" si="6"/>
        <v>1.2769350441022678</v>
      </c>
    </row>
    <row r="78" spans="1:10" x14ac:dyDescent="0.15">
      <c r="A78" s="208"/>
      <c r="B78" s="191" t="s">
        <v>112</v>
      </c>
      <c r="C78" s="192" t="s">
        <v>379</v>
      </c>
      <c r="D78" s="214"/>
      <c r="E78" s="198"/>
      <c r="F78" s="195">
        <f>逆行列係数!L79</f>
        <v>8.7813046353199607E-5</v>
      </c>
      <c r="G78" s="195">
        <f>逆行列係数!BA79</f>
        <v>1.3612858740092039E-4</v>
      </c>
      <c r="H78" s="472">
        <f t="shared" si="4"/>
        <v>1.3398127176443304E-3</v>
      </c>
      <c r="I78" s="196">
        <f t="shared" si="5"/>
        <v>9.8209691417899397E-3</v>
      </c>
      <c r="J78" s="197">
        <f t="shared" si="6"/>
        <v>1.116078185943427E-2</v>
      </c>
    </row>
    <row r="79" spans="1:10" x14ac:dyDescent="0.15">
      <c r="A79" s="208"/>
      <c r="B79" s="191" t="s">
        <v>334</v>
      </c>
      <c r="C79" s="192" t="s">
        <v>380</v>
      </c>
      <c r="D79" s="214"/>
      <c r="E79" s="198"/>
      <c r="F79" s="195">
        <f>逆行列係数!L80</f>
        <v>1.2513140283573428E-3</v>
      </c>
      <c r="G79" s="195">
        <f>逆行列係数!BA80</f>
        <v>3.9174952943691324E-3</v>
      </c>
      <c r="H79" s="472">
        <f t="shared" si="4"/>
        <v>1.9091997357848632E-2</v>
      </c>
      <c r="I79" s="196">
        <f t="shared" si="5"/>
        <v>0.2826268980944881</v>
      </c>
      <c r="J79" s="197">
        <f t="shared" si="6"/>
        <v>0.30171889545233671</v>
      </c>
    </row>
    <row r="80" spans="1:10" x14ac:dyDescent="0.15">
      <c r="A80" s="208"/>
      <c r="B80" s="191" t="s">
        <v>335</v>
      </c>
      <c r="C80" s="192" t="s">
        <v>21</v>
      </c>
      <c r="D80" s="214"/>
      <c r="E80" s="198"/>
      <c r="F80" s="195">
        <f>逆行列係数!L81</f>
        <v>0.10879777673927815</v>
      </c>
      <c r="G80" s="195">
        <f>逆行列係数!BA81</f>
        <v>0.17906071759691297</v>
      </c>
      <c r="H80" s="472">
        <f t="shared" si="4"/>
        <v>1.6599884752933647</v>
      </c>
      <c r="I80" s="196">
        <f t="shared" si="5"/>
        <v>12.918298908419844</v>
      </c>
      <c r="J80" s="197">
        <f t="shared" si="6"/>
        <v>14.578287383713208</v>
      </c>
    </row>
    <row r="81" spans="1:10" x14ac:dyDescent="0.15">
      <c r="A81" s="208"/>
      <c r="B81" s="191" t="s">
        <v>381</v>
      </c>
      <c r="C81" s="435" t="s">
        <v>439</v>
      </c>
      <c r="D81" s="214"/>
      <c r="E81" s="198"/>
      <c r="F81" s="195">
        <f>逆行列係数!L82</f>
        <v>7.5812378960357966E-4</v>
      </c>
      <c r="G81" s="195">
        <f>逆行列係数!BA82</f>
        <v>1.1212268835827522E-3</v>
      </c>
      <c r="H81" s="472">
        <f t="shared" ref="H81:I83" si="8">D$13*F81</f>
        <v>1.1567118293266914E-2</v>
      </c>
      <c r="I81" s="196">
        <f t="shared" si="8"/>
        <v>8.0890684571498464E-2</v>
      </c>
      <c r="J81" s="197">
        <f>SUM(H81:I81)</f>
        <v>9.2457802864765376E-2</v>
      </c>
    </row>
    <row r="82" spans="1:10" x14ac:dyDescent="0.15">
      <c r="A82" s="208"/>
      <c r="B82" s="191" t="s">
        <v>336</v>
      </c>
      <c r="C82" s="192" t="s">
        <v>383</v>
      </c>
      <c r="D82" s="214"/>
      <c r="E82" s="198"/>
      <c r="F82" s="195">
        <f>逆行列係数!L83</f>
        <v>8.084893748555057E-4</v>
      </c>
      <c r="G82" s="195">
        <f>逆行列係数!BA83</f>
        <v>1.8147361739371663E-3</v>
      </c>
      <c r="H82" s="472">
        <f t="shared" si="8"/>
        <v>1.2335574171459682E-2</v>
      </c>
      <c r="I82" s="196">
        <f t="shared" si="8"/>
        <v>0.13092377071567518</v>
      </c>
      <c r="J82" s="197">
        <f>SUM(H82:I82)</f>
        <v>0.14325934488713488</v>
      </c>
    </row>
    <row r="83" spans="1:10" x14ac:dyDescent="0.15">
      <c r="A83" s="208"/>
      <c r="B83" s="191" t="s">
        <v>337</v>
      </c>
      <c r="C83" s="192" t="s">
        <v>384</v>
      </c>
      <c r="D83" s="214"/>
      <c r="E83" s="198"/>
      <c r="F83" s="195">
        <f>逆行列係数!L84</f>
        <v>4.0676820711625884E-3</v>
      </c>
      <c r="G83" s="195">
        <f>逆行列係数!BA84</f>
        <v>1.1043128653109122E-2</v>
      </c>
      <c r="H83" s="472">
        <f t="shared" si="8"/>
        <v>6.206289835745904E-2</v>
      </c>
      <c r="I83" s="196">
        <f t="shared" si="8"/>
        <v>0.79670426176968989</v>
      </c>
      <c r="J83" s="197">
        <f>SUM(H83:I83)</f>
        <v>0.85876716012714893</v>
      </c>
    </row>
    <row r="84" spans="1:10" x14ac:dyDescent="0.15">
      <c r="A84" s="216"/>
      <c r="B84" s="277"/>
      <c r="C84" s="278" t="s">
        <v>116</v>
      </c>
      <c r="D84" s="217">
        <f>SUM(D45:D83)</f>
        <v>0</v>
      </c>
      <c r="E84" s="224">
        <f>SUM(E45:E83)</f>
        <v>0</v>
      </c>
      <c r="F84" s="218">
        <f>逆行列係数!L85</f>
        <v>0.7990390090218108</v>
      </c>
      <c r="G84" s="218">
        <f>逆行列係数!BA85</f>
        <v>2.6590315305523653</v>
      </c>
      <c r="H84" s="488">
        <f>SUM(H45:H83)</f>
        <v>12.191384659124028</v>
      </c>
      <c r="I84" s="219">
        <f>SUM(I45:I83)</f>
        <v>191.83528682105975</v>
      </c>
      <c r="J84" s="220">
        <f>SUM(J45:J83)</f>
        <v>204.02667148018378</v>
      </c>
    </row>
    <row r="85" spans="1:10" x14ac:dyDescent="0.15">
      <c r="A85" s="221"/>
      <c r="B85" s="222"/>
      <c r="C85" s="223" t="s">
        <v>48</v>
      </c>
      <c r="D85" s="215">
        <f>SUM(D84,D44)</f>
        <v>15.257558794343231</v>
      </c>
      <c r="E85" s="215">
        <f>SUM(E84,E44)</f>
        <v>72.144795808874591</v>
      </c>
      <c r="F85" s="199">
        <f>逆行列係数!L87</f>
        <v>2.8137597416804607</v>
      </c>
      <c r="G85" s="199">
        <f>逆行列係数!BA87</f>
        <v>2.6721718578033227</v>
      </c>
      <c r="H85" s="473">
        <f>SUM(H84,H44)</f>
        <v>42.931104691845647</v>
      </c>
      <c r="I85" s="200">
        <f>SUM(I84,I44)</f>
        <v>192.78329304744187</v>
      </c>
      <c r="J85" s="201">
        <f>SUM(J84,J44)</f>
        <v>235.71439773928751</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73"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10</v>
      </c>
      <c r="C2" s="324" t="s">
        <v>416</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236</v>
      </c>
      <c r="E4" s="182" t="s">
        <v>154</v>
      </c>
      <c r="F4" s="183" t="s">
        <v>155</v>
      </c>
      <c r="G4" s="183" t="s">
        <v>237</v>
      </c>
      <c r="H4" s="479" t="s">
        <v>238</v>
      </c>
      <c r="I4" s="185" t="s">
        <v>239</v>
      </c>
      <c r="J4" s="186" t="s">
        <v>240</v>
      </c>
      <c r="K4" s="187"/>
      <c r="L4" s="188"/>
    </row>
    <row r="5" spans="1:12" x14ac:dyDescent="0.15">
      <c r="A5" s="190" t="s">
        <v>130</v>
      </c>
      <c r="B5" s="191" t="s">
        <v>358</v>
      </c>
      <c r="C5" s="192" t="s">
        <v>359</v>
      </c>
      <c r="D5" s="193"/>
      <c r="E5" s="194"/>
      <c r="F5" s="195">
        <f>逆行列係数!M5</f>
        <v>8.6341586974495593E-3</v>
      </c>
      <c r="G5" s="195">
        <f>逆行列係数!BB5</f>
        <v>2.8491584979636197E-4</v>
      </c>
      <c r="H5" s="472">
        <f t="shared" ref="H5:H40" si="0">D$14*F5</f>
        <v>0.10406972060255384</v>
      </c>
      <c r="I5" s="196">
        <f t="shared" ref="I5:I40" si="1">E$14*G5</f>
        <v>2.1883924729275712E-2</v>
      </c>
      <c r="J5" s="197">
        <f t="shared" ref="J5:J40" si="2">SUM(H5:I5)</f>
        <v>0.12595364533182957</v>
      </c>
    </row>
    <row r="6" spans="1:12" x14ac:dyDescent="0.15">
      <c r="A6" s="190" t="s">
        <v>132</v>
      </c>
      <c r="B6" s="191" t="s">
        <v>360</v>
      </c>
      <c r="C6" s="192" t="s">
        <v>361</v>
      </c>
      <c r="D6" s="193"/>
      <c r="E6" s="194"/>
      <c r="F6" s="195">
        <f>逆行列係数!M6</f>
        <v>6.7050674388002924E-5</v>
      </c>
      <c r="G6" s="195">
        <f>逆行列係数!BB6</f>
        <v>1.172727938066457E-5</v>
      </c>
      <c r="H6" s="472">
        <f t="shared" si="0"/>
        <v>8.0817890825118715E-4</v>
      </c>
      <c r="I6" s="196">
        <f t="shared" si="1"/>
        <v>9.0075332568924533E-4</v>
      </c>
      <c r="J6" s="197">
        <f t="shared" si="2"/>
        <v>1.7089322339404324E-3</v>
      </c>
    </row>
    <row r="7" spans="1:12" x14ac:dyDescent="0.15">
      <c r="A7" s="190" t="s">
        <v>134</v>
      </c>
      <c r="B7" s="191" t="s">
        <v>362</v>
      </c>
      <c r="C7" s="192" t="s">
        <v>363</v>
      </c>
      <c r="D7" s="193"/>
      <c r="E7" s="194"/>
      <c r="F7" s="195">
        <f>逆行列係数!M7</f>
        <v>2.5004280537248847E-5</v>
      </c>
      <c r="G7" s="195">
        <f>逆行列係数!BB7</f>
        <v>6.8901668979579174E-6</v>
      </c>
      <c r="H7" s="472">
        <f t="shared" si="0"/>
        <v>3.0138298131444143E-4</v>
      </c>
      <c r="I7" s="196">
        <f t="shared" si="1"/>
        <v>5.2922255422023045E-4</v>
      </c>
      <c r="J7" s="197">
        <f t="shared" si="2"/>
        <v>8.3060553553467183E-4</v>
      </c>
    </row>
    <row r="8" spans="1:12" x14ac:dyDescent="0.15">
      <c r="A8" s="190" t="s">
        <v>136</v>
      </c>
      <c r="B8" s="191" t="s">
        <v>364</v>
      </c>
      <c r="C8" s="192" t="s">
        <v>3</v>
      </c>
      <c r="D8" s="193"/>
      <c r="E8" s="194"/>
      <c r="F8" s="195">
        <f>逆行列係数!M8</f>
        <v>1.0606772017348106E-2</v>
      </c>
      <c r="G8" s="195">
        <f>逆行列係数!BB8</f>
        <v>7.5556631701031052E-4</v>
      </c>
      <c r="H8" s="472">
        <f t="shared" si="0"/>
        <v>0.12784613290307806</v>
      </c>
      <c r="I8" s="196">
        <f t="shared" si="1"/>
        <v>5.8033824447631117E-2</v>
      </c>
      <c r="J8" s="197">
        <f t="shared" si="2"/>
        <v>0.18587995735070917</v>
      </c>
    </row>
    <row r="9" spans="1:12" x14ac:dyDescent="0.15">
      <c r="A9" s="190"/>
      <c r="B9" s="191" t="s">
        <v>365</v>
      </c>
      <c r="C9" s="192" t="s">
        <v>344</v>
      </c>
      <c r="D9" s="193"/>
      <c r="E9" s="194"/>
      <c r="F9" s="195">
        <f>逆行列係数!M9</f>
        <v>1.0360490258015354E-3</v>
      </c>
      <c r="G9" s="195">
        <f>逆行列係数!BB9</f>
        <v>3.8183497641643919E-4</v>
      </c>
      <c r="H9" s="472">
        <f t="shared" si="0"/>
        <v>1.248776359387084E-2</v>
      </c>
      <c r="I9" s="196">
        <f t="shared" si="1"/>
        <v>2.9328125791788853E-2</v>
      </c>
      <c r="J9" s="197">
        <f t="shared" si="2"/>
        <v>4.1815889385659694E-2</v>
      </c>
    </row>
    <row r="10" spans="1:12" x14ac:dyDescent="0.15">
      <c r="A10" s="190"/>
      <c r="B10" s="191" t="s">
        <v>366</v>
      </c>
      <c r="C10" s="192" t="s">
        <v>4</v>
      </c>
      <c r="D10" s="193"/>
      <c r="E10" s="194"/>
      <c r="F10" s="195">
        <f>逆行列係数!M10</f>
        <v>3.8442770576425224E-3</v>
      </c>
      <c r="G10" s="195">
        <f>逆行列係数!BB10</f>
        <v>2.2170040467261464E-4</v>
      </c>
      <c r="H10" s="472">
        <f t="shared" si="0"/>
        <v>4.6336053497122123E-2</v>
      </c>
      <c r="I10" s="196">
        <f t="shared" si="1"/>
        <v>1.7028448827164595E-2</v>
      </c>
      <c r="J10" s="197">
        <f t="shared" si="2"/>
        <v>6.3364502324286726E-2</v>
      </c>
    </row>
    <row r="11" spans="1:12" x14ac:dyDescent="0.15">
      <c r="A11" s="190"/>
      <c r="B11" s="191" t="s">
        <v>367</v>
      </c>
      <c r="C11" s="192" t="s">
        <v>113</v>
      </c>
      <c r="D11" s="193"/>
      <c r="E11" s="194"/>
      <c r="F11" s="195">
        <f>逆行列係数!M11</f>
        <v>6.1349566243872472E-3</v>
      </c>
      <c r="G11" s="195">
        <f>逆行列係数!BB11</f>
        <v>9.8661660680318848E-4</v>
      </c>
      <c r="H11" s="472">
        <f t="shared" si="0"/>
        <v>7.3946199529244583E-2</v>
      </c>
      <c r="I11" s="196">
        <f t="shared" si="1"/>
        <v>7.5780422799806207E-2</v>
      </c>
      <c r="J11" s="197">
        <f t="shared" si="2"/>
        <v>0.14972662232905079</v>
      </c>
    </row>
    <row r="12" spans="1:12" x14ac:dyDescent="0.15">
      <c r="A12" s="190"/>
      <c r="B12" s="191" t="s">
        <v>368</v>
      </c>
      <c r="C12" s="192" t="s">
        <v>5</v>
      </c>
      <c r="D12" s="193"/>
      <c r="E12" s="194"/>
      <c r="F12" s="195">
        <f>逆行列係数!M12</f>
        <v>9.4893754967302263E-2</v>
      </c>
      <c r="G12" s="195">
        <f>逆行列係数!BB12</f>
        <v>1.6499591923326642E-2</v>
      </c>
      <c r="H12" s="472">
        <f t="shared" si="0"/>
        <v>1.1437786717183565</v>
      </c>
      <c r="I12" s="196">
        <f t="shared" si="1"/>
        <v>1.2673069187688843</v>
      </c>
      <c r="J12" s="197">
        <f t="shared" si="2"/>
        <v>2.4110855904872408</v>
      </c>
    </row>
    <row r="13" spans="1:12" x14ac:dyDescent="0.15">
      <c r="A13" s="190"/>
      <c r="B13" s="191" t="s">
        <v>369</v>
      </c>
      <c r="C13" s="192" t="s">
        <v>6</v>
      </c>
      <c r="D13" s="193"/>
      <c r="E13" s="194"/>
      <c r="F13" s="195">
        <f>逆行列係数!M13</f>
        <v>3.2428927890942533E-3</v>
      </c>
      <c r="G13" s="195">
        <f>逆行列係数!BB13</f>
        <v>3.5400248240118753E-4</v>
      </c>
      <c r="H13" s="472">
        <f t="shared" si="0"/>
        <v>3.9087415268932411E-2</v>
      </c>
      <c r="I13" s="196">
        <f t="shared" si="1"/>
        <v>2.7190357027807786E-2</v>
      </c>
      <c r="J13" s="197">
        <f t="shared" si="2"/>
        <v>6.6277772296740201E-2</v>
      </c>
    </row>
    <row r="14" spans="1:12" x14ac:dyDescent="0.15">
      <c r="A14" s="190"/>
      <c r="B14" s="191" t="s">
        <v>88</v>
      </c>
      <c r="C14" s="192" t="s">
        <v>370</v>
      </c>
      <c r="D14" s="193">
        <f>地域別最終需要!K16</f>
        <v>12.053255476216224</v>
      </c>
      <c r="E14" s="194">
        <f>地域別最終需要!I16</f>
        <v>76.808379544054219</v>
      </c>
      <c r="F14" s="195">
        <f>逆行列係数!M14</f>
        <v>1.0281497067154051</v>
      </c>
      <c r="G14" s="195">
        <f>逆行列係数!BB14</f>
        <v>1.042579007190925E-2</v>
      </c>
      <c r="H14" s="472">
        <f t="shared" si="0"/>
        <v>12.39255108283756</v>
      </c>
      <c r="I14" s="196">
        <f t="shared" si="1"/>
        <v>0.80078804088983802</v>
      </c>
      <c r="J14" s="197">
        <f t="shared" si="2"/>
        <v>13.193339123727398</v>
      </c>
    </row>
    <row r="15" spans="1:12" x14ac:dyDescent="0.15">
      <c r="A15" s="190"/>
      <c r="B15" s="191" t="s">
        <v>89</v>
      </c>
      <c r="C15" s="192" t="s">
        <v>7</v>
      </c>
      <c r="D15" s="193"/>
      <c r="E15" s="194"/>
      <c r="F15" s="195">
        <f>逆行列係数!M15</f>
        <v>1.9388763953316864E-3</v>
      </c>
      <c r="G15" s="195">
        <f>逆行列係数!BB15</f>
        <v>3.2674181802813034E-4</v>
      </c>
      <c r="H15" s="472">
        <f t="shared" si="0"/>
        <v>2.3369772529738021E-2</v>
      </c>
      <c r="I15" s="196">
        <f t="shared" si="1"/>
        <v>2.5096509572018932E-2</v>
      </c>
      <c r="J15" s="197">
        <f t="shared" si="2"/>
        <v>4.846628210175695E-2</v>
      </c>
    </row>
    <row r="16" spans="1:12" x14ac:dyDescent="0.15">
      <c r="A16" s="190"/>
      <c r="B16" s="191" t="s">
        <v>90</v>
      </c>
      <c r="C16" s="192" t="s">
        <v>8</v>
      </c>
      <c r="D16" s="193"/>
      <c r="E16" s="194"/>
      <c r="F16" s="195">
        <f>逆行列係数!M16</f>
        <v>5.0780134301677453E-3</v>
      </c>
      <c r="G16" s="195">
        <f>逆行列係数!BB16</f>
        <v>1.7765395975758607E-3</v>
      </c>
      <c r="H16" s="472">
        <f t="shared" si="0"/>
        <v>6.1206593185468908E-2</v>
      </c>
      <c r="I16" s="196">
        <f t="shared" si="1"/>
        <v>0.13645312768564805</v>
      </c>
      <c r="J16" s="197">
        <f t="shared" si="2"/>
        <v>0.19765972087111694</v>
      </c>
    </row>
    <row r="17" spans="1:10" x14ac:dyDescent="0.15">
      <c r="A17" s="190"/>
      <c r="B17" s="191" t="s">
        <v>91</v>
      </c>
      <c r="C17" s="192" t="s">
        <v>9</v>
      </c>
      <c r="D17" s="193"/>
      <c r="E17" s="194"/>
      <c r="F17" s="195">
        <f>逆行列係数!M17</f>
        <v>6.1446381298295644E-4</v>
      </c>
      <c r="G17" s="195">
        <f>逆行列係数!BB17</f>
        <v>2.2348425771241901E-4</v>
      </c>
      <c r="H17" s="472">
        <f t="shared" si="0"/>
        <v>7.4062893187735214E-3</v>
      </c>
      <c r="I17" s="196">
        <f t="shared" si="1"/>
        <v>1.7165463688496706E-2</v>
      </c>
      <c r="J17" s="197">
        <f t="shared" si="2"/>
        <v>2.4571753007270228E-2</v>
      </c>
    </row>
    <row r="18" spans="1:10" x14ac:dyDescent="0.15">
      <c r="A18" s="190"/>
      <c r="B18" s="191" t="s">
        <v>92</v>
      </c>
      <c r="C18" s="192" t="s">
        <v>10</v>
      </c>
      <c r="D18" s="193"/>
      <c r="E18" s="194"/>
      <c r="F18" s="195">
        <f>逆行列係数!M18</f>
        <v>3.3694863513162375E-3</v>
      </c>
      <c r="G18" s="195">
        <f>逆行列係数!BB18</f>
        <v>9.3319480942770676E-4</v>
      </c>
      <c r="H18" s="472">
        <f t="shared" si="0"/>
        <v>4.061327981603826E-2</v>
      </c>
      <c r="I18" s="196">
        <f t="shared" si="1"/>
        <v>7.167718111106465E-2</v>
      </c>
      <c r="J18" s="197">
        <f t="shared" si="2"/>
        <v>0.1122904609271029</v>
      </c>
    </row>
    <row r="19" spans="1:10" x14ac:dyDescent="0.15">
      <c r="A19" s="190"/>
      <c r="B19" s="191" t="s">
        <v>93</v>
      </c>
      <c r="C19" s="192" t="s">
        <v>371</v>
      </c>
      <c r="D19" s="193"/>
      <c r="E19" s="194"/>
      <c r="F19" s="195">
        <f>逆行列係数!M19</f>
        <v>2.2346884737262237E-4</v>
      </c>
      <c r="G19" s="195">
        <f>逆行列係数!BB19</f>
        <v>1.8264796264927356E-4</v>
      </c>
      <c r="H19" s="472">
        <f>D$14*F19</f>
        <v>2.6935271083577883E-3</v>
      </c>
      <c r="I19" s="196">
        <f>E$14*G19</f>
        <v>1.4028894038113643E-2</v>
      </c>
      <c r="J19" s="197">
        <f>SUM(H19:I19)</f>
        <v>1.672242114647143E-2</v>
      </c>
    </row>
    <row r="20" spans="1:10" x14ac:dyDescent="0.15">
      <c r="A20" s="190"/>
      <c r="B20" s="191" t="s">
        <v>94</v>
      </c>
      <c r="C20" s="192" t="s">
        <v>372</v>
      </c>
      <c r="D20" s="193"/>
      <c r="E20" s="194"/>
      <c r="F20" s="195">
        <f>逆行列係数!M20</f>
        <v>4.3966186037404891E-4</v>
      </c>
      <c r="G20" s="195">
        <f>逆行列係数!BB20</f>
        <v>1.5433378268754841E-4</v>
      </c>
      <c r="H20" s="472">
        <f>D$14*F20</f>
        <v>5.2993567262369177E-3</v>
      </c>
      <c r="I20" s="196">
        <f>E$14*G20</f>
        <v>1.1854127757134804E-2</v>
      </c>
      <c r="J20" s="197">
        <f>SUM(H20:I20)</f>
        <v>1.7153484483371721E-2</v>
      </c>
    </row>
    <row r="21" spans="1:10" x14ac:dyDescent="0.15">
      <c r="A21" s="190"/>
      <c r="B21" s="191" t="s">
        <v>95</v>
      </c>
      <c r="C21" s="192" t="s">
        <v>373</v>
      </c>
      <c r="D21" s="193"/>
      <c r="E21" s="194"/>
      <c r="F21" s="195">
        <f>逆行列係数!M21</f>
        <v>1.4420813891857776E-4</v>
      </c>
      <c r="G21" s="195">
        <f>逆行列係数!BB21</f>
        <v>3.0507040859395936E-5</v>
      </c>
      <c r="H21" s="472">
        <f t="shared" si="0"/>
        <v>1.7381775401352974E-3</v>
      </c>
      <c r="I21" s="196">
        <f t="shared" si="1"/>
        <v>2.343196373094453E-3</v>
      </c>
      <c r="J21" s="197">
        <f t="shared" si="2"/>
        <v>4.0813739132297506E-3</v>
      </c>
    </row>
    <row r="22" spans="1:10" x14ac:dyDescent="0.15">
      <c r="A22" s="190"/>
      <c r="B22" s="191" t="s">
        <v>96</v>
      </c>
      <c r="C22" s="192" t="s">
        <v>374</v>
      </c>
      <c r="D22" s="193"/>
      <c r="E22" s="194"/>
      <c r="F22" s="195">
        <f>逆行列係数!M22</f>
        <v>1.7721983314890384E-4</v>
      </c>
      <c r="G22" s="195">
        <f>逆行列係数!BB22</f>
        <v>6.2979445607834101E-5</v>
      </c>
      <c r="H22" s="472">
        <f t="shared" si="0"/>
        <v>2.1360759243961506E-3</v>
      </c>
      <c r="I22" s="196">
        <f t="shared" si="1"/>
        <v>4.8373491617206398E-3</v>
      </c>
      <c r="J22" s="197">
        <f t="shared" si="2"/>
        <v>6.9734250861167909E-3</v>
      </c>
    </row>
    <row r="23" spans="1:10" x14ac:dyDescent="0.15">
      <c r="A23" s="190"/>
      <c r="B23" s="191" t="s">
        <v>97</v>
      </c>
      <c r="C23" s="192" t="s">
        <v>11</v>
      </c>
      <c r="D23" s="193"/>
      <c r="E23" s="194"/>
      <c r="F23" s="195">
        <f>逆行列係数!M23</f>
        <v>1.7816511574571652E-4</v>
      </c>
      <c r="G23" s="195">
        <f>逆行列係数!BB23</f>
        <v>1.1982369701874808E-4</v>
      </c>
      <c r="H23" s="472">
        <f t="shared" si="0"/>
        <v>2.147469657032755E-3</v>
      </c>
      <c r="I23" s="196">
        <f t="shared" si="1"/>
        <v>9.2034639989877608E-3</v>
      </c>
      <c r="J23" s="197">
        <f t="shared" si="2"/>
        <v>1.1350933656020516E-2</v>
      </c>
    </row>
    <row r="24" spans="1:10" x14ac:dyDescent="0.15">
      <c r="A24" s="190"/>
      <c r="B24" s="191" t="s">
        <v>98</v>
      </c>
      <c r="C24" s="192" t="s">
        <v>345</v>
      </c>
      <c r="D24" s="193"/>
      <c r="E24" s="194"/>
      <c r="F24" s="195">
        <f>逆行列係数!M24</f>
        <v>7.0445359411738822E-5</v>
      </c>
      <c r="G24" s="195">
        <f>逆行列係数!BB24</f>
        <v>2.2558435846580957E-5</v>
      </c>
      <c r="H24" s="472">
        <f t="shared" si="0"/>
        <v>8.4909591410356109E-4</v>
      </c>
      <c r="I24" s="196">
        <f t="shared" si="1"/>
        <v>1.7326769024243881E-3</v>
      </c>
      <c r="J24" s="197">
        <f t="shared" si="2"/>
        <v>2.581772816527949E-3</v>
      </c>
    </row>
    <row r="25" spans="1:10" x14ac:dyDescent="0.15">
      <c r="A25" s="190"/>
      <c r="B25" s="191" t="s">
        <v>99</v>
      </c>
      <c r="C25" s="192" t="s">
        <v>342</v>
      </c>
      <c r="D25" s="193"/>
      <c r="E25" s="194"/>
      <c r="F25" s="195">
        <f>逆行列係数!M25</f>
        <v>3.1497211633346468E-4</v>
      </c>
      <c r="G25" s="195">
        <f>逆行列係数!BB25</f>
        <v>1.3785515147251423E-4</v>
      </c>
      <c r="H25" s="472">
        <f t="shared" si="0"/>
        <v>3.7964393860517465E-3</v>
      </c>
      <c r="I25" s="196">
        <f t="shared" si="1"/>
        <v>1.0588430796403958E-2</v>
      </c>
      <c r="J25" s="197">
        <f t="shared" si="2"/>
        <v>1.4384870182455704E-2</v>
      </c>
    </row>
    <row r="26" spans="1:10" x14ac:dyDescent="0.15">
      <c r="A26" s="190"/>
      <c r="B26" s="191" t="s">
        <v>100</v>
      </c>
      <c r="C26" s="192" t="s">
        <v>13</v>
      </c>
      <c r="D26" s="193"/>
      <c r="E26" s="194"/>
      <c r="F26" s="195">
        <f>逆行列係数!M26</f>
        <v>6.1249049583899694E-3</v>
      </c>
      <c r="G26" s="195">
        <f>逆行列係数!BB26</f>
        <v>8.4217577272364442E-4</v>
      </c>
      <c r="H26" s="472">
        <f t="shared" si="0"/>
        <v>7.3825044231017795E-2</v>
      </c>
      <c r="I26" s="196">
        <f t="shared" si="1"/>
        <v>6.468615639416482E-2</v>
      </c>
      <c r="J26" s="197">
        <f t="shared" si="2"/>
        <v>0.13851120062518263</v>
      </c>
    </row>
    <row r="27" spans="1:10" x14ac:dyDescent="0.15">
      <c r="A27" s="190"/>
      <c r="B27" s="191" t="s">
        <v>101</v>
      </c>
      <c r="C27" s="192" t="s">
        <v>14</v>
      </c>
      <c r="D27" s="193"/>
      <c r="E27" s="194"/>
      <c r="F27" s="195">
        <f>逆行列係数!M27</f>
        <v>5.7035419419127226E-3</v>
      </c>
      <c r="G27" s="195">
        <f>逆行列係数!BB27</f>
        <v>2.2002329694874583E-4</v>
      </c>
      <c r="H27" s="472">
        <f t="shared" si="0"/>
        <v>6.8746248145188441E-2</v>
      </c>
      <c r="I27" s="196">
        <f t="shared" si="1"/>
        <v>1.6899632900573416E-2</v>
      </c>
      <c r="J27" s="197">
        <f t="shared" si="2"/>
        <v>8.564588104576186E-2</v>
      </c>
    </row>
    <row r="28" spans="1:10" x14ac:dyDescent="0.15">
      <c r="A28" s="190"/>
      <c r="B28" s="191" t="s">
        <v>102</v>
      </c>
      <c r="C28" s="192" t="s">
        <v>343</v>
      </c>
      <c r="D28" s="193"/>
      <c r="E28" s="194"/>
      <c r="F28" s="195">
        <f>逆行列係数!M28</f>
        <v>2.405950559153085E-2</v>
      </c>
      <c r="G28" s="195">
        <f>逆行列係数!BB28</f>
        <v>1.1098654321889541E-3</v>
      </c>
      <c r="H28" s="472">
        <f t="shared" si="0"/>
        <v>0.28999536752617411</v>
      </c>
      <c r="I28" s="196">
        <f t="shared" si="1"/>
        <v>8.524696535839496E-2</v>
      </c>
      <c r="J28" s="197">
        <f t="shared" si="2"/>
        <v>0.3752423328845691</v>
      </c>
    </row>
    <row r="29" spans="1:10" x14ac:dyDescent="0.15">
      <c r="A29" s="190"/>
      <c r="B29" s="191" t="s">
        <v>103</v>
      </c>
      <c r="C29" s="192" t="s">
        <v>375</v>
      </c>
      <c r="D29" s="193"/>
      <c r="E29" s="194"/>
      <c r="F29" s="195">
        <f>逆行列係数!M29</f>
        <v>2.5299891918888892E-3</v>
      </c>
      <c r="G29" s="195">
        <f>逆行列係数!BB29</f>
        <v>1.2362648801883186E-4</v>
      </c>
      <c r="H29" s="472">
        <f t="shared" si="0"/>
        <v>3.0494606081902614E-2</v>
      </c>
      <c r="I29" s="196">
        <f t="shared" si="1"/>
        <v>9.4955502134489098E-3</v>
      </c>
      <c r="J29" s="197">
        <f t="shared" si="2"/>
        <v>3.999015629535152E-2</v>
      </c>
    </row>
    <row r="30" spans="1:10" x14ac:dyDescent="0.15">
      <c r="A30" s="190"/>
      <c r="B30" s="191" t="s">
        <v>104</v>
      </c>
      <c r="C30" s="192" t="s">
        <v>376</v>
      </c>
      <c r="D30" s="193"/>
      <c r="E30" s="194"/>
      <c r="F30" s="195">
        <f>逆行列係数!M30</f>
        <v>6.8243574729755436E-4</v>
      </c>
      <c r="G30" s="195">
        <f>逆行列係数!BB30</f>
        <v>6.2309006293704669E-5</v>
      </c>
      <c r="H30" s="472">
        <f>D$14*F30</f>
        <v>8.2255724082799589E-3</v>
      </c>
      <c r="I30" s="196">
        <f>E$14*G30</f>
        <v>4.785853804419731E-3</v>
      </c>
      <c r="J30" s="197">
        <f>SUM(H30:I30)</f>
        <v>1.3011426212699691E-2</v>
      </c>
    </row>
    <row r="31" spans="1:10" x14ac:dyDescent="0.15">
      <c r="A31" s="190"/>
      <c r="B31" s="191" t="s">
        <v>105</v>
      </c>
      <c r="C31" s="192" t="s">
        <v>377</v>
      </c>
      <c r="D31" s="193"/>
      <c r="E31" s="194"/>
      <c r="F31" s="195">
        <f>逆行列係数!M31</f>
        <v>3.1889726648070597E-2</v>
      </c>
      <c r="G31" s="195">
        <f>逆行列係数!BB31</f>
        <v>3.5317368513813922E-3</v>
      </c>
      <c r="H31" s="472">
        <f t="shared" si="0"/>
        <v>0.38437502235589538</v>
      </c>
      <c r="I31" s="196">
        <f t="shared" si="1"/>
        <v>0.27126698453062498</v>
      </c>
      <c r="J31" s="197">
        <f t="shared" si="2"/>
        <v>0.6556420068865203</v>
      </c>
    </row>
    <row r="32" spans="1:10" x14ac:dyDescent="0.15">
      <c r="A32" s="190"/>
      <c r="B32" s="191" t="s">
        <v>106</v>
      </c>
      <c r="C32" s="192" t="s">
        <v>17</v>
      </c>
      <c r="D32" s="193"/>
      <c r="E32" s="194"/>
      <c r="F32" s="195">
        <f>逆行列係数!M32</f>
        <v>6.5162390432024261E-3</v>
      </c>
      <c r="G32" s="195">
        <f>逆行列係数!BB32</f>
        <v>3.8507004364484403E-4</v>
      </c>
      <c r="H32" s="472">
        <f t="shared" si="0"/>
        <v>7.8541893931813614E-2</v>
      </c>
      <c r="I32" s="196">
        <f t="shared" si="1"/>
        <v>2.9576606063318703E-2</v>
      </c>
      <c r="J32" s="197">
        <f t="shared" si="2"/>
        <v>0.10811849999513232</v>
      </c>
    </row>
    <row r="33" spans="1:10" x14ac:dyDescent="0.15">
      <c r="A33" s="190"/>
      <c r="B33" s="191" t="s">
        <v>107</v>
      </c>
      <c r="C33" s="192" t="s">
        <v>18</v>
      </c>
      <c r="D33" s="193"/>
      <c r="E33" s="194"/>
      <c r="F33" s="195">
        <f>逆行列係数!M33</f>
        <v>6.860593523013896E-3</v>
      </c>
      <c r="G33" s="195">
        <f>逆行列係数!BB33</f>
        <v>3.4651945847256253E-4</v>
      </c>
      <c r="H33" s="472">
        <f t="shared" si="0"/>
        <v>8.2692486451360792E-2</v>
      </c>
      <c r="I33" s="196">
        <f t="shared" si="1"/>
        <v>2.6615598085760719E-2</v>
      </c>
      <c r="J33" s="197">
        <f t="shared" si="2"/>
        <v>0.10930808453712151</v>
      </c>
    </row>
    <row r="34" spans="1:10" x14ac:dyDescent="0.15">
      <c r="A34" s="190"/>
      <c r="B34" s="191" t="s">
        <v>108</v>
      </c>
      <c r="C34" s="192" t="s">
        <v>378</v>
      </c>
      <c r="D34" s="193"/>
      <c r="E34" s="194"/>
      <c r="F34" s="195">
        <f>逆行列係数!M34</f>
        <v>1.5040979039972459E-2</v>
      </c>
      <c r="G34" s="195">
        <f>逆行列係数!BB34</f>
        <v>1.846058527264648E-3</v>
      </c>
      <c r="H34" s="472">
        <f t="shared" si="0"/>
        <v>0.18129276298120148</v>
      </c>
      <c r="I34" s="196">
        <f t="shared" si="1"/>
        <v>0.14179276402268085</v>
      </c>
      <c r="J34" s="197">
        <f t="shared" si="2"/>
        <v>0.32308552700388232</v>
      </c>
    </row>
    <row r="35" spans="1:10" x14ac:dyDescent="0.15">
      <c r="A35" s="190"/>
      <c r="B35" s="191" t="s">
        <v>109</v>
      </c>
      <c r="C35" s="192" t="s">
        <v>347</v>
      </c>
      <c r="D35" s="193"/>
      <c r="E35" s="194"/>
      <c r="F35" s="195">
        <f>逆行列係数!M35</f>
        <v>6.7878884449339722E-3</v>
      </c>
      <c r="G35" s="195">
        <f>逆行列係数!BB35</f>
        <v>4.9416560797585799E-4</v>
      </c>
      <c r="H35" s="472">
        <f t="shared" si="0"/>
        <v>8.1816153570845235E-2</v>
      </c>
      <c r="I35" s="196">
        <f t="shared" si="1"/>
        <v>3.7956059575028005E-2</v>
      </c>
      <c r="J35" s="197">
        <f t="shared" si="2"/>
        <v>0.11977221314587325</v>
      </c>
    </row>
    <row r="36" spans="1:10" x14ac:dyDescent="0.15">
      <c r="A36" s="190"/>
      <c r="B36" s="191" t="s">
        <v>110</v>
      </c>
      <c r="C36" s="192" t="s">
        <v>19</v>
      </c>
      <c r="D36" s="193"/>
      <c r="E36" s="194"/>
      <c r="F36" s="195">
        <f>逆行列係数!M36</f>
        <v>9.505814869663759E-4</v>
      </c>
      <c r="G36" s="195">
        <f>逆行列係数!BB36</f>
        <v>3.9792801687393026E-5</v>
      </c>
      <c r="H36" s="472">
        <f t="shared" si="0"/>
        <v>1.1457601513367232E-2</v>
      </c>
      <c r="I36" s="196">
        <f t="shared" si="1"/>
        <v>3.0564206151265645E-3</v>
      </c>
      <c r="J36" s="197">
        <f t="shared" si="2"/>
        <v>1.4514022128493797E-2</v>
      </c>
    </row>
    <row r="37" spans="1:10" x14ac:dyDescent="0.15">
      <c r="A37" s="190"/>
      <c r="B37" s="191" t="s">
        <v>111</v>
      </c>
      <c r="C37" s="192" t="s">
        <v>20</v>
      </c>
      <c r="D37" s="193"/>
      <c r="E37" s="194"/>
      <c r="F37" s="195">
        <f>逆行列係数!M37</f>
        <v>3.0702781964189615E-2</v>
      </c>
      <c r="G37" s="195">
        <f>逆行列係数!BB37</f>
        <v>1.7102059763030788E-3</v>
      </c>
      <c r="H37" s="472">
        <f t="shared" si="0"/>
        <v>0.37006847484494121</v>
      </c>
      <c r="I37" s="196">
        <f t="shared" si="1"/>
        <v>0.13135814972639667</v>
      </c>
      <c r="J37" s="197">
        <f t="shared" si="2"/>
        <v>0.50142662457133791</v>
      </c>
    </row>
    <row r="38" spans="1:10" x14ac:dyDescent="0.15">
      <c r="A38" s="190"/>
      <c r="B38" s="191" t="s">
        <v>112</v>
      </c>
      <c r="C38" s="192" t="s">
        <v>379</v>
      </c>
      <c r="D38" s="193"/>
      <c r="E38" s="194"/>
      <c r="F38" s="195">
        <f>逆行列係数!M38</f>
        <v>5.3685942462073585E-5</v>
      </c>
      <c r="G38" s="195">
        <f>逆行列係数!BB38</f>
        <v>4.4692193895450677E-6</v>
      </c>
      <c r="H38" s="472">
        <f t="shared" si="0"/>
        <v>6.4709037997681749E-4</v>
      </c>
      <c r="I38" s="196">
        <f t="shared" si="1"/>
        <v>3.4327349913782385E-4</v>
      </c>
      <c r="J38" s="197">
        <f t="shared" si="2"/>
        <v>9.9036387911464129E-4</v>
      </c>
    </row>
    <row r="39" spans="1:10" x14ac:dyDescent="0.15">
      <c r="A39" s="190"/>
      <c r="B39" s="191" t="s">
        <v>334</v>
      </c>
      <c r="C39" s="192" t="s">
        <v>380</v>
      </c>
      <c r="D39" s="193"/>
      <c r="E39" s="194"/>
      <c r="F39" s="195">
        <f>逆行列係数!M39</f>
        <v>1.0491895337158507E-3</v>
      </c>
      <c r="G39" s="195">
        <f>逆行列係数!BB39</f>
        <v>5.810842209029086E-5</v>
      </c>
      <c r="H39" s="472">
        <f t="shared" si="0"/>
        <v>1.2646149492849323E-2</v>
      </c>
      <c r="I39" s="196">
        <f t="shared" si="1"/>
        <v>4.4632137386171646E-3</v>
      </c>
      <c r="J39" s="197">
        <f t="shared" si="2"/>
        <v>1.7109363231466487E-2</v>
      </c>
    </row>
    <row r="40" spans="1:10" x14ac:dyDescent="0.15">
      <c r="A40" s="190"/>
      <c r="B40" s="191" t="s">
        <v>335</v>
      </c>
      <c r="C40" s="192" t="s">
        <v>21</v>
      </c>
      <c r="D40" s="193"/>
      <c r="E40" s="194"/>
      <c r="F40" s="195">
        <f>逆行列係数!M40</f>
        <v>4.3433855375790427E-2</v>
      </c>
      <c r="G40" s="195">
        <f>逆行列係数!BB40</f>
        <v>1.950866654250642E-3</v>
      </c>
      <c r="H40" s="472">
        <f t="shared" si="0"/>
        <v>0.52351935516142944</v>
      </c>
      <c r="I40" s="196">
        <f t="shared" si="1"/>
        <v>0.1498429064195225</v>
      </c>
      <c r="J40" s="197">
        <f t="shared" si="2"/>
        <v>0.67336226158095192</v>
      </c>
    </row>
    <row r="41" spans="1:10" x14ac:dyDescent="0.15">
      <c r="A41" s="190"/>
      <c r="B41" s="191" t="s">
        <v>381</v>
      </c>
      <c r="C41" s="435" t="s">
        <v>439</v>
      </c>
      <c r="D41" s="193"/>
      <c r="E41" s="194"/>
      <c r="F41" s="195">
        <f>逆行列係数!M41</f>
        <v>2.4645374601194866E-4</v>
      </c>
      <c r="G41" s="195">
        <f>逆行列係数!BB41</f>
        <v>2.9240453180896846E-5</v>
      </c>
      <c r="H41" s="472">
        <f t="shared" ref="H41:I43" si="3">D$14*F41</f>
        <v>2.9705699637525224E-3</v>
      </c>
      <c r="I41" s="196">
        <f t="shared" si="3"/>
        <v>2.2459118259584724E-3</v>
      </c>
      <c r="J41" s="197">
        <f>SUM(H41:I41)</f>
        <v>5.2164817897109948E-3</v>
      </c>
    </row>
    <row r="42" spans="1:10" x14ac:dyDescent="0.15">
      <c r="A42" s="190"/>
      <c r="B42" s="191" t="s">
        <v>336</v>
      </c>
      <c r="C42" s="192" t="s">
        <v>383</v>
      </c>
      <c r="D42" s="193"/>
      <c r="E42" s="194"/>
      <c r="F42" s="195">
        <f>逆行列係数!M42</f>
        <v>6.3838157524348223E-4</v>
      </c>
      <c r="G42" s="195">
        <f>逆行列係数!BB42</f>
        <v>4.4264531759012937E-5</v>
      </c>
      <c r="H42" s="472">
        <f t="shared" si="3"/>
        <v>7.6945762177190414E-3</v>
      </c>
      <c r="I42" s="196">
        <f t="shared" si="3"/>
        <v>3.3998869556861075E-3</v>
      </c>
      <c r="J42" s="197">
        <f>SUM(H42:I42)</f>
        <v>1.1094463173405148E-2</v>
      </c>
    </row>
    <row r="43" spans="1:10" x14ac:dyDescent="0.15">
      <c r="A43" s="190"/>
      <c r="B43" s="191" t="s">
        <v>337</v>
      </c>
      <c r="C43" s="192" t="s">
        <v>384</v>
      </c>
      <c r="D43" s="320"/>
      <c r="E43" s="321"/>
      <c r="F43" s="199">
        <f>逆行列係数!M43</f>
        <v>4.1904703646641148E-3</v>
      </c>
      <c r="G43" s="199">
        <f>逆行列係数!BB43</f>
        <v>1.75419528451089E-4</v>
      </c>
      <c r="H43" s="473">
        <f t="shared" si="3"/>
        <v>5.0508809870809537E-2</v>
      </c>
      <c r="I43" s="200">
        <f t="shared" si="3"/>
        <v>1.3473689720710261E-2</v>
      </c>
      <c r="J43" s="201">
        <f>SUM(H43:I43)</f>
        <v>6.3982499591519804E-2</v>
      </c>
    </row>
    <row r="44" spans="1:10" x14ac:dyDescent="0.15">
      <c r="A44" s="202"/>
      <c r="B44" s="271"/>
      <c r="C44" s="272" t="s">
        <v>116</v>
      </c>
      <c r="D44" s="204">
        <f>SUM(D5:D43)</f>
        <v>12.053255476216224</v>
      </c>
      <c r="E44" s="204">
        <f>SUM(E5:E43)</f>
        <v>76.808379544054219</v>
      </c>
      <c r="F44" s="205">
        <f>逆行列係数!M44</f>
        <v>1.3566448082297169</v>
      </c>
      <c r="G44" s="205">
        <f>逆行列係数!BB44</f>
        <v>4.6873220149525739E-2</v>
      </c>
      <c r="H44" s="474">
        <f>SUM(H5:H43)</f>
        <v>16.351986464075143</v>
      </c>
      <c r="I44" s="206">
        <f>SUM(I5:I43)</f>
        <v>3.600256083696785</v>
      </c>
      <c r="J44" s="207">
        <f>SUM(J5:J43)</f>
        <v>19.952242547771924</v>
      </c>
    </row>
    <row r="45" spans="1:10" x14ac:dyDescent="0.15">
      <c r="A45" s="208" t="s">
        <v>137</v>
      </c>
      <c r="B45" s="191" t="s">
        <v>358</v>
      </c>
      <c r="C45" s="192" t="s">
        <v>359</v>
      </c>
      <c r="D45" s="209"/>
      <c r="E45" s="210"/>
      <c r="F45" s="211">
        <f>逆行列係数!M46</f>
        <v>1.661208489880054E-2</v>
      </c>
      <c r="G45" s="211">
        <f>逆行列係数!BB46</f>
        <v>3.6668561570398994E-2</v>
      </c>
      <c r="H45" s="472">
        <f t="shared" ref="H45:H80" si="4">D$14*F45</f>
        <v>0.20022970327783646</v>
      </c>
      <c r="I45" s="212">
        <f t="shared" ref="I45:I80" si="5">E$14*G45</f>
        <v>2.8164527944337268</v>
      </c>
      <c r="J45" s="213">
        <f t="shared" ref="J45:J80" si="6">SUM(H45:I45)</f>
        <v>3.0166824977115634</v>
      </c>
    </row>
    <row r="46" spans="1:10" x14ac:dyDescent="0.15">
      <c r="A46" s="208" t="s">
        <v>138</v>
      </c>
      <c r="B46" s="191" t="s">
        <v>360</v>
      </c>
      <c r="C46" s="192" t="s">
        <v>361</v>
      </c>
      <c r="D46" s="193"/>
      <c r="E46" s="194"/>
      <c r="F46" s="195">
        <f>逆行列係数!M47</f>
        <v>8.7961319350756968E-4</v>
      </c>
      <c r="G46" s="195">
        <f>逆行列係数!BB47</f>
        <v>1.0178616017404907E-3</v>
      </c>
      <c r="H46" s="472">
        <f t="shared" si="4"/>
        <v>1.0602202541597156E-2</v>
      </c>
      <c r="I46" s="196">
        <f t="shared" si="5"/>
        <v>7.818030022980256E-2</v>
      </c>
      <c r="J46" s="197">
        <f t="shared" si="6"/>
        <v>8.8782502771399721E-2</v>
      </c>
    </row>
    <row r="47" spans="1:10" x14ac:dyDescent="0.15">
      <c r="A47" s="208" t="s">
        <v>139</v>
      </c>
      <c r="B47" s="191" t="s">
        <v>362</v>
      </c>
      <c r="C47" s="192" t="s">
        <v>363</v>
      </c>
      <c r="D47" s="214"/>
      <c r="E47" s="198"/>
      <c r="F47" s="195">
        <f>逆行列係数!M48</f>
        <v>2.4844868246726902E-4</v>
      </c>
      <c r="G47" s="195">
        <f>逆行列係数!BB48</f>
        <v>3.110234545908829E-4</v>
      </c>
      <c r="H47" s="472">
        <f t="shared" si="4"/>
        <v>2.9946154425073159E-3</v>
      </c>
      <c r="I47" s="196">
        <f t="shared" si="5"/>
        <v>2.3889207547319446E-2</v>
      </c>
      <c r="J47" s="197">
        <f t="shared" si="6"/>
        <v>2.688382298982676E-2</v>
      </c>
    </row>
    <row r="48" spans="1:10" x14ac:dyDescent="0.15">
      <c r="A48" s="208" t="s">
        <v>140</v>
      </c>
      <c r="B48" s="191" t="s">
        <v>364</v>
      </c>
      <c r="C48" s="192" t="s">
        <v>3</v>
      </c>
      <c r="D48" s="214"/>
      <c r="E48" s="198"/>
      <c r="F48" s="195">
        <f>逆行列係数!M49</f>
        <v>5.1667196421884845E-2</v>
      </c>
      <c r="G48" s="195">
        <f>逆行列係数!BB49</f>
        <v>6.668557282330359E-2</v>
      </c>
      <c r="H48" s="472">
        <f t="shared" si="4"/>
        <v>0.62275791821282278</v>
      </c>
      <c r="I48" s="196">
        <f t="shared" si="5"/>
        <v>5.1220107875249692</v>
      </c>
      <c r="J48" s="197">
        <f t="shared" si="6"/>
        <v>5.7447687057377923</v>
      </c>
    </row>
    <row r="49" spans="1:10" x14ac:dyDescent="0.15">
      <c r="A49" s="208" t="s">
        <v>136</v>
      </c>
      <c r="B49" s="191" t="s">
        <v>365</v>
      </c>
      <c r="C49" s="192" t="s">
        <v>344</v>
      </c>
      <c r="E49" s="198"/>
      <c r="F49" s="195">
        <f>逆行列係数!M50</f>
        <v>5.8916339512001207E-3</v>
      </c>
      <c r="G49" s="195">
        <f>逆行列係数!BB50</f>
        <v>7.7326965165616431E-3</v>
      </c>
      <c r="H49" s="472">
        <f t="shared" si="4"/>
        <v>7.1013369186164285E-2</v>
      </c>
      <c r="I49" s="196">
        <f t="shared" si="5"/>
        <v>0.5939358889430526</v>
      </c>
      <c r="J49" s="197">
        <f t="shared" si="6"/>
        <v>0.6649492581292169</v>
      </c>
    </row>
    <row r="50" spans="1:10" x14ac:dyDescent="0.15">
      <c r="A50" s="208"/>
      <c r="B50" s="191" t="s">
        <v>366</v>
      </c>
      <c r="C50" s="192" t="s">
        <v>4</v>
      </c>
      <c r="E50" s="198"/>
      <c r="F50" s="195">
        <f>逆行列係数!M51</f>
        <v>6.1632500741077741E-3</v>
      </c>
      <c r="G50" s="195">
        <f>逆行列係数!BB51</f>
        <v>9.1009784452614397E-3</v>
      </c>
      <c r="H50" s="472">
        <f t="shared" si="4"/>
        <v>7.4287227707029571E-2</v>
      </c>
      <c r="I50" s="196">
        <f t="shared" si="5"/>
        <v>0.69903140664589714</v>
      </c>
      <c r="J50" s="197">
        <f t="shared" si="6"/>
        <v>0.77331863435292669</v>
      </c>
    </row>
    <row r="51" spans="1:10" x14ac:dyDescent="0.15">
      <c r="A51" s="208"/>
      <c r="B51" s="191" t="s">
        <v>367</v>
      </c>
      <c r="C51" s="192" t="s">
        <v>113</v>
      </c>
      <c r="E51" s="198"/>
      <c r="F51" s="195">
        <f>逆行列係数!M52</f>
        <v>2.4803142104153263E-2</v>
      </c>
      <c r="G51" s="195">
        <f>逆行列係数!BB52</f>
        <v>3.0374546443401779E-2</v>
      </c>
      <c r="H51" s="472">
        <f t="shared" si="4"/>
        <v>0.29895860839425453</v>
      </c>
      <c r="I51" s="196">
        <f t="shared" si="5"/>
        <v>2.3330196917033059</v>
      </c>
      <c r="J51" s="197">
        <f t="shared" si="6"/>
        <v>2.6319783000975603</v>
      </c>
    </row>
    <row r="52" spans="1:10" x14ac:dyDescent="0.15">
      <c r="A52" s="208"/>
      <c r="B52" s="191" t="s">
        <v>368</v>
      </c>
      <c r="C52" s="192" t="s">
        <v>5</v>
      </c>
      <c r="E52" s="198"/>
      <c r="F52" s="195">
        <f>逆行列係数!M53</f>
        <v>0.30752291777713719</v>
      </c>
      <c r="G52" s="195">
        <f>逆行列係数!BB53</f>
        <v>0.40135675423703621</v>
      </c>
      <c r="H52" s="472">
        <f t="shared" si="4"/>
        <v>3.7066522927592702</v>
      </c>
      <c r="I52" s="196">
        <f t="shared" si="5"/>
        <v>30.827561912007969</v>
      </c>
      <c r="J52" s="197">
        <f t="shared" si="6"/>
        <v>34.534214204767238</v>
      </c>
    </row>
    <row r="53" spans="1:10" x14ac:dyDescent="0.15">
      <c r="A53" s="208"/>
      <c r="B53" s="191" t="s">
        <v>369</v>
      </c>
      <c r="C53" s="192" t="s">
        <v>6</v>
      </c>
      <c r="E53" s="198"/>
      <c r="F53" s="195">
        <f>逆行列係数!M54</f>
        <v>5.538878499775042E-2</v>
      </c>
      <c r="G53" s="195">
        <f>逆行列係数!BB54</f>
        <v>6.5849842050208995E-2</v>
      </c>
      <c r="H53" s="472">
        <f t="shared" si="4"/>
        <v>0.66761517609509824</v>
      </c>
      <c r="I53" s="196">
        <f t="shared" si="5"/>
        <v>5.057819661108474</v>
      </c>
      <c r="J53" s="197">
        <f t="shared" si="6"/>
        <v>5.7254348372035722</v>
      </c>
    </row>
    <row r="54" spans="1:10" x14ac:dyDescent="0.15">
      <c r="A54" s="208"/>
      <c r="B54" s="191" t="s">
        <v>88</v>
      </c>
      <c r="C54" s="192" t="s">
        <v>370</v>
      </c>
      <c r="E54" s="198"/>
      <c r="F54" s="195">
        <f>逆行列係数!M55</f>
        <v>0.21113012331925279</v>
      </c>
      <c r="G54" s="195">
        <f>逆行列係数!BB55</f>
        <v>1.2221519128808422</v>
      </c>
      <c r="H54" s="472">
        <f t="shared" si="4"/>
        <v>2.5448053150919905</v>
      </c>
      <c r="I54" s="196">
        <f t="shared" si="5"/>
        <v>93.871507985043621</v>
      </c>
      <c r="J54" s="197">
        <f t="shared" si="6"/>
        <v>96.416313300135613</v>
      </c>
    </row>
    <row r="55" spans="1:10" x14ac:dyDescent="0.15">
      <c r="A55" s="208"/>
      <c r="B55" s="191" t="s">
        <v>89</v>
      </c>
      <c r="C55" s="192" t="s">
        <v>7</v>
      </c>
      <c r="E55" s="198"/>
      <c r="F55" s="195">
        <f>逆行列係数!M56</f>
        <v>7.3370957794249804E-3</v>
      </c>
      <c r="G55" s="195">
        <f>逆行列係数!BB56</f>
        <v>9.3233263183777285E-3</v>
      </c>
      <c r="H55" s="472">
        <f t="shared" si="4"/>
        <v>8.8435889882877095E-2</v>
      </c>
      <c r="I55" s="196">
        <f t="shared" si="5"/>
        <v>0.71610958647502621</v>
      </c>
      <c r="J55" s="197">
        <f t="shared" si="6"/>
        <v>0.8045454763579033</v>
      </c>
    </row>
    <row r="56" spans="1:10" x14ac:dyDescent="0.15">
      <c r="A56" s="208"/>
      <c r="B56" s="191" t="s">
        <v>90</v>
      </c>
      <c r="C56" s="192" t="s">
        <v>8</v>
      </c>
      <c r="E56" s="198"/>
      <c r="F56" s="195">
        <f>逆行列係数!M57</f>
        <v>1.6226148989145452E-2</v>
      </c>
      <c r="G56" s="195">
        <f>逆行列係数!BB57</f>
        <v>1.9079321227044362E-2</v>
      </c>
      <c r="H56" s="472">
        <f t="shared" si="4"/>
        <v>0.19557791916131778</v>
      </c>
      <c r="I56" s="196">
        <f t="shared" si="5"/>
        <v>1.4654517462497536</v>
      </c>
      <c r="J56" s="197">
        <f t="shared" si="6"/>
        <v>1.6610296654110714</v>
      </c>
    </row>
    <row r="57" spans="1:10" x14ac:dyDescent="0.15">
      <c r="A57" s="208"/>
      <c r="B57" s="191" t="s">
        <v>91</v>
      </c>
      <c r="C57" s="192" t="s">
        <v>9</v>
      </c>
      <c r="E57" s="198"/>
      <c r="F57" s="195">
        <f>逆行列係数!M58</f>
        <v>6.4415424515098848E-3</v>
      </c>
      <c r="G57" s="195">
        <f>逆行列係数!BB58</f>
        <v>6.9065234289449016E-3</v>
      </c>
      <c r="H57" s="472">
        <f t="shared" si="4"/>
        <v>7.7641556828940791E-2</v>
      </c>
      <c r="I57" s="196">
        <f t="shared" si="5"/>
        <v>0.53047887286030282</v>
      </c>
      <c r="J57" s="197">
        <f t="shared" si="6"/>
        <v>0.60812042968924362</v>
      </c>
    </row>
    <row r="58" spans="1:10" x14ac:dyDescent="0.15">
      <c r="A58" s="208"/>
      <c r="B58" s="191" t="s">
        <v>92</v>
      </c>
      <c r="C58" s="192" t="s">
        <v>10</v>
      </c>
      <c r="E58" s="198"/>
      <c r="F58" s="195">
        <f>逆行列係数!M59</f>
        <v>1.4295084196436129E-2</v>
      </c>
      <c r="G58" s="195">
        <f>逆行列係数!BB59</f>
        <v>1.6416637847692806E-2</v>
      </c>
      <c r="H58" s="472">
        <f t="shared" si="4"/>
        <v>0.17230230187366577</v>
      </c>
      <c r="I58" s="196">
        <f t="shared" si="5"/>
        <v>1.2609353506428744</v>
      </c>
      <c r="J58" s="197">
        <f t="shared" si="6"/>
        <v>1.4332376525165402</v>
      </c>
    </row>
    <row r="59" spans="1:10" x14ac:dyDescent="0.15">
      <c r="A59" s="208"/>
      <c r="B59" s="191" t="s">
        <v>93</v>
      </c>
      <c r="C59" s="192" t="s">
        <v>371</v>
      </c>
      <c r="E59" s="198"/>
      <c r="F59" s="195">
        <f>逆行列係数!M60</f>
        <v>1.9848552038800832E-3</v>
      </c>
      <c r="G59" s="195">
        <f>逆行列係数!BB60</f>
        <v>1.9555633331955176E-3</v>
      </c>
      <c r="H59" s="472">
        <f t="shared" ref="H59:I61" si="7">D$14*F59</f>
        <v>2.3923966855663881E-2</v>
      </c>
      <c r="I59" s="196">
        <f t="shared" si="7"/>
        <v>0.15020365071851707</v>
      </c>
      <c r="J59" s="197">
        <f>SUM(H59:I59)</f>
        <v>0.17412761757418097</v>
      </c>
    </row>
    <row r="60" spans="1:10" x14ac:dyDescent="0.15">
      <c r="A60" s="208"/>
      <c r="B60" s="191" t="s">
        <v>94</v>
      </c>
      <c r="C60" s="192" t="s">
        <v>372</v>
      </c>
      <c r="E60" s="198"/>
      <c r="F60" s="195">
        <f>逆行列係数!M61</f>
        <v>4.3733686535333861E-3</v>
      </c>
      <c r="G60" s="195">
        <f>逆行列係数!BB61</f>
        <v>4.4266183417428599E-3</v>
      </c>
      <c r="H60" s="472">
        <f t="shared" si="7"/>
        <v>5.2713329672713659E-2</v>
      </c>
      <c r="I60" s="196">
        <f t="shared" si="7"/>
        <v>0.34000138168925748</v>
      </c>
      <c r="J60" s="197">
        <f>SUM(H60:I60)</f>
        <v>0.39271471136197111</v>
      </c>
    </row>
    <row r="61" spans="1:10" x14ac:dyDescent="0.15">
      <c r="A61" s="208"/>
      <c r="B61" s="191" t="s">
        <v>95</v>
      </c>
      <c r="C61" s="192" t="s">
        <v>373</v>
      </c>
      <c r="E61" s="198"/>
      <c r="F61" s="195">
        <f>逆行列係数!M62</f>
        <v>9.1565087126316432E-4</v>
      </c>
      <c r="G61" s="195">
        <f>逆行列係数!BB62</f>
        <v>9.4912508583925529E-4</v>
      </c>
      <c r="H61" s="472">
        <f t="shared" si="7"/>
        <v>1.1036573878354891E-2</v>
      </c>
      <c r="I61" s="196">
        <f t="shared" si="7"/>
        <v>7.2900759827924558E-2</v>
      </c>
      <c r="J61" s="197">
        <f>SUM(H61:I61)</f>
        <v>8.3937333706279454E-2</v>
      </c>
    </row>
    <row r="62" spans="1:10" x14ac:dyDescent="0.15">
      <c r="A62" s="208"/>
      <c r="B62" s="191" t="s">
        <v>96</v>
      </c>
      <c r="C62" s="192" t="s">
        <v>374</v>
      </c>
      <c r="E62" s="198"/>
      <c r="F62" s="195">
        <f>逆行列係数!M63</f>
        <v>2.2476251959978617E-3</v>
      </c>
      <c r="G62" s="195">
        <f>逆行列係数!BB63</f>
        <v>2.19377886094798E-3</v>
      </c>
      <c r="H62" s="472">
        <f t="shared" si="4"/>
        <v>2.7091200702142791E-2</v>
      </c>
      <c r="I62" s="196">
        <f t="shared" si="5"/>
        <v>0.16850059938741538</v>
      </c>
      <c r="J62" s="197">
        <f t="shared" si="6"/>
        <v>0.19559180008955818</v>
      </c>
    </row>
    <row r="63" spans="1:10" x14ac:dyDescent="0.15">
      <c r="A63" s="208"/>
      <c r="B63" s="191" t="s">
        <v>97</v>
      </c>
      <c r="C63" s="192" t="s">
        <v>11</v>
      </c>
      <c r="E63" s="198"/>
      <c r="F63" s="195">
        <f>逆行列係数!M64</f>
        <v>1.4224437578603442E-3</v>
      </c>
      <c r="G63" s="195">
        <f>逆行列係数!BB64</f>
        <v>1.4170795255625168E-3</v>
      </c>
      <c r="H63" s="472">
        <f t="shared" si="4"/>
        <v>1.7145078014039777E-2</v>
      </c>
      <c r="I63" s="196">
        <f t="shared" si="5"/>
        <v>0.10884358204351408</v>
      </c>
      <c r="J63" s="197">
        <f t="shared" si="6"/>
        <v>0.12598866005755385</v>
      </c>
    </row>
    <row r="64" spans="1:10" x14ac:dyDescent="0.15">
      <c r="A64" s="208"/>
      <c r="B64" s="191" t="s">
        <v>98</v>
      </c>
      <c r="C64" s="192" t="s">
        <v>345</v>
      </c>
      <c r="E64" s="198"/>
      <c r="F64" s="195">
        <f>逆行列係数!M65</f>
        <v>1.8024231125128042E-4</v>
      </c>
      <c r="G64" s="195">
        <f>逆行列係数!BB65</f>
        <v>2.2135141386101013E-4</v>
      </c>
      <c r="H64" s="472">
        <f t="shared" si="4"/>
        <v>2.1725066251353647E-3</v>
      </c>
      <c r="I64" s="196">
        <f t="shared" si="5"/>
        <v>1.700164340844949E-2</v>
      </c>
      <c r="J64" s="197">
        <f t="shared" si="6"/>
        <v>1.9174150033584855E-2</v>
      </c>
    </row>
    <row r="65" spans="1:10" x14ac:dyDescent="0.15">
      <c r="A65" s="208"/>
      <c r="B65" s="191" t="s">
        <v>99</v>
      </c>
      <c r="C65" s="192" t="s">
        <v>342</v>
      </c>
      <c r="E65" s="198"/>
      <c r="F65" s="195">
        <f>逆行列係数!M66</f>
        <v>6.8230501298394862E-3</v>
      </c>
      <c r="G65" s="195">
        <f>逆行列係数!BB66</f>
        <v>7.3852992093365825E-3</v>
      </c>
      <c r="H65" s="472">
        <f t="shared" si="4"/>
        <v>8.2239966341985604E-2</v>
      </c>
      <c r="I65" s="196">
        <f t="shared" si="5"/>
        <v>0.56725286471712777</v>
      </c>
      <c r="J65" s="197">
        <f t="shared" si="6"/>
        <v>0.64949283105911337</v>
      </c>
    </row>
    <row r="66" spans="1:10" x14ac:dyDescent="0.15">
      <c r="A66" s="208"/>
      <c r="B66" s="191" t="s">
        <v>100</v>
      </c>
      <c r="C66" s="192" t="s">
        <v>13</v>
      </c>
      <c r="E66" s="198"/>
      <c r="F66" s="195">
        <f>逆行列係数!M67</f>
        <v>1.4413008943492246E-2</v>
      </c>
      <c r="G66" s="195">
        <f>逆行列係数!BB67</f>
        <v>1.9665244183062699E-2</v>
      </c>
      <c r="H66" s="472">
        <f t="shared" si="4"/>
        <v>0.17372367897690133</v>
      </c>
      <c r="I66" s="196">
        <f t="shared" si="5"/>
        <v>1.5104555390391843</v>
      </c>
      <c r="J66" s="197">
        <f t="shared" si="6"/>
        <v>1.6841792180160855</v>
      </c>
    </row>
    <row r="67" spans="1:10" x14ac:dyDescent="0.15">
      <c r="A67" s="208"/>
      <c r="B67" s="191" t="s">
        <v>101</v>
      </c>
      <c r="C67" s="192" t="s">
        <v>14</v>
      </c>
      <c r="E67" s="198"/>
      <c r="F67" s="195">
        <f>逆行列係数!M68</f>
        <v>1.0128659061784675E-2</v>
      </c>
      <c r="G67" s="195">
        <f>逆行列係数!BB68</f>
        <v>2.077783578655492E-2</v>
      </c>
      <c r="H67" s="472">
        <f t="shared" si="4"/>
        <v>0.12208331530318321</v>
      </c>
      <c r="I67" s="196">
        <f t="shared" si="5"/>
        <v>1.5959118971977426</v>
      </c>
      <c r="J67" s="197">
        <f t="shared" si="6"/>
        <v>1.7179952125009259</v>
      </c>
    </row>
    <row r="68" spans="1:10" x14ac:dyDescent="0.15">
      <c r="A68" s="208"/>
      <c r="B68" s="191" t="s">
        <v>102</v>
      </c>
      <c r="C68" s="192" t="s">
        <v>343</v>
      </c>
      <c r="E68" s="198"/>
      <c r="F68" s="195">
        <f>逆行列係数!M69</f>
        <v>3.2716104049124867E-2</v>
      </c>
      <c r="G68" s="195">
        <f>逆行列係数!BB69</f>
        <v>5.4941349258276283E-2</v>
      </c>
      <c r="H68" s="472">
        <f t="shared" si="4"/>
        <v>0.39433556029057409</v>
      </c>
      <c r="I68" s="196">
        <f t="shared" si="5"/>
        <v>4.2199560064921267</v>
      </c>
      <c r="J68" s="197">
        <f t="shared" si="6"/>
        <v>4.6142915667827005</v>
      </c>
    </row>
    <row r="69" spans="1:10" x14ac:dyDescent="0.15">
      <c r="A69" s="208"/>
      <c r="B69" s="191" t="s">
        <v>103</v>
      </c>
      <c r="C69" s="192" t="s">
        <v>375</v>
      </c>
      <c r="E69" s="198"/>
      <c r="F69" s="195">
        <f>逆行列係数!M70</f>
        <v>2.9012057564593058E-3</v>
      </c>
      <c r="G69" s="195">
        <f>逆行列係数!BB70</f>
        <v>5.2849968871852213E-3</v>
      </c>
      <c r="H69" s="472">
        <f t="shared" si="4"/>
        <v>3.4968974171673162E-2</v>
      </c>
      <c r="I69" s="196">
        <f t="shared" si="5"/>
        <v>0.40593204680006756</v>
      </c>
      <c r="J69" s="197">
        <f t="shared" si="6"/>
        <v>0.44090102097174072</v>
      </c>
    </row>
    <row r="70" spans="1:10" x14ac:dyDescent="0.15">
      <c r="A70" s="208"/>
      <c r="B70" s="191" t="s">
        <v>104</v>
      </c>
      <c r="C70" s="192" t="s">
        <v>376</v>
      </c>
      <c r="E70" s="198"/>
      <c r="F70" s="195">
        <f>逆行列係数!M71</f>
        <v>1.7815477576140976E-3</v>
      </c>
      <c r="G70" s="195">
        <f>逆行列係数!BB71</f>
        <v>2.6203285819348804E-3</v>
      </c>
      <c r="H70" s="472">
        <f>D$14*F70</f>
        <v>2.1473450265602857E-2</v>
      </c>
      <c r="I70" s="196">
        <f>E$14*G70</f>
        <v>0.20126319225138767</v>
      </c>
      <c r="J70" s="197">
        <f>SUM(H70:I70)</f>
        <v>0.22273664251699052</v>
      </c>
    </row>
    <row r="71" spans="1:10" x14ac:dyDescent="0.15">
      <c r="A71" s="208"/>
      <c r="B71" s="191" t="s">
        <v>105</v>
      </c>
      <c r="C71" s="192" t="s">
        <v>377</v>
      </c>
      <c r="E71" s="198"/>
      <c r="F71" s="195">
        <f>逆行列係数!M72</f>
        <v>0.12548613470974965</v>
      </c>
      <c r="G71" s="195">
        <f>逆行列係数!BB72</f>
        <v>0.14610652092983037</v>
      </c>
      <c r="H71" s="472">
        <f t="shared" si="4"/>
        <v>1.5125164403794966</v>
      </c>
      <c r="I71" s="196">
        <f t="shared" si="5"/>
        <v>11.222205113439713</v>
      </c>
      <c r="J71" s="197">
        <f t="shared" si="6"/>
        <v>12.73472155381921</v>
      </c>
    </row>
    <row r="72" spans="1:10" x14ac:dyDescent="0.15">
      <c r="A72" s="208"/>
      <c r="B72" s="191" t="s">
        <v>106</v>
      </c>
      <c r="C72" s="192" t="s">
        <v>17</v>
      </c>
      <c r="D72" s="214"/>
      <c r="E72" s="198"/>
      <c r="F72" s="195">
        <f>逆行列係数!M73</f>
        <v>1.3435952795601936E-2</v>
      </c>
      <c r="G72" s="195">
        <f>逆行列係数!BB73</f>
        <v>1.9893218215455401E-2</v>
      </c>
      <c r="H72" s="472">
        <f t="shared" si="4"/>
        <v>0.16194697161177171</v>
      </c>
      <c r="I72" s="196">
        <f t="shared" si="5"/>
        <v>1.5279658550453914</v>
      </c>
      <c r="J72" s="197">
        <f t="shared" si="6"/>
        <v>1.689912826657163</v>
      </c>
    </row>
    <row r="73" spans="1:10" x14ac:dyDescent="0.15">
      <c r="A73" s="208"/>
      <c r="B73" s="191" t="s">
        <v>107</v>
      </c>
      <c r="C73" s="192" t="s">
        <v>18</v>
      </c>
      <c r="D73" s="214"/>
      <c r="E73" s="198"/>
      <c r="F73" s="195">
        <f>逆行列係数!M74</f>
        <v>1.0780925280560325E-2</v>
      </c>
      <c r="G73" s="195">
        <f>逆行列係数!BB74</f>
        <v>1.7126077922598629E-2</v>
      </c>
      <c r="H73" s="472">
        <f t="shared" si="4"/>
        <v>0.12994524667659166</v>
      </c>
      <c r="I73" s="196">
        <f t="shared" si="5"/>
        <v>1.3154262931800031</v>
      </c>
      <c r="J73" s="197">
        <f t="shared" si="6"/>
        <v>1.4453715398565947</v>
      </c>
    </row>
    <row r="74" spans="1:10" x14ac:dyDescent="0.15">
      <c r="A74" s="208"/>
      <c r="B74" s="191" t="s">
        <v>108</v>
      </c>
      <c r="C74" s="192" t="s">
        <v>378</v>
      </c>
      <c r="D74" s="214"/>
      <c r="E74" s="198"/>
      <c r="F74" s="195">
        <f>逆行列係数!M75</f>
        <v>3.7258521021775251E-2</v>
      </c>
      <c r="G74" s="195">
        <f>逆行列係数!BB75</f>
        <v>4.9980400192828178E-2</v>
      </c>
      <c r="H74" s="472">
        <f t="shared" si="4"/>
        <v>0.44908647254142986</v>
      </c>
      <c r="I74" s="196">
        <f t="shared" si="5"/>
        <v>3.8389135477744674</v>
      </c>
      <c r="J74" s="197">
        <f t="shared" si="6"/>
        <v>4.2880000203158968</v>
      </c>
    </row>
    <row r="75" spans="1:10" x14ac:dyDescent="0.15">
      <c r="A75" s="208"/>
      <c r="B75" s="191" t="s">
        <v>109</v>
      </c>
      <c r="C75" s="192" t="s">
        <v>347</v>
      </c>
      <c r="D75" s="214"/>
      <c r="E75" s="198"/>
      <c r="F75" s="195">
        <f>逆行列係数!M76</f>
        <v>3.2621521844532285E-2</v>
      </c>
      <c r="G75" s="195">
        <f>逆行列係数!BB76</f>
        <v>4.0761054604690053E-2</v>
      </c>
      <c r="H75" s="472">
        <f t="shared" si="4"/>
        <v>0.39319553681511593</v>
      </c>
      <c r="I75" s="196">
        <f t="shared" si="5"/>
        <v>3.1307905526929525</v>
      </c>
      <c r="J75" s="197">
        <f t="shared" si="6"/>
        <v>3.5239860895080684</v>
      </c>
    </row>
    <row r="76" spans="1:10" x14ac:dyDescent="0.15">
      <c r="A76" s="208"/>
      <c r="B76" s="191" t="s">
        <v>110</v>
      </c>
      <c r="C76" s="192" t="s">
        <v>19</v>
      </c>
      <c r="D76" s="214"/>
      <c r="E76" s="198"/>
      <c r="F76" s="195">
        <f>逆行列係数!M77</f>
        <v>1.1144666130281193E-3</v>
      </c>
      <c r="G76" s="195">
        <f>逆行列係数!BB77</f>
        <v>2.0375937035646608E-3</v>
      </c>
      <c r="H76" s="472">
        <f t="shared" si="4"/>
        <v>1.3432950806541326E-2</v>
      </c>
      <c r="I76" s="196">
        <f t="shared" si="5"/>
        <v>0.15650427053996957</v>
      </c>
      <c r="J76" s="197">
        <f t="shared" si="6"/>
        <v>0.1699372213465109</v>
      </c>
    </row>
    <row r="77" spans="1:10" x14ac:dyDescent="0.15">
      <c r="A77" s="208"/>
      <c r="B77" s="191" t="s">
        <v>111</v>
      </c>
      <c r="C77" s="192" t="s">
        <v>20</v>
      </c>
      <c r="D77" s="214"/>
      <c r="E77" s="198"/>
      <c r="F77" s="195">
        <f>逆行列係数!M78</f>
        <v>3.5374869404886919E-2</v>
      </c>
      <c r="G77" s="195">
        <f>逆行列係数!BB78</f>
        <v>6.6682972913971655E-2</v>
      </c>
      <c r="H77" s="472">
        <f t="shared" si="4"/>
        <v>0.42638233837488698</v>
      </c>
      <c r="I77" s="196">
        <f t="shared" si="5"/>
        <v>5.121811092702222</v>
      </c>
      <c r="J77" s="197">
        <f t="shared" si="6"/>
        <v>5.5481934310771086</v>
      </c>
    </row>
    <row r="78" spans="1:10" x14ac:dyDescent="0.15">
      <c r="A78" s="208"/>
      <c r="B78" s="191" t="s">
        <v>112</v>
      </c>
      <c r="C78" s="192" t="s">
        <v>379</v>
      </c>
      <c r="D78" s="214"/>
      <c r="E78" s="198"/>
      <c r="F78" s="195">
        <f>逆行列係数!M79</f>
        <v>9.0868204210915239E-5</v>
      </c>
      <c r="G78" s="195">
        <f>逆行列係数!BB79</f>
        <v>1.355537125743512E-4</v>
      </c>
      <c r="H78" s="472">
        <f t="shared" si="4"/>
        <v>1.0952576800191483E-3</v>
      </c>
      <c r="I78" s="196">
        <f t="shared" si="5"/>
        <v>1.0411661004016403E-2</v>
      </c>
      <c r="J78" s="197">
        <f t="shared" si="6"/>
        <v>1.1506918684035552E-2</v>
      </c>
    </row>
    <row r="79" spans="1:10" x14ac:dyDescent="0.15">
      <c r="A79" s="208"/>
      <c r="B79" s="191" t="s">
        <v>334</v>
      </c>
      <c r="C79" s="192" t="s">
        <v>380</v>
      </c>
      <c r="D79" s="214"/>
      <c r="E79" s="198"/>
      <c r="F79" s="195">
        <f>逆行列係数!M80</f>
        <v>1.592109057740229E-3</v>
      </c>
      <c r="G79" s="195">
        <f>逆行列係数!BB80</f>
        <v>2.7201354253225288E-3</v>
      </c>
      <c r="H79" s="472">
        <f t="shared" si="4"/>
        <v>1.9190097218940869E-2</v>
      </c>
      <c r="I79" s="196">
        <f t="shared" si="5"/>
        <v>0.20892919415940014</v>
      </c>
      <c r="J79" s="197">
        <f t="shared" si="6"/>
        <v>0.22811929137834103</v>
      </c>
    </row>
    <row r="80" spans="1:10" x14ac:dyDescent="0.15">
      <c r="A80" s="208"/>
      <c r="B80" s="191" t="s">
        <v>335</v>
      </c>
      <c r="C80" s="192" t="s">
        <v>21</v>
      </c>
      <c r="D80" s="214"/>
      <c r="E80" s="198"/>
      <c r="F80" s="195">
        <f>逆行列係数!M81</f>
        <v>9.0660277334012815E-2</v>
      </c>
      <c r="G80" s="195">
        <f>逆行列係数!BB81</f>
        <v>0.13306703657003324</v>
      </c>
      <c r="H80" s="472">
        <f t="shared" si="4"/>
        <v>1.0927514842514716</v>
      </c>
      <c r="I80" s="196">
        <f t="shared" si="5"/>
        <v>10.220663449673657</v>
      </c>
      <c r="J80" s="197">
        <f t="shared" si="6"/>
        <v>11.313414933925127</v>
      </c>
    </row>
    <row r="81" spans="1:10" x14ac:dyDescent="0.15">
      <c r="A81" s="208"/>
      <c r="B81" s="191" t="s">
        <v>381</v>
      </c>
      <c r="C81" s="435" t="s">
        <v>439</v>
      </c>
      <c r="D81" s="214"/>
      <c r="E81" s="198"/>
      <c r="F81" s="195">
        <f>逆行列係数!M82</f>
        <v>9.2331095712260025E-4</v>
      </c>
      <c r="G81" s="195">
        <f>逆行列係数!BB82</f>
        <v>1.2220713257658081E-3</v>
      </c>
      <c r="H81" s="472">
        <f t="shared" ref="H81:I83" si="8">D$14*F81</f>
        <v>1.1128902850188424E-2</v>
      </c>
      <c r="I81" s="196">
        <f t="shared" si="8"/>
        <v>9.3865318219325714E-2</v>
      </c>
      <c r="J81" s="197">
        <f>SUM(H81:I81)</f>
        <v>0.10499422106951414</v>
      </c>
    </row>
    <row r="82" spans="1:10" x14ac:dyDescent="0.15">
      <c r="A82" s="208"/>
      <c r="B82" s="191" t="s">
        <v>336</v>
      </c>
      <c r="C82" s="192" t="s">
        <v>383</v>
      </c>
      <c r="D82" s="214"/>
      <c r="E82" s="198"/>
      <c r="F82" s="195">
        <f>逆行列係数!M83</f>
        <v>1.0952533030937684E-3</v>
      </c>
      <c r="G82" s="195">
        <f>逆行列係数!BB83</f>
        <v>1.6740853185000779E-3</v>
      </c>
      <c r="H82" s="472">
        <f t="shared" si="8"/>
        <v>1.3201367873358872E-2</v>
      </c>
      <c r="I82" s="196">
        <f t="shared" si="8"/>
        <v>0.12858378053248287</v>
      </c>
      <c r="J82" s="197">
        <f>SUM(H82:I82)</f>
        <v>0.14178514840584175</v>
      </c>
    </row>
    <row r="83" spans="1:10" x14ac:dyDescent="0.15">
      <c r="A83" s="208"/>
      <c r="B83" s="191" t="s">
        <v>337</v>
      </c>
      <c r="C83" s="192" t="s">
        <v>384</v>
      </c>
      <c r="D83" s="214"/>
      <c r="E83" s="198"/>
      <c r="F83" s="195">
        <f>逆行列係数!M84</f>
        <v>4.9128523583217114E-3</v>
      </c>
      <c r="G83" s="195">
        <f>逆行列係数!BB84</f>
        <v>8.9822314233890289E-3</v>
      </c>
      <c r="H83" s="472">
        <f t="shared" si="8"/>
        <v>5.9215864591782956E-2</v>
      </c>
      <c r="I83" s="196">
        <f t="shared" si="8"/>
        <v>0.68991064032019489</v>
      </c>
      <c r="J83" s="197">
        <f>SUM(H83:I83)</f>
        <v>0.74912650491197785</v>
      </c>
    </row>
    <row r="84" spans="1:10" x14ac:dyDescent="0.15">
      <c r="A84" s="216"/>
      <c r="B84" s="277"/>
      <c r="C84" s="278" t="s">
        <v>116</v>
      </c>
      <c r="D84" s="217">
        <f>SUM(D45:D83)</f>
        <v>0</v>
      </c>
      <c r="E84" s="224">
        <f>SUM(E45:E83)</f>
        <v>0</v>
      </c>
      <c r="F84" s="218">
        <f>逆行列係数!M85</f>
        <v>1.1598418914135156</v>
      </c>
      <c r="G84" s="218">
        <f>逆行列係数!BB85</f>
        <v>2.5052030815714303</v>
      </c>
      <c r="H84" s="488">
        <f>SUM(H45:H83)</f>
        <v>13.979870629224934</v>
      </c>
      <c r="I84" s="219">
        <f>SUM(I45:I83)</f>
        <v>192.4205891242726</v>
      </c>
      <c r="J84" s="220">
        <f>SUM(J45:J83)</f>
        <v>206.4004597534975</v>
      </c>
    </row>
    <row r="85" spans="1:10" x14ac:dyDescent="0.15">
      <c r="A85" s="221"/>
      <c r="B85" s="222"/>
      <c r="C85" s="223" t="s">
        <v>48</v>
      </c>
      <c r="D85" s="215">
        <f>SUM(D84,D44)</f>
        <v>12.053255476216224</v>
      </c>
      <c r="E85" s="215">
        <f>SUM(E84,E44)</f>
        <v>76.808379544054219</v>
      </c>
      <c r="F85" s="199">
        <f>逆行列係数!M87</f>
        <v>2.5164866996432327</v>
      </c>
      <c r="G85" s="199">
        <f>逆行列係数!BB87</f>
        <v>2.5520763017209562</v>
      </c>
      <c r="H85" s="473">
        <f>SUM(H84,H44)</f>
        <v>30.331857093300076</v>
      </c>
      <c r="I85" s="200">
        <f>SUM(I84,I44)</f>
        <v>196.02084520796939</v>
      </c>
      <c r="J85" s="201">
        <f>SUM(J84,J44)</f>
        <v>226.35270230126943</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1"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11</v>
      </c>
      <c r="C2" s="324" t="s">
        <v>417</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241</v>
      </c>
      <c r="E4" s="182" t="s">
        <v>154</v>
      </c>
      <c r="F4" s="183" t="s">
        <v>155</v>
      </c>
      <c r="G4" s="183" t="s">
        <v>242</v>
      </c>
      <c r="H4" s="479" t="s">
        <v>243</v>
      </c>
      <c r="I4" s="185" t="s">
        <v>244</v>
      </c>
      <c r="J4" s="186" t="s">
        <v>245</v>
      </c>
      <c r="K4" s="187"/>
      <c r="L4" s="188"/>
    </row>
    <row r="5" spans="1:12" x14ac:dyDescent="0.15">
      <c r="A5" s="190" t="s">
        <v>130</v>
      </c>
      <c r="B5" s="191" t="s">
        <v>358</v>
      </c>
      <c r="C5" s="192" t="s">
        <v>359</v>
      </c>
      <c r="D5" s="193"/>
      <c r="E5" s="194"/>
      <c r="F5" s="195">
        <f>逆行列係数!N5</f>
        <v>1.952523501973188E-4</v>
      </c>
      <c r="G5" s="195">
        <f>逆行列係数!BC5</f>
        <v>2.7397665073502925E-5</v>
      </c>
      <c r="H5" s="472">
        <f t="shared" ref="H5:H40" si="0">D$15*F5</f>
        <v>6.4321867214634102E-3</v>
      </c>
      <c r="I5" s="196">
        <f t="shared" ref="I5:I40" si="1">E$15*G5</f>
        <v>1.5629291322418336E-3</v>
      </c>
      <c r="J5" s="197">
        <f t="shared" ref="J5:J40" si="2">SUM(H5:I5)</f>
        <v>7.9951158537052442E-3</v>
      </c>
    </row>
    <row r="6" spans="1:12" x14ac:dyDescent="0.15">
      <c r="A6" s="190" t="s">
        <v>132</v>
      </c>
      <c r="B6" s="191" t="s">
        <v>360</v>
      </c>
      <c r="C6" s="192" t="s">
        <v>361</v>
      </c>
      <c r="D6" s="193"/>
      <c r="E6" s="194"/>
      <c r="F6" s="195">
        <f>逆行列係数!N6</f>
        <v>1.0006831048592602E-4</v>
      </c>
      <c r="G6" s="195">
        <f>逆行列係数!BC6</f>
        <v>1.2470923965429685E-5</v>
      </c>
      <c r="H6" s="472">
        <f t="shared" si="0"/>
        <v>3.2965444835689863E-3</v>
      </c>
      <c r="I6" s="196">
        <f t="shared" si="1"/>
        <v>7.1141720724199158E-4</v>
      </c>
      <c r="J6" s="197">
        <f t="shared" si="2"/>
        <v>4.0079616908109779E-3</v>
      </c>
    </row>
    <row r="7" spans="1:12" x14ac:dyDescent="0.15">
      <c r="A7" s="190" t="s">
        <v>134</v>
      </c>
      <c r="B7" s="191" t="s">
        <v>362</v>
      </c>
      <c r="C7" s="192" t="s">
        <v>363</v>
      </c>
      <c r="D7" s="193"/>
      <c r="E7" s="194"/>
      <c r="F7" s="195">
        <f>逆行列係数!N7</f>
        <v>1.9812036637499362E-5</v>
      </c>
      <c r="G7" s="195">
        <f>逆行列係数!BC7</f>
        <v>3.0681556833579993E-6</v>
      </c>
      <c r="H7" s="472">
        <f t="shared" si="0"/>
        <v>6.5266676102022111E-4</v>
      </c>
      <c r="I7" s="196">
        <f t="shared" si="1"/>
        <v>1.7502622529725175E-4</v>
      </c>
      <c r="J7" s="197">
        <f t="shared" si="2"/>
        <v>8.2769298631747289E-4</v>
      </c>
    </row>
    <row r="8" spans="1:12" x14ac:dyDescent="0.15">
      <c r="A8" s="190" t="s">
        <v>136</v>
      </c>
      <c r="B8" s="191" t="s">
        <v>364</v>
      </c>
      <c r="C8" s="192" t="s">
        <v>3</v>
      </c>
      <c r="D8" s="193"/>
      <c r="E8" s="194"/>
      <c r="F8" s="195">
        <f>逆行列係数!N8</f>
        <v>8.3338190126521924E-2</v>
      </c>
      <c r="G8" s="195">
        <f>逆行列係数!BC8</f>
        <v>7.429780438176118E-4</v>
      </c>
      <c r="H8" s="472">
        <f t="shared" si="0"/>
        <v>2.7454051097509833</v>
      </c>
      <c r="I8" s="196">
        <f t="shared" si="1"/>
        <v>4.2383977838375962E-2</v>
      </c>
      <c r="J8" s="197">
        <f t="shared" si="2"/>
        <v>2.7877890875893594</v>
      </c>
    </row>
    <row r="9" spans="1:12" x14ac:dyDescent="0.15">
      <c r="A9" s="190"/>
      <c r="B9" s="191" t="s">
        <v>365</v>
      </c>
      <c r="C9" s="192" t="s">
        <v>344</v>
      </c>
      <c r="D9" s="193"/>
      <c r="E9" s="194"/>
      <c r="F9" s="195">
        <f>逆行列係数!N9</f>
        <v>3.6481085088378576E-4</v>
      </c>
      <c r="G9" s="195">
        <f>逆行列係数!BC9</f>
        <v>8.8429318749968399E-5</v>
      </c>
      <c r="H9" s="472">
        <f t="shared" si="0"/>
        <v>1.2017942465374113E-2</v>
      </c>
      <c r="I9" s="196">
        <f t="shared" si="1"/>
        <v>5.0445451482028052E-3</v>
      </c>
      <c r="J9" s="197">
        <f t="shared" si="2"/>
        <v>1.706248761357692E-2</v>
      </c>
    </row>
    <row r="10" spans="1:12" x14ac:dyDescent="0.15">
      <c r="A10" s="190"/>
      <c r="B10" s="191" t="s">
        <v>366</v>
      </c>
      <c r="C10" s="192" t="s">
        <v>4</v>
      </c>
      <c r="D10" s="193"/>
      <c r="E10" s="194"/>
      <c r="F10" s="195">
        <f>逆行列係数!N10</f>
        <v>4.9046015379531297E-3</v>
      </c>
      <c r="G10" s="195">
        <f>逆行列係数!BC10</f>
        <v>1.5791150363297763E-4</v>
      </c>
      <c r="H10" s="472">
        <f t="shared" si="0"/>
        <v>0.16157200082155196</v>
      </c>
      <c r="I10" s="196">
        <f t="shared" si="1"/>
        <v>9.0082307628026551E-3</v>
      </c>
      <c r="J10" s="197">
        <f t="shared" si="2"/>
        <v>0.17058023158435462</v>
      </c>
    </row>
    <row r="11" spans="1:12" x14ac:dyDescent="0.15">
      <c r="A11" s="190"/>
      <c r="B11" s="191" t="s">
        <v>367</v>
      </c>
      <c r="C11" s="192" t="s">
        <v>113</v>
      </c>
      <c r="D11" s="193"/>
      <c r="E11" s="194"/>
      <c r="F11" s="195">
        <f>逆行列係数!N11</f>
        <v>1.1030956898744488E-2</v>
      </c>
      <c r="G11" s="195">
        <f>逆行列係数!BC11</f>
        <v>1.2058486186099977E-3</v>
      </c>
      <c r="H11" s="472">
        <f t="shared" si="0"/>
        <v>0.36339216617590209</v>
      </c>
      <c r="I11" s="196">
        <f t="shared" si="1"/>
        <v>6.8788925262169245E-2</v>
      </c>
      <c r="J11" s="197">
        <f t="shared" si="2"/>
        <v>0.43218109143807132</v>
      </c>
    </row>
    <row r="12" spans="1:12" x14ac:dyDescent="0.15">
      <c r="A12" s="190"/>
      <c r="B12" s="191" t="s">
        <v>368</v>
      </c>
      <c r="C12" s="192" t="s">
        <v>5</v>
      </c>
      <c r="D12" s="193"/>
      <c r="E12" s="194"/>
      <c r="F12" s="195">
        <f>逆行列係数!N12</f>
        <v>1.788897946106353E-2</v>
      </c>
      <c r="G12" s="195">
        <f>逆行列係数!BC12</f>
        <v>2.9748821053666753E-3</v>
      </c>
      <c r="H12" s="472">
        <f t="shared" si="0"/>
        <v>0.58931560123963411</v>
      </c>
      <c r="I12" s="196">
        <f t="shared" si="1"/>
        <v>0.16970533419503664</v>
      </c>
      <c r="J12" s="197">
        <f t="shared" si="2"/>
        <v>0.75902093543467075</v>
      </c>
    </row>
    <row r="13" spans="1:12" x14ac:dyDescent="0.15">
      <c r="A13" s="190"/>
      <c r="B13" s="191" t="s">
        <v>369</v>
      </c>
      <c r="C13" s="192" t="s">
        <v>6</v>
      </c>
      <c r="D13" s="193"/>
      <c r="E13" s="194"/>
      <c r="F13" s="195">
        <f>逆行列係数!N13</f>
        <v>1.6552211856325411E-2</v>
      </c>
      <c r="G13" s="195">
        <f>逆行列係数!BC13</f>
        <v>3.4593766637325881E-4</v>
      </c>
      <c r="H13" s="472">
        <f t="shared" si="0"/>
        <v>0.54527854443499313</v>
      </c>
      <c r="I13" s="196">
        <f t="shared" si="1"/>
        <v>1.9734384490940646E-2</v>
      </c>
      <c r="J13" s="197">
        <f t="shared" si="2"/>
        <v>0.5650129289259338</v>
      </c>
    </row>
    <row r="14" spans="1:12" x14ac:dyDescent="0.15">
      <c r="A14" s="190"/>
      <c r="B14" s="191" t="s">
        <v>88</v>
      </c>
      <c r="C14" s="192" t="s">
        <v>370</v>
      </c>
      <c r="D14" s="193"/>
      <c r="E14" s="194"/>
      <c r="F14" s="195">
        <f>逆行列係数!N14</f>
        <v>3.0694772732931552E-3</v>
      </c>
      <c r="G14" s="195">
        <f>逆行列係数!BC14</f>
        <v>9.0562812129885845E-4</v>
      </c>
      <c r="H14" s="472">
        <f t="shared" si="0"/>
        <v>0.10111760979654044</v>
      </c>
      <c r="I14" s="196">
        <f t="shared" si="1"/>
        <v>5.1662525618810219E-2</v>
      </c>
      <c r="J14" s="197">
        <f t="shared" si="2"/>
        <v>0.15278013541535065</v>
      </c>
    </row>
    <row r="15" spans="1:12" x14ac:dyDescent="0.15">
      <c r="A15" s="190"/>
      <c r="B15" s="191" t="s">
        <v>89</v>
      </c>
      <c r="C15" s="192" t="s">
        <v>7</v>
      </c>
      <c r="D15" s="193">
        <f>地域別最終需要!K17</f>
        <v>32.94294135237373</v>
      </c>
      <c r="E15" s="194">
        <f>地域別最終需要!I17</f>
        <v>57.046070460704613</v>
      </c>
      <c r="F15" s="195">
        <f>逆行列係数!N15</f>
        <v>1.0344861681608051</v>
      </c>
      <c r="G15" s="195">
        <f>逆行列係数!BC15</f>
        <v>2.520728572912685E-3</v>
      </c>
      <c r="H15" s="472">
        <f t="shared" si="0"/>
        <v>34.079017167563229</v>
      </c>
      <c r="I15" s="196">
        <f t="shared" si="1"/>
        <v>0.14379765978268841</v>
      </c>
      <c r="J15" s="197">
        <f t="shared" si="2"/>
        <v>34.222814827345921</v>
      </c>
    </row>
    <row r="16" spans="1:12" x14ac:dyDescent="0.15">
      <c r="A16" s="190"/>
      <c r="B16" s="191" t="s">
        <v>90</v>
      </c>
      <c r="C16" s="192" t="s">
        <v>8</v>
      </c>
      <c r="D16" s="193"/>
      <c r="E16" s="194"/>
      <c r="F16" s="195">
        <f>逆行列係数!N16</f>
        <v>9.0589719244003972E-3</v>
      </c>
      <c r="G16" s="195">
        <f>逆行列係数!BC16</f>
        <v>2.9123438554613198E-3</v>
      </c>
      <c r="H16" s="472">
        <f t="shared" si="0"/>
        <v>0.29842918081832248</v>
      </c>
      <c r="I16" s="196">
        <f t="shared" si="1"/>
        <v>0.16613777278444658</v>
      </c>
      <c r="J16" s="197">
        <f t="shared" si="2"/>
        <v>0.46456695360276906</v>
      </c>
    </row>
    <row r="17" spans="1:10" x14ac:dyDescent="0.15">
      <c r="A17" s="190"/>
      <c r="B17" s="191" t="s">
        <v>91</v>
      </c>
      <c r="C17" s="192" t="s">
        <v>9</v>
      </c>
      <c r="D17" s="193"/>
      <c r="E17" s="194"/>
      <c r="F17" s="195">
        <f>逆行列係数!N17</f>
        <v>1.4162907716225794E-3</v>
      </c>
      <c r="G17" s="195">
        <f>逆行列係数!BC17</f>
        <v>3.7036340169153265E-4</v>
      </c>
      <c r="H17" s="472">
        <f t="shared" si="0"/>
        <v>4.6656783827470766E-2</v>
      </c>
      <c r="I17" s="196">
        <f t="shared" si="1"/>
        <v>2.1127776708961418E-2</v>
      </c>
      <c r="J17" s="197">
        <f t="shared" si="2"/>
        <v>6.7784560536432184E-2</v>
      </c>
    </row>
    <row r="18" spans="1:10" x14ac:dyDescent="0.15">
      <c r="A18" s="190"/>
      <c r="B18" s="191" t="s">
        <v>92</v>
      </c>
      <c r="C18" s="192" t="s">
        <v>10</v>
      </c>
      <c r="D18" s="193"/>
      <c r="E18" s="194"/>
      <c r="F18" s="195">
        <f>逆行列係数!N18</f>
        <v>4.8637604394660815E-3</v>
      </c>
      <c r="G18" s="195">
        <f>逆行列係数!BC18</f>
        <v>1.0194610076488715E-3</v>
      </c>
      <c r="H18" s="472">
        <f t="shared" si="0"/>
        <v>0.1602265749093266</v>
      </c>
      <c r="I18" s="196">
        <f t="shared" si="1"/>
        <v>5.8156244474278446E-2</v>
      </c>
      <c r="J18" s="197">
        <f t="shared" si="2"/>
        <v>0.21838281938360504</v>
      </c>
    </row>
    <row r="19" spans="1:10" x14ac:dyDescent="0.15">
      <c r="A19" s="190"/>
      <c r="B19" s="191" t="s">
        <v>93</v>
      </c>
      <c r="C19" s="192" t="s">
        <v>371</v>
      </c>
      <c r="D19" s="193"/>
      <c r="E19" s="194"/>
      <c r="F19" s="195">
        <f>逆行列係数!N19</f>
        <v>3.719395326020503E-4</v>
      </c>
      <c r="G19" s="195">
        <f>逆行列係数!BC19</f>
        <v>3.6233898822586553E-4</v>
      </c>
      <c r="H19" s="472">
        <f>D$15*F19</f>
        <v>1.2252782209138641E-2</v>
      </c>
      <c r="I19" s="196">
        <f>E$15*G19</f>
        <v>2.0670015452993143E-2</v>
      </c>
      <c r="J19" s="197">
        <f>SUM(H19:I19)</f>
        <v>3.2922797662131784E-2</v>
      </c>
    </row>
    <row r="20" spans="1:10" x14ac:dyDescent="0.15">
      <c r="A20" s="190"/>
      <c r="B20" s="191" t="s">
        <v>94</v>
      </c>
      <c r="C20" s="192" t="s">
        <v>372</v>
      </c>
      <c r="D20" s="193"/>
      <c r="E20" s="194"/>
      <c r="F20" s="195">
        <f>逆行列係数!N20</f>
        <v>2.8841195755718136E-4</v>
      </c>
      <c r="G20" s="195">
        <f>逆行列係数!BC20</f>
        <v>9.5726711020186221E-5</v>
      </c>
      <c r="H20" s="472">
        <f>D$15*F20</f>
        <v>9.5011382031295263E-3</v>
      </c>
      <c r="I20" s="196">
        <f>E$15*G20</f>
        <v>5.460832701829052E-3</v>
      </c>
      <c r="J20" s="197">
        <f>SUM(H20:I20)</f>
        <v>1.4961970904958578E-2</v>
      </c>
    </row>
    <row r="21" spans="1:10" x14ac:dyDescent="0.15">
      <c r="A21" s="190"/>
      <c r="B21" s="191" t="s">
        <v>95</v>
      </c>
      <c r="C21" s="192" t="s">
        <v>373</v>
      </c>
      <c r="D21" s="193"/>
      <c r="E21" s="194"/>
      <c r="F21" s="195">
        <f>逆行列係数!N21</f>
        <v>2.0670164304903906E-4</v>
      </c>
      <c r="G21" s="195">
        <f>逆行列係数!BC21</f>
        <v>2.8173769535740282E-5</v>
      </c>
      <c r="H21" s="472">
        <f t="shared" si="0"/>
        <v>6.8093601044037829E-3</v>
      </c>
      <c r="I21" s="196">
        <f t="shared" si="1"/>
        <v>1.6072028420794932E-3</v>
      </c>
      <c r="J21" s="197">
        <f t="shared" si="2"/>
        <v>8.4165629464832761E-3</v>
      </c>
    </row>
    <row r="22" spans="1:10" x14ac:dyDescent="0.15">
      <c r="A22" s="190"/>
      <c r="B22" s="191" t="s">
        <v>96</v>
      </c>
      <c r="C22" s="192" t="s">
        <v>374</v>
      </c>
      <c r="D22" s="193"/>
      <c r="E22" s="194"/>
      <c r="F22" s="195">
        <f>逆行列係数!N22</f>
        <v>2.4761462728817258E-4</v>
      </c>
      <c r="G22" s="195">
        <f>逆行列係数!BC22</f>
        <v>6.4220468173989151E-5</v>
      </c>
      <c r="H22" s="472">
        <f t="shared" si="0"/>
        <v>8.1571541447441488E-3</v>
      </c>
      <c r="I22" s="196">
        <f t="shared" si="1"/>
        <v>3.663525352472823E-3</v>
      </c>
      <c r="J22" s="197">
        <f t="shared" si="2"/>
        <v>1.1820679497216971E-2</v>
      </c>
    </row>
    <row r="23" spans="1:10" x14ac:dyDescent="0.15">
      <c r="A23" s="190"/>
      <c r="B23" s="191" t="s">
        <v>97</v>
      </c>
      <c r="C23" s="192" t="s">
        <v>11</v>
      </c>
      <c r="D23" s="193"/>
      <c r="E23" s="194"/>
      <c r="F23" s="195">
        <f>逆行列係数!N23</f>
        <v>2.2411146252583248E-4</v>
      </c>
      <c r="G23" s="195">
        <f>逆行列係数!BC23</f>
        <v>1.3276999231454515E-4</v>
      </c>
      <c r="H23" s="472">
        <f t="shared" si="0"/>
        <v>7.3828907663832022E-3</v>
      </c>
      <c r="I23" s="196">
        <f t="shared" si="1"/>
        <v>7.5740063366427531E-3</v>
      </c>
      <c r="J23" s="197">
        <f t="shared" si="2"/>
        <v>1.4956897103025956E-2</v>
      </c>
    </row>
    <row r="24" spans="1:10" x14ac:dyDescent="0.15">
      <c r="A24" s="190"/>
      <c r="B24" s="191" t="s">
        <v>98</v>
      </c>
      <c r="C24" s="192" t="s">
        <v>345</v>
      </c>
      <c r="D24" s="193"/>
      <c r="E24" s="194"/>
      <c r="F24" s="195">
        <f>逆行列係数!N24</f>
        <v>8.7537863106179368E-5</v>
      </c>
      <c r="G24" s="195">
        <f>逆行列係数!BC24</f>
        <v>2.0699187922376102E-5</v>
      </c>
      <c r="H24" s="472">
        <f t="shared" si="0"/>
        <v>2.8837546904189868E-3</v>
      </c>
      <c r="I24" s="196">
        <f t="shared" si="1"/>
        <v>1.180807332699233E-3</v>
      </c>
      <c r="J24" s="197">
        <f t="shared" si="2"/>
        <v>4.0645620231182199E-3</v>
      </c>
    </row>
    <row r="25" spans="1:10" x14ac:dyDescent="0.15">
      <c r="A25" s="190"/>
      <c r="B25" s="191" t="s">
        <v>99</v>
      </c>
      <c r="C25" s="192" t="s">
        <v>342</v>
      </c>
      <c r="D25" s="193"/>
      <c r="E25" s="194"/>
      <c r="F25" s="195">
        <f>逆行列係数!N25</f>
        <v>4.5312231727179345E-4</v>
      </c>
      <c r="G25" s="195">
        <f>逆行列係数!BC25</f>
        <v>1.5334281144553866E-4</v>
      </c>
      <c r="H25" s="472">
        <f t="shared" si="0"/>
        <v>1.4927181923336374E-2</v>
      </c>
      <c r="I25" s="196">
        <f t="shared" si="1"/>
        <v>8.7476048263647396E-3</v>
      </c>
      <c r="J25" s="197">
        <f t="shared" si="2"/>
        <v>2.3674786749701113E-2</v>
      </c>
    </row>
    <row r="26" spans="1:10" x14ac:dyDescent="0.15">
      <c r="A26" s="190"/>
      <c r="B26" s="191" t="s">
        <v>100</v>
      </c>
      <c r="C26" s="192" t="s">
        <v>13</v>
      </c>
      <c r="D26" s="193"/>
      <c r="E26" s="194"/>
      <c r="F26" s="195">
        <f>逆行列係数!N26</f>
        <v>7.066674730303959E-3</v>
      </c>
      <c r="G26" s="195">
        <f>逆行列係数!BC26</f>
        <v>7.2248189482943188E-4</v>
      </c>
      <c r="H26" s="472">
        <f t="shared" si="0"/>
        <v>0.23279705119670477</v>
      </c>
      <c r="I26" s="196">
        <f t="shared" si="1"/>
        <v>4.1214753079023149E-2</v>
      </c>
      <c r="J26" s="197">
        <f t="shared" si="2"/>
        <v>0.27401180427572791</v>
      </c>
    </row>
    <row r="27" spans="1:10" x14ac:dyDescent="0.15">
      <c r="A27" s="190"/>
      <c r="B27" s="191" t="s">
        <v>101</v>
      </c>
      <c r="C27" s="192" t="s">
        <v>14</v>
      </c>
      <c r="D27" s="193"/>
      <c r="E27" s="194"/>
      <c r="F27" s="195">
        <f>逆行列係数!N27</f>
        <v>9.6575521270967947E-3</v>
      </c>
      <c r="G27" s="195">
        <f>逆行列係数!BC27</f>
        <v>1.1850277167785384E-4</v>
      </c>
      <c r="H27" s="472">
        <f t="shared" si="0"/>
        <v>0.31814817333044187</v>
      </c>
      <c r="I27" s="196">
        <f t="shared" si="1"/>
        <v>6.7601174629236416E-3</v>
      </c>
      <c r="J27" s="197">
        <f t="shared" si="2"/>
        <v>0.32490829079336553</v>
      </c>
    </row>
    <row r="28" spans="1:10" x14ac:dyDescent="0.15">
      <c r="A28" s="190"/>
      <c r="B28" s="191" t="s">
        <v>102</v>
      </c>
      <c r="C28" s="192" t="s">
        <v>343</v>
      </c>
      <c r="D28" s="193"/>
      <c r="E28" s="194"/>
      <c r="F28" s="195">
        <f>逆行列係数!N28</f>
        <v>4.7575123438538078E-2</v>
      </c>
      <c r="G28" s="195">
        <f>逆行列係数!BC28</f>
        <v>6.5624531502542834E-4</v>
      </c>
      <c r="H28" s="472">
        <f t="shared" si="0"/>
        <v>1.5672645012677007</v>
      </c>
      <c r="I28" s="196">
        <f t="shared" si="1"/>
        <v>3.7436216480447877E-2</v>
      </c>
      <c r="J28" s="197">
        <f t="shared" si="2"/>
        <v>1.6047007177481485</v>
      </c>
    </row>
    <row r="29" spans="1:10" x14ac:dyDescent="0.15">
      <c r="A29" s="190"/>
      <c r="B29" s="191" t="s">
        <v>103</v>
      </c>
      <c r="C29" s="192" t="s">
        <v>375</v>
      </c>
      <c r="D29" s="193"/>
      <c r="E29" s="194"/>
      <c r="F29" s="195">
        <f>逆行列係数!N29</f>
        <v>3.2064637083036242E-3</v>
      </c>
      <c r="G29" s="195">
        <f>逆行列係数!BC29</f>
        <v>5.3413676242505778E-5</v>
      </c>
      <c r="H29" s="472">
        <f t="shared" si="0"/>
        <v>0.10563034589116108</v>
      </c>
      <c r="I29" s="196">
        <f t="shared" si="1"/>
        <v>3.0470403384952487E-3</v>
      </c>
      <c r="J29" s="197">
        <f t="shared" si="2"/>
        <v>0.10867738622965632</v>
      </c>
    </row>
    <row r="30" spans="1:10" x14ac:dyDescent="0.15">
      <c r="A30" s="190"/>
      <c r="B30" s="191" t="s">
        <v>104</v>
      </c>
      <c r="C30" s="192" t="s">
        <v>376</v>
      </c>
      <c r="D30" s="193"/>
      <c r="E30" s="194"/>
      <c r="F30" s="195">
        <f>逆行列係数!N30</f>
        <v>2.788194301136887E-3</v>
      </c>
      <c r="G30" s="195">
        <f>逆行列係数!BC30</f>
        <v>3.1416315350860908E-5</v>
      </c>
      <c r="H30" s="472">
        <f>D$15*F30</f>
        <v>9.1851321341375122E-2</v>
      </c>
      <c r="I30" s="196">
        <f>E$15*G30</f>
        <v>1.7921773391209274E-3</v>
      </c>
      <c r="J30" s="197">
        <f>SUM(H30:I30)</f>
        <v>9.3643498680496054E-2</v>
      </c>
    </row>
    <row r="31" spans="1:10" x14ac:dyDescent="0.15">
      <c r="A31" s="190"/>
      <c r="B31" s="191" t="s">
        <v>105</v>
      </c>
      <c r="C31" s="192" t="s">
        <v>377</v>
      </c>
      <c r="D31" s="193"/>
      <c r="E31" s="194"/>
      <c r="F31" s="195">
        <f>逆行列係数!N31</f>
        <v>2.1771139362046027E-2</v>
      </c>
      <c r="G31" s="195">
        <f>逆行列係数!BC31</f>
        <v>1.9587466456589073E-3</v>
      </c>
      <c r="H31" s="472">
        <f>D$15*F31</f>
        <v>0.71720536717823746</v>
      </c>
      <c r="I31" s="196">
        <f>E$15*G31</f>
        <v>0.11173879916292684</v>
      </c>
      <c r="J31" s="197">
        <f>SUM(H31:I31)</f>
        <v>0.8289441663411643</v>
      </c>
    </row>
    <row r="32" spans="1:10" x14ac:dyDescent="0.15">
      <c r="A32" s="190"/>
      <c r="B32" s="191" t="s">
        <v>106</v>
      </c>
      <c r="C32" s="192" t="s">
        <v>17</v>
      </c>
      <c r="D32" s="193"/>
      <c r="E32" s="194"/>
      <c r="F32" s="195">
        <f>逆行列係数!N32</f>
        <v>1.6011690448740686E-2</v>
      </c>
      <c r="G32" s="195">
        <f>逆行列係数!BC32</f>
        <v>2.5216414251536033E-4</v>
      </c>
      <c r="H32" s="472">
        <f t="shared" si="0"/>
        <v>0.52747217940522706</v>
      </c>
      <c r="I32" s="196">
        <f t="shared" si="1"/>
        <v>1.4384973441594406E-2</v>
      </c>
      <c r="J32" s="197">
        <f t="shared" si="2"/>
        <v>0.54185715284682145</v>
      </c>
    </row>
    <row r="33" spans="1:10" x14ac:dyDescent="0.15">
      <c r="A33" s="190"/>
      <c r="B33" s="191" t="s">
        <v>107</v>
      </c>
      <c r="C33" s="192" t="s">
        <v>18</v>
      </c>
      <c r="D33" s="193"/>
      <c r="E33" s="194"/>
      <c r="F33" s="195">
        <f>逆行列係数!N33</f>
        <v>7.1457142253273133E-3</v>
      </c>
      <c r="G33" s="195">
        <f>逆行列係数!BC33</f>
        <v>2.056670384120471E-4</v>
      </c>
      <c r="H33" s="472">
        <f t="shared" si="0"/>
        <v>0.23540084464578037</v>
      </c>
      <c r="I33" s="196">
        <f t="shared" si="1"/>
        <v>1.1732496364698081E-2</v>
      </c>
      <c r="J33" s="197">
        <f t="shared" si="2"/>
        <v>0.24713334101047846</v>
      </c>
    </row>
    <row r="34" spans="1:10" x14ac:dyDescent="0.15">
      <c r="A34" s="190"/>
      <c r="B34" s="191" t="s">
        <v>108</v>
      </c>
      <c r="C34" s="192" t="s">
        <v>378</v>
      </c>
      <c r="D34" s="193"/>
      <c r="E34" s="194"/>
      <c r="F34" s="195">
        <f>逆行列係数!N34</f>
        <v>2.8455092842614434E-2</v>
      </c>
      <c r="G34" s="195">
        <f>逆行列係数!BC34</f>
        <v>2.047684848124363E-3</v>
      </c>
      <c r="H34" s="472">
        <f t="shared" si="0"/>
        <v>0.93739445469059679</v>
      </c>
      <c r="I34" s="196">
        <f t="shared" si="1"/>
        <v>0.11681237412741963</v>
      </c>
      <c r="J34" s="197">
        <f t="shared" si="2"/>
        <v>1.0542068288180164</v>
      </c>
    </row>
    <row r="35" spans="1:10" x14ac:dyDescent="0.15">
      <c r="A35" s="190"/>
      <c r="B35" s="191" t="s">
        <v>109</v>
      </c>
      <c r="C35" s="192" t="s">
        <v>347</v>
      </c>
      <c r="D35" s="193"/>
      <c r="E35" s="194"/>
      <c r="F35" s="195">
        <f>逆行列係数!N35</f>
        <v>7.4285838311395833E-3</v>
      </c>
      <c r="G35" s="195">
        <f>逆行列係数!BC35</f>
        <v>2.8894212741485144E-4</v>
      </c>
      <c r="H35" s="472">
        <f t="shared" si="0"/>
        <v>0.24471940148042304</v>
      </c>
      <c r="I35" s="196">
        <f t="shared" si="1"/>
        <v>1.6483012959573506E-2</v>
      </c>
      <c r="J35" s="197">
        <f t="shared" si="2"/>
        <v>0.26120241443999653</v>
      </c>
    </row>
    <row r="36" spans="1:10" x14ac:dyDescent="0.15">
      <c r="A36" s="190"/>
      <c r="B36" s="191" t="s">
        <v>110</v>
      </c>
      <c r="C36" s="192" t="s">
        <v>19</v>
      </c>
      <c r="D36" s="193"/>
      <c r="E36" s="194"/>
      <c r="F36" s="195">
        <f>逆行列係数!N36</f>
        <v>2.5912936986582273E-3</v>
      </c>
      <c r="G36" s="195">
        <f>逆行列係数!BC36</f>
        <v>2.5674677989547878E-5</v>
      </c>
      <c r="H36" s="472">
        <f t="shared" si="0"/>
        <v>8.5364836341673592E-2</v>
      </c>
      <c r="I36" s="196">
        <f t="shared" si="1"/>
        <v>1.4646394896476501E-3</v>
      </c>
      <c r="J36" s="197">
        <f t="shared" si="2"/>
        <v>8.6829475831321237E-2</v>
      </c>
    </row>
    <row r="37" spans="1:10" x14ac:dyDescent="0.15">
      <c r="A37" s="190"/>
      <c r="B37" s="191" t="s">
        <v>111</v>
      </c>
      <c r="C37" s="192" t="s">
        <v>20</v>
      </c>
      <c r="D37" s="193"/>
      <c r="E37" s="194"/>
      <c r="F37" s="195">
        <f>逆行列係数!N37</f>
        <v>2.7528430336637415E-2</v>
      </c>
      <c r="G37" s="195">
        <f>逆行列係数!BC37</f>
        <v>4.7046250733804391E-4</v>
      </c>
      <c r="H37" s="472">
        <f t="shared" si="0"/>
        <v>0.90686746610275215</v>
      </c>
      <c r="I37" s="196">
        <f t="shared" si="1"/>
        <v>2.6838037342725815E-2</v>
      </c>
      <c r="J37" s="197">
        <f t="shared" si="2"/>
        <v>0.93370550344547798</v>
      </c>
    </row>
    <row r="38" spans="1:10" x14ac:dyDescent="0.15">
      <c r="A38" s="190"/>
      <c r="B38" s="191" t="s">
        <v>112</v>
      </c>
      <c r="C38" s="192" t="s">
        <v>379</v>
      </c>
      <c r="D38" s="193"/>
      <c r="E38" s="194"/>
      <c r="F38" s="195">
        <f>逆行列係数!N38</f>
        <v>9.160114958884418E-5</v>
      </c>
      <c r="G38" s="195">
        <f>逆行列係数!BC38</f>
        <v>3.9145916760022112E-6</v>
      </c>
      <c r="H38" s="472">
        <f t="shared" si="0"/>
        <v>3.0176112987153067E-3</v>
      </c>
      <c r="I38" s="196">
        <f t="shared" si="1"/>
        <v>2.2331207257410989E-4</v>
      </c>
      <c r="J38" s="197">
        <f t="shared" si="2"/>
        <v>3.2409233712894165E-3</v>
      </c>
    </row>
    <row r="39" spans="1:10" x14ac:dyDescent="0.15">
      <c r="A39" s="190"/>
      <c r="B39" s="191" t="s">
        <v>334</v>
      </c>
      <c r="C39" s="192" t="s">
        <v>380</v>
      </c>
      <c r="D39" s="193"/>
      <c r="E39" s="194"/>
      <c r="F39" s="195">
        <f>逆行列係数!N39</f>
        <v>2.0741129956513608E-3</v>
      </c>
      <c r="G39" s="195">
        <f>逆行列係数!BC39</f>
        <v>2.7133858149978523E-5</v>
      </c>
      <c r="H39" s="472">
        <f t="shared" si="0"/>
        <v>6.8327382773938961E-2</v>
      </c>
      <c r="I39" s="196">
        <f t="shared" si="1"/>
        <v>1.5478799838944388E-3</v>
      </c>
      <c r="J39" s="197">
        <f t="shared" si="2"/>
        <v>6.9875262757833401E-2</v>
      </c>
    </row>
    <row r="40" spans="1:10" x14ac:dyDescent="0.15">
      <c r="A40" s="190"/>
      <c r="B40" s="191" t="s">
        <v>335</v>
      </c>
      <c r="C40" s="192" t="s">
        <v>21</v>
      </c>
      <c r="D40" s="193"/>
      <c r="E40" s="194"/>
      <c r="F40" s="195">
        <f>逆行列係数!N40</f>
        <v>6.7654186831768839E-2</v>
      </c>
      <c r="G40" s="195">
        <f>逆行列係数!BC40</f>
        <v>1.0631771279552384E-3</v>
      </c>
      <c r="H40" s="472">
        <f t="shared" si="0"/>
        <v>2.228727909041496</v>
      </c>
      <c r="I40" s="196">
        <f t="shared" si="1"/>
        <v>6.0650077353544093E-2</v>
      </c>
      <c r="J40" s="197">
        <f t="shared" si="2"/>
        <v>2.2893779863950399</v>
      </c>
    </row>
    <row r="41" spans="1:10" x14ac:dyDescent="0.15">
      <c r="A41" s="190"/>
      <c r="B41" s="191" t="s">
        <v>381</v>
      </c>
      <c r="C41" s="435" t="s">
        <v>439</v>
      </c>
      <c r="D41" s="193"/>
      <c r="E41" s="194"/>
      <c r="F41" s="195">
        <f>逆行列係数!N41</f>
        <v>2.7477681959068738E-4</v>
      </c>
      <c r="G41" s="195">
        <f>逆行列係数!BC41</f>
        <v>2.0752094717305878E-5</v>
      </c>
      <c r="H41" s="472">
        <f t="shared" ref="H41:I43" si="3">D$15*F41</f>
        <v>9.0519566527677911E-3</v>
      </c>
      <c r="I41" s="196">
        <f t="shared" si="3"/>
        <v>1.1838254574506471E-3</v>
      </c>
      <c r="J41" s="197">
        <f>SUM(H41:I41)</f>
        <v>1.0235782110218437E-2</v>
      </c>
    </row>
    <row r="42" spans="1:10" x14ac:dyDescent="0.15">
      <c r="A42" s="190"/>
      <c r="B42" s="191" t="s">
        <v>336</v>
      </c>
      <c r="C42" s="192" t="s">
        <v>383</v>
      </c>
      <c r="D42" s="193"/>
      <c r="E42" s="194"/>
      <c r="F42" s="195">
        <f>逆行列係数!N42</f>
        <v>1.7735502685851231E-3</v>
      </c>
      <c r="G42" s="195">
        <f>逆行列係数!BC42</f>
        <v>2.3721554554805541E-5</v>
      </c>
      <c r="H42" s="472">
        <f t="shared" si="3"/>
        <v>5.8425962483486388E-2</v>
      </c>
      <c r="I42" s="196">
        <f t="shared" si="3"/>
        <v>1.3532214725708854E-3</v>
      </c>
      <c r="J42" s="197">
        <f>SUM(H42:I42)</f>
        <v>5.9779183956057275E-2</v>
      </c>
    </row>
    <row r="43" spans="1:10" x14ac:dyDescent="0.15">
      <c r="A43" s="190"/>
      <c r="B43" s="191" t="s">
        <v>337</v>
      </c>
      <c r="C43" s="192" t="s">
        <v>384</v>
      </c>
      <c r="D43" s="320"/>
      <c r="E43" s="321"/>
      <c r="F43" s="199">
        <f>逆行列係数!N43</f>
        <v>1.142325997219033E-2</v>
      </c>
      <c r="G43" s="199">
        <f>逆行列係数!BC43</f>
        <v>1.1318227707216023E-4</v>
      </c>
      <c r="H43" s="473">
        <f t="shared" si="3"/>
        <v>0.37631578331678439</v>
      </c>
      <c r="I43" s="200">
        <f t="shared" si="3"/>
        <v>6.4566041527614445E-3</v>
      </c>
      <c r="J43" s="201">
        <f>SUM(H43:I43)</f>
        <v>0.38277238746954584</v>
      </c>
    </row>
    <row r="44" spans="1:10" x14ac:dyDescent="0.15">
      <c r="A44" s="202"/>
      <c r="B44" s="271"/>
      <c r="C44" s="272" t="s">
        <v>116</v>
      </c>
      <c r="D44" s="204">
        <f>SUM(D5:D43)</f>
        <v>32.94294135237373</v>
      </c>
      <c r="E44" s="204">
        <f>SUM(E5:E43)</f>
        <v>57.046070460704613</v>
      </c>
      <c r="F44" s="205">
        <f>逆行列係数!N44</f>
        <v>1.4536864324897192</v>
      </c>
      <c r="G44" s="205">
        <f>逆行列係数!BC44</f>
        <v>2.2228004353628976E-2</v>
      </c>
      <c r="H44" s="474">
        <f>SUM(H5:H43)</f>
        <v>47.888706890250205</v>
      </c>
      <c r="I44" s="206">
        <f>SUM(I5:I43)</f>
        <v>1.2680203025579675</v>
      </c>
      <c r="J44" s="207">
        <f>SUM(J5:J43)</f>
        <v>49.156727192808191</v>
      </c>
    </row>
    <row r="45" spans="1:10" x14ac:dyDescent="0.15">
      <c r="A45" s="208" t="s">
        <v>137</v>
      </c>
      <c r="B45" s="191" t="s">
        <v>358</v>
      </c>
      <c r="C45" s="192" t="s">
        <v>359</v>
      </c>
      <c r="D45" s="209"/>
      <c r="E45" s="210"/>
      <c r="F45" s="211">
        <f>逆行列係数!N46</f>
        <v>1.4651390970357699E-3</v>
      </c>
      <c r="G45" s="211">
        <f>逆行列係数!BC46</f>
        <v>1.6103808628177021E-3</v>
      </c>
      <c r="H45" s="472">
        <f t="shared" ref="H45:H80" si="4">D$15*F45</f>
        <v>4.8265991346719168E-2</v>
      </c>
      <c r="I45" s="212">
        <f t="shared" ref="I45:I80" si="5">E$15*G45</f>
        <v>9.1865900168868919E-2</v>
      </c>
      <c r="J45" s="213">
        <f t="shared" ref="J45:J80" si="6">SUM(H45:I45)</f>
        <v>0.14013189151558808</v>
      </c>
    </row>
    <row r="46" spans="1:10" x14ac:dyDescent="0.15">
      <c r="A46" s="208" t="s">
        <v>138</v>
      </c>
      <c r="B46" s="191" t="s">
        <v>360</v>
      </c>
      <c r="C46" s="192" t="s">
        <v>361</v>
      </c>
      <c r="D46" s="193"/>
      <c r="E46" s="194"/>
      <c r="F46" s="195">
        <f>逆行列係数!N47</f>
        <v>9.3803965954028642E-4</v>
      </c>
      <c r="G46" s="195">
        <f>逆行列係数!BC47</f>
        <v>1.4460230344511169E-3</v>
      </c>
      <c r="H46" s="472">
        <f t="shared" si="4"/>
        <v>3.0901785490436276E-2</v>
      </c>
      <c r="I46" s="196">
        <f t="shared" si="5"/>
        <v>8.2489931911100309E-2</v>
      </c>
      <c r="J46" s="197">
        <f t="shared" si="6"/>
        <v>0.11339171740153658</v>
      </c>
    </row>
    <row r="47" spans="1:10" x14ac:dyDescent="0.15">
      <c r="A47" s="208" t="s">
        <v>139</v>
      </c>
      <c r="B47" s="191" t="s">
        <v>362</v>
      </c>
      <c r="C47" s="192" t="s">
        <v>363</v>
      </c>
      <c r="D47" s="214"/>
      <c r="E47" s="198"/>
      <c r="F47" s="195">
        <f>逆行列係数!N48</f>
        <v>1.0780222145017483E-4</v>
      </c>
      <c r="G47" s="195">
        <f>逆行列係数!BC48</f>
        <v>1.2643178103786951E-4</v>
      </c>
      <c r="H47" s="472">
        <f t="shared" si="4"/>
        <v>3.5513222588887147E-3</v>
      </c>
      <c r="I47" s="196">
        <f t="shared" si="5"/>
        <v>7.2124362895586809E-3</v>
      </c>
      <c r="J47" s="197">
        <f t="shared" si="6"/>
        <v>1.0763758548447395E-2</v>
      </c>
    </row>
    <row r="48" spans="1:10" x14ac:dyDescent="0.15">
      <c r="A48" s="208" t="s">
        <v>140</v>
      </c>
      <c r="B48" s="191" t="s">
        <v>364</v>
      </c>
      <c r="C48" s="192" t="s">
        <v>3</v>
      </c>
      <c r="D48" s="214"/>
      <c r="E48" s="198"/>
      <c r="F48" s="195">
        <f>逆行列係数!N49</f>
        <v>6.6992066380008597E-2</v>
      </c>
      <c r="G48" s="195">
        <f>逆行列係数!BC49</f>
        <v>0.15079774684452285</v>
      </c>
      <c r="H48" s="472">
        <f t="shared" si="4"/>
        <v>2.2069157138309512</v>
      </c>
      <c r="I48" s="196">
        <f t="shared" si="5"/>
        <v>8.6024188918081474</v>
      </c>
      <c r="J48" s="197">
        <f t="shared" si="6"/>
        <v>10.809334605639098</v>
      </c>
    </row>
    <row r="49" spans="1:10" x14ac:dyDescent="0.15">
      <c r="A49" s="208" t="s">
        <v>136</v>
      </c>
      <c r="B49" s="191" t="s">
        <v>365</v>
      </c>
      <c r="C49" s="192" t="s">
        <v>344</v>
      </c>
      <c r="E49" s="198"/>
      <c r="F49" s="195">
        <f>逆行列係数!N50</f>
        <v>1.4576254925000181E-3</v>
      </c>
      <c r="G49" s="195">
        <f>逆行列係数!BC50</f>
        <v>1.7647175099248613E-3</v>
      </c>
      <c r="H49" s="472">
        <f t="shared" si="4"/>
        <v>4.8018471113152973E-2</v>
      </c>
      <c r="I49" s="196">
        <f t="shared" si="5"/>
        <v>0.10067019941441283</v>
      </c>
      <c r="J49" s="197">
        <f t="shared" si="6"/>
        <v>0.14868867052756579</v>
      </c>
    </row>
    <row r="50" spans="1:10" x14ac:dyDescent="0.15">
      <c r="A50" s="208"/>
      <c r="B50" s="191" t="s">
        <v>366</v>
      </c>
      <c r="C50" s="192" t="s">
        <v>4</v>
      </c>
      <c r="E50" s="198"/>
      <c r="F50" s="195">
        <f>逆行列係数!N51</f>
        <v>5.7527799485628424E-3</v>
      </c>
      <c r="G50" s="195">
        <f>逆行列係数!BC51</f>
        <v>7.6956936643955177E-3</v>
      </c>
      <c r="H50" s="472">
        <f t="shared" si="4"/>
        <v>0.18951349245861729</v>
      </c>
      <c r="I50" s="196">
        <f t="shared" si="5"/>
        <v>0.43900908302310476</v>
      </c>
      <c r="J50" s="197">
        <f t="shared" si="6"/>
        <v>0.62852257548172208</v>
      </c>
    </row>
    <row r="51" spans="1:10" x14ac:dyDescent="0.15">
      <c r="A51" s="208"/>
      <c r="B51" s="191" t="s">
        <v>367</v>
      </c>
      <c r="C51" s="192" t="s">
        <v>113</v>
      </c>
      <c r="E51" s="198"/>
      <c r="F51" s="195">
        <f>逆行列係数!N52</f>
        <v>2.6891984751346659E-2</v>
      </c>
      <c r="G51" s="195">
        <f>逆行列係数!BC52</f>
        <v>4.5764329186471095E-2</v>
      </c>
      <c r="H51" s="472">
        <f t="shared" si="4"/>
        <v>0.88590107651254157</v>
      </c>
      <c r="I51" s="196">
        <f t="shared" si="5"/>
        <v>2.6106751473583105</v>
      </c>
      <c r="J51" s="197">
        <f t="shared" si="6"/>
        <v>3.4965762238708522</v>
      </c>
    </row>
    <row r="52" spans="1:10" x14ac:dyDescent="0.15">
      <c r="A52" s="208"/>
      <c r="B52" s="191" t="s">
        <v>368</v>
      </c>
      <c r="C52" s="192" t="s">
        <v>5</v>
      </c>
      <c r="E52" s="198"/>
      <c r="F52" s="195">
        <f>逆行列係数!N53</f>
        <v>6.1473943621525536E-2</v>
      </c>
      <c r="G52" s="195">
        <f>逆行列係数!BC53</f>
        <v>7.2358276225784987E-2</v>
      </c>
      <c r="H52" s="472">
        <f t="shared" si="4"/>
        <v>2.0251325194230447</v>
      </c>
      <c r="I52" s="196">
        <f t="shared" si="5"/>
        <v>4.1277553239912574</v>
      </c>
      <c r="J52" s="197">
        <f t="shared" si="6"/>
        <v>6.1528878434143017</v>
      </c>
    </row>
    <row r="53" spans="1:10" x14ac:dyDescent="0.15">
      <c r="A53" s="208"/>
      <c r="B53" s="191" t="s">
        <v>369</v>
      </c>
      <c r="C53" s="192" t="s">
        <v>6</v>
      </c>
      <c r="E53" s="198"/>
      <c r="F53" s="195">
        <f>逆行列係数!N54</f>
        <v>7.2090460200643691E-2</v>
      </c>
      <c r="G53" s="195">
        <f>逆行列係数!BC54</f>
        <v>8.5050061521551493E-2</v>
      </c>
      <c r="H53" s="472">
        <f t="shared" si="4"/>
        <v>2.3748718024554374</v>
      </c>
      <c r="I53" s="196">
        <f t="shared" si="5"/>
        <v>4.8517718022456888</v>
      </c>
      <c r="J53" s="197">
        <f t="shared" si="6"/>
        <v>7.2266436047011258</v>
      </c>
    </row>
    <row r="54" spans="1:10" x14ac:dyDescent="0.15">
      <c r="A54" s="208"/>
      <c r="B54" s="191" t="s">
        <v>88</v>
      </c>
      <c r="C54" s="192" t="s">
        <v>370</v>
      </c>
      <c r="E54" s="198"/>
      <c r="F54" s="195">
        <f>逆行列係数!N55</f>
        <v>2.6352204721770286E-2</v>
      </c>
      <c r="G54" s="195">
        <f>逆行列係数!BC55</f>
        <v>1.8913306291314283E-2</v>
      </c>
      <c r="H54" s="472">
        <f t="shared" si="4"/>
        <v>0.86811913465502466</v>
      </c>
      <c r="I54" s="196">
        <f t="shared" si="5"/>
        <v>1.0789298033392025</v>
      </c>
      <c r="J54" s="197">
        <f t="shared" si="6"/>
        <v>1.9470489379942273</v>
      </c>
    </row>
    <row r="55" spans="1:10" x14ac:dyDescent="0.15">
      <c r="A55" s="208"/>
      <c r="B55" s="191" t="s">
        <v>89</v>
      </c>
      <c r="C55" s="192" t="s">
        <v>7</v>
      </c>
      <c r="E55" s="198"/>
      <c r="F55" s="195">
        <f>逆行列係数!N56</f>
        <v>6.6086367171763111E-2</v>
      </c>
      <c r="G55" s="195">
        <f>逆行列係数!BC56</f>
        <v>1.0878439249725822</v>
      </c>
      <c r="H55" s="472">
        <f t="shared" si="4"/>
        <v>2.1770793179308288</v>
      </c>
      <c r="I55" s="196">
        <f t="shared" si="5"/>
        <v>62.057221194235389</v>
      </c>
      <c r="J55" s="197">
        <f t="shared" si="6"/>
        <v>64.234300512166215</v>
      </c>
    </row>
    <row r="56" spans="1:10" x14ac:dyDescent="0.15">
      <c r="A56" s="208"/>
      <c r="B56" s="191" t="s">
        <v>90</v>
      </c>
      <c r="C56" s="192" t="s">
        <v>8</v>
      </c>
      <c r="E56" s="198"/>
      <c r="F56" s="195">
        <f>逆行列係数!N57</f>
        <v>2.0641627769822875E-2</v>
      </c>
      <c r="G56" s="195">
        <f>逆行列係数!BC57</f>
        <v>3.3870516097982417E-2</v>
      </c>
      <c r="H56" s="472">
        <f t="shared" si="4"/>
        <v>0.6799959330388039</v>
      </c>
      <c r="I56" s="196">
        <f t="shared" si="5"/>
        <v>1.9321798478659349</v>
      </c>
      <c r="J56" s="197">
        <f t="shared" si="6"/>
        <v>2.6121757809047388</v>
      </c>
    </row>
    <row r="57" spans="1:10" x14ac:dyDescent="0.15">
      <c r="A57" s="208"/>
      <c r="B57" s="191" t="s">
        <v>91</v>
      </c>
      <c r="C57" s="192" t="s">
        <v>9</v>
      </c>
      <c r="E57" s="198"/>
      <c r="F57" s="195">
        <f>逆行列係数!N58</f>
        <v>9.9914800711006901E-3</v>
      </c>
      <c r="G57" s="195">
        <f>逆行列係数!BC58</f>
        <v>1.2409471095175272E-2</v>
      </c>
      <c r="H57" s="472">
        <f t="shared" si="4"/>
        <v>0.32914874200568095</v>
      </c>
      <c r="I57" s="196">
        <f t="shared" si="5"/>
        <v>0.70791156247544584</v>
      </c>
      <c r="J57" s="197">
        <f t="shared" si="6"/>
        <v>1.0370603044811268</v>
      </c>
    </row>
    <row r="58" spans="1:10" x14ac:dyDescent="0.15">
      <c r="A58" s="208"/>
      <c r="B58" s="191" t="s">
        <v>92</v>
      </c>
      <c r="C58" s="192" t="s">
        <v>10</v>
      </c>
      <c r="E58" s="198"/>
      <c r="F58" s="195">
        <f>逆行列係数!N59</f>
        <v>1.5447466918417181E-2</v>
      </c>
      <c r="G58" s="195">
        <f>逆行列係数!BC59</f>
        <v>1.9235000261500951E-2</v>
      </c>
      <c r="H58" s="472">
        <f t="shared" si="4"/>
        <v>0.50888499673615051</v>
      </c>
      <c r="I58" s="196">
        <f t="shared" si="5"/>
        <v>1.097281180229255</v>
      </c>
      <c r="J58" s="197">
        <f t="shared" si="6"/>
        <v>1.6061661769654054</v>
      </c>
    </row>
    <row r="59" spans="1:10" x14ac:dyDescent="0.15">
      <c r="A59" s="208"/>
      <c r="B59" s="191" t="s">
        <v>93</v>
      </c>
      <c r="C59" s="192" t="s">
        <v>371</v>
      </c>
      <c r="E59" s="198"/>
      <c r="F59" s="195">
        <f>逆行列係数!N60</f>
        <v>3.0003874579883402E-3</v>
      </c>
      <c r="G59" s="195">
        <f>逆行列係数!BC60</f>
        <v>3.9030036146063892E-3</v>
      </c>
      <c r="H59" s="472">
        <f>D$15*F59</f>
        <v>9.884158806290759E-2</v>
      </c>
      <c r="I59" s="196">
        <f>E$15*G59</f>
        <v>0.22265101920722086</v>
      </c>
      <c r="J59" s="197">
        <f>SUM(H59:I59)</f>
        <v>0.32149260727012846</v>
      </c>
    </row>
    <row r="60" spans="1:10" x14ac:dyDescent="0.15">
      <c r="A60" s="208"/>
      <c r="B60" s="191" t="s">
        <v>94</v>
      </c>
      <c r="C60" s="192" t="s">
        <v>372</v>
      </c>
      <c r="E60" s="198"/>
      <c r="F60" s="195">
        <f>逆行列係数!N61</f>
        <v>2.946606504318397E-3</v>
      </c>
      <c r="G60" s="195">
        <f>逆行列係数!BC61</f>
        <v>2.7791620414856816E-3</v>
      </c>
      <c r="H60" s="472">
        <f>D$15*F60</f>
        <v>9.7069885260283914E-2</v>
      </c>
      <c r="I60" s="196">
        <f>E$15*G60</f>
        <v>0.15854027364030787</v>
      </c>
      <c r="J60" s="197">
        <f>SUM(H60:I60)</f>
        <v>0.2556101589005918</v>
      </c>
    </row>
    <row r="61" spans="1:10" x14ac:dyDescent="0.15">
      <c r="A61" s="208"/>
      <c r="B61" s="191" t="s">
        <v>95</v>
      </c>
      <c r="C61" s="192" t="s">
        <v>373</v>
      </c>
      <c r="E61" s="198"/>
      <c r="F61" s="195">
        <f>逆行列係数!N62</f>
        <v>9.2291490614724659E-4</v>
      </c>
      <c r="G61" s="195">
        <f>逆行列係数!BC62</f>
        <v>9.6724835656574642E-4</v>
      </c>
      <c r="H61" s="472">
        <f t="shared" si="4"/>
        <v>3.0403531626440248E-2</v>
      </c>
      <c r="I61" s="196">
        <f t="shared" si="5"/>
        <v>5.5177717901650311E-2</v>
      </c>
      <c r="J61" s="197">
        <f t="shared" si="6"/>
        <v>8.5581249528090556E-2</v>
      </c>
    </row>
    <row r="62" spans="1:10" x14ac:dyDescent="0.15">
      <c r="A62" s="208"/>
      <c r="B62" s="191" t="s">
        <v>96</v>
      </c>
      <c r="C62" s="192" t="s">
        <v>374</v>
      </c>
      <c r="E62" s="198"/>
      <c r="F62" s="195">
        <f>逆行列係数!N63</f>
        <v>2.4656675961740857E-3</v>
      </c>
      <c r="G62" s="195">
        <f>逆行列係数!BC63</f>
        <v>2.3379221815284543E-3</v>
      </c>
      <c r="H62" s="472">
        <f t="shared" si="4"/>
        <v>8.1226343015211214E-2</v>
      </c>
      <c r="I62" s="196">
        <f t="shared" si="5"/>
        <v>0.13336927349911645</v>
      </c>
      <c r="J62" s="197">
        <f t="shared" si="6"/>
        <v>0.21459561651432768</v>
      </c>
    </row>
    <row r="63" spans="1:10" x14ac:dyDescent="0.15">
      <c r="A63" s="208"/>
      <c r="B63" s="191" t="s">
        <v>97</v>
      </c>
      <c r="C63" s="192" t="s">
        <v>11</v>
      </c>
      <c r="E63" s="198"/>
      <c r="F63" s="195">
        <f>逆行列係数!N64</f>
        <v>1.5645461088860406E-3</v>
      </c>
      <c r="G63" s="195">
        <f>逆行列係数!BC64</f>
        <v>1.5882155095576108E-3</v>
      </c>
      <c r="H63" s="472">
        <f t="shared" si="4"/>
        <v>5.154075070811736E-2</v>
      </c>
      <c r="I63" s="196">
        <f t="shared" si="5"/>
        <v>9.0601453865007342E-2</v>
      </c>
      <c r="J63" s="197">
        <f t="shared" si="6"/>
        <v>0.14214220457312471</v>
      </c>
    </row>
    <row r="64" spans="1:10" x14ac:dyDescent="0.15">
      <c r="A64" s="208"/>
      <c r="B64" s="191" t="s">
        <v>98</v>
      </c>
      <c r="C64" s="192" t="s">
        <v>345</v>
      </c>
      <c r="E64" s="198"/>
      <c r="F64" s="195">
        <f>逆行列係数!N65</f>
        <v>1.6009183001889651E-4</v>
      </c>
      <c r="G64" s="195">
        <f>逆行列係数!BC65</f>
        <v>2.150303101949117E-4</v>
      </c>
      <c r="H64" s="472">
        <f t="shared" si="4"/>
        <v>5.2738957673066919E-3</v>
      </c>
      <c r="I64" s="196">
        <f t="shared" si="5"/>
        <v>1.2266634226566103E-2</v>
      </c>
      <c r="J64" s="197">
        <f t="shared" si="6"/>
        <v>1.7540529993872796E-2</v>
      </c>
    </row>
    <row r="65" spans="1:10" x14ac:dyDescent="0.15">
      <c r="A65" s="208"/>
      <c r="B65" s="191" t="s">
        <v>99</v>
      </c>
      <c r="C65" s="192" t="s">
        <v>342</v>
      </c>
      <c r="E65" s="198"/>
      <c r="F65" s="195">
        <f>逆行列係数!N66</f>
        <v>7.6252616434227989E-3</v>
      </c>
      <c r="G65" s="195">
        <f>逆行列係数!BC66</f>
        <v>8.4632858105334937E-3</v>
      </c>
      <c r="H65" s="472">
        <f t="shared" si="4"/>
        <v>0.25119854711578221</v>
      </c>
      <c r="I65" s="196">
        <f t="shared" si="5"/>
        <v>0.48279719867677523</v>
      </c>
      <c r="J65" s="197">
        <f t="shared" si="6"/>
        <v>0.73399574579255744</v>
      </c>
    </row>
    <row r="66" spans="1:10" x14ac:dyDescent="0.15">
      <c r="A66" s="208"/>
      <c r="B66" s="191" t="s">
        <v>100</v>
      </c>
      <c r="C66" s="192" t="s">
        <v>13</v>
      </c>
      <c r="E66" s="198"/>
      <c r="F66" s="195">
        <f>逆行列係数!N67</f>
        <v>1.2973071047115753E-2</v>
      </c>
      <c r="G66" s="195">
        <f>逆行列係数!BC67</f>
        <v>1.8168797230240577E-2</v>
      </c>
      <c r="H66" s="472">
        <f t="shared" si="4"/>
        <v>0.42737111866531191</v>
      </c>
      <c r="I66" s="196">
        <f t="shared" si="5"/>
        <v>1.0364584869825588</v>
      </c>
      <c r="J66" s="197">
        <f t="shared" si="6"/>
        <v>1.4638296056478708</v>
      </c>
    </row>
    <row r="67" spans="1:10" x14ac:dyDescent="0.15">
      <c r="A67" s="208"/>
      <c r="B67" s="191" t="s">
        <v>101</v>
      </c>
      <c r="C67" s="192" t="s">
        <v>14</v>
      </c>
      <c r="E67" s="198"/>
      <c r="F67" s="195">
        <f>逆行列係数!N68</f>
        <v>7.0303998253958555E-3</v>
      </c>
      <c r="G67" s="195">
        <f>逆行列係数!BC68</f>
        <v>2.6114744740957416E-2</v>
      </c>
      <c r="H67" s="472">
        <f t="shared" si="4"/>
        <v>0.23160204913175417</v>
      </c>
      <c r="I67" s="196">
        <f t="shared" si="5"/>
        <v>1.4897435685559719</v>
      </c>
      <c r="J67" s="197">
        <f t="shared" si="6"/>
        <v>1.721345617687726</v>
      </c>
    </row>
    <row r="68" spans="1:10" x14ac:dyDescent="0.15">
      <c r="A68" s="208"/>
      <c r="B68" s="191" t="s">
        <v>102</v>
      </c>
      <c r="C68" s="192" t="s">
        <v>343</v>
      </c>
      <c r="E68" s="198"/>
      <c r="F68" s="195">
        <f>逆行列係数!N69</f>
        <v>3.2223196148571671E-2</v>
      </c>
      <c r="G68" s="195">
        <f>逆行列係数!BC69</f>
        <v>7.8071809672392828E-2</v>
      </c>
      <c r="H68" s="472">
        <f t="shared" si="4"/>
        <v>1.0615268609084316</v>
      </c>
      <c r="I68" s="196">
        <f t="shared" si="5"/>
        <v>4.4536899555660412</v>
      </c>
      <c r="J68" s="197">
        <f t="shared" si="6"/>
        <v>5.5152168164744726</v>
      </c>
    </row>
    <row r="69" spans="1:10" x14ac:dyDescent="0.15">
      <c r="A69" s="208"/>
      <c r="B69" s="191" t="s">
        <v>103</v>
      </c>
      <c r="C69" s="192" t="s">
        <v>375</v>
      </c>
      <c r="E69" s="198"/>
      <c r="F69" s="195">
        <f>逆行列係数!N70</f>
        <v>1.6647714121494274E-3</v>
      </c>
      <c r="G69" s="195">
        <f>逆行列係数!BC70</f>
        <v>4.5615869870071647E-3</v>
      </c>
      <c r="H69" s="472">
        <f t="shared" si="4"/>
        <v>5.4842466995546985E-2</v>
      </c>
      <c r="I69" s="196">
        <f t="shared" si="5"/>
        <v>0.26022061267344399</v>
      </c>
      <c r="J69" s="197">
        <f t="shared" si="6"/>
        <v>0.31506307966899094</v>
      </c>
    </row>
    <row r="70" spans="1:10" x14ac:dyDescent="0.15">
      <c r="A70" s="208"/>
      <c r="B70" s="191" t="s">
        <v>104</v>
      </c>
      <c r="C70" s="192" t="s">
        <v>376</v>
      </c>
      <c r="E70" s="198"/>
      <c r="F70" s="195">
        <f>逆行列係数!N71</f>
        <v>1.4331770813024406E-3</v>
      </c>
      <c r="G70" s="195">
        <f>逆行列係数!BC71</f>
        <v>4.5408002736078102E-3</v>
      </c>
      <c r="H70" s="472">
        <f>D$15*F70</f>
        <v>4.7213068536912456E-2</v>
      </c>
      <c r="I70" s="196">
        <f>E$15*G70</f>
        <v>0.25903481235621795</v>
      </c>
      <c r="J70" s="197">
        <f>SUM(H70:I70)</f>
        <v>0.30624788089313038</v>
      </c>
    </row>
    <row r="71" spans="1:10" x14ac:dyDescent="0.15">
      <c r="A71" s="208"/>
      <c r="B71" s="191" t="s">
        <v>105</v>
      </c>
      <c r="C71" s="192" t="s">
        <v>377</v>
      </c>
      <c r="E71" s="198"/>
      <c r="F71" s="195">
        <f>逆行列係数!N72</f>
        <v>7.6497842068837918E-2</v>
      </c>
      <c r="G71" s="195">
        <f>逆行列係数!BC72</f>
        <v>8.7961966745788489E-2</v>
      </c>
      <c r="H71" s="472">
        <f>D$15*F71</f>
        <v>2.5200639248568755</v>
      </c>
      <c r="I71" s="196">
        <f>E$15*G71</f>
        <v>5.0178845528424061</v>
      </c>
      <c r="J71" s="197">
        <f>SUM(H71:I71)</f>
        <v>7.5379484776992811</v>
      </c>
    </row>
    <row r="72" spans="1:10" x14ac:dyDescent="0.15">
      <c r="A72" s="208"/>
      <c r="B72" s="191" t="s">
        <v>106</v>
      </c>
      <c r="C72" s="192" t="s">
        <v>17</v>
      </c>
      <c r="D72" s="214"/>
      <c r="E72" s="198"/>
      <c r="F72" s="195">
        <f>逆行列係数!N73</f>
        <v>1.2533357913996297E-2</v>
      </c>
      <c r="G72" s="195">
        <f>逆行列係数!BC73</f>
        <v>2.9070286303664823E-2</v>
      </c>
      <c r="H72" s="472">
        <f t="shared" si="4"/>
        <v>0.41288567470908916</v>
      </c>
      <c r="I72" s="196">
        <f t="shared" si="5"/>
        <v>1.6583456007917197</v>
      </c>
      <c r="J72" s="197">
        <f t="shared" si="6"/>
        <v>2.0712312755008089</v>
      </c>
    </row>
    <row r="73" spans="1:10" x14ac:dyDescent="0.15">
      <c r="A73" s="208"/>
      <c r="B73" s="191" t="s">
        <v>107</v>
      </c>
      <c r="C73" s="192" t="s">
        <v>18</v>
      </c>
      <c r="D73" s="214"/>
      <c r="E73" s="198"/>
      <c r="F73" s="195">
        <f>逆行列係数!N74</f>
        <v>7.6079901934541557E-3</v>
      </c>
      <c r="G73" s="195">
        <f>逆行列係数!BC74</f>
        <v>1.529311163175669E-2</v>
      </c>
      <c r="H73" s="472">
        <f t="shared" si="4"/>
        <v>0.25062957475239472</v>
      </c>
      <c r="I73" s="196">
        <f t="shared" si="5"/>
        <v>0.87241192370861342</v>
      </c>
      <c r="J73" s="197">
        <f t="shared" si="6"/>
        <v>1.1230414984610082</v>
      </c>
    </row>
    <row r="74" spans="1:10" x14ac:dyDescent="0.15">
      <c r="A74" s="208"/>
      <c r="B74" s="191" t="s">
        <v>108</v>
      </c>
      <c r="C74" s="192" t="s">
        <v>378</v>
      </c>
      <c r="D74" s="214"/>
      <c r="E74" s="198"/>
      <c r="F74" s="195">
        <f>逆行列係数!N75</f>
        <v>4.1945453712148334E-2</v>
      </c>
      <c r="G74" s="195">
        <f>逆行列係数!BC75</f>
        <v>6.8271745451125646E-2</v>
      </c>
      <c r="H74" s="472">
        <f t="shared" si="4"/>
        <v>1.3818066216380096</v>
      </c>
      <c r="I74" s="196">
        <f t="shared" si="5"/>
        <v>3.894634801480203</v>
      </c>
      <c r="J74" s="197">
        <f t="shared" si="6"/>
        <v>5.2764414231182126</v>
      </c>
    </row>
    <row r="75" spans="1:10" x14ac:dyDescent="0.15">
      <c r="A75" s="208"/>
      <c r="B75" s="191" t="s">
        <v>109</v>
      </c>
      <c r="C75" s="192" t="s">
        <v>347</v>
      </c>
      <c r="D75" s="214"/>
      <c r="E75" s="198"/>
      <c r="F75" s="195">
        <f>逆行列係数!N76</f>
        <v>2.5325030340834789E-2</v>
      </c>
      <c r="G75" s="195">
        <f>逆行列係数!BC76</f>
        <v>3.6296739653673624E-2</v>
      </c>
      <c r="H75" s="472">
        <f t="shared" si="4"/>
        <v>0.83428098926520577</v>
      </c>
      <c r="I75" s="196">
        <f t="shared" si="5"/>
        <v>2.0705863677773166</v>
      </c>
      <c r="J75" s="197">
        <f t="shared" si="6"/>
        <v>2.9048673570425225</v>
      </c>
    </row>
    <row r="76" spans="1:10" x14ac:dyDescent="0.15">
      <c r="A76" s="208"/>
      <c r="B76" s="191" t="s">
        <v>110</v>
      </c>
      <c r="C76" s="192" t="s">
        <v>19</v>
      </c>
      <c r="D76" s="214"/>
      <c r="E76" s="198"/>
      <c r="F76" s="195">
        <f>逆行列係数!N77</f>
        <v>8.822375208523077E-4</v>
      </c>
      <c r="G76" s="195">
        <f>逆行列係数!BC77</f>
        <v>3.5308461728153222E-3</v>
      </c>
      <c r="H76" s="472">
        <f t="shared" si="4"/>
        <v>2.9063498908301167E-2</v>
      </c>
      <c r="I76" s="196">
        <f t="shared" si="5"/>
        <v>0.20142089956033207</v>
      </c>
      <c r="J76" s="197">
        <f t="shared" si="6"/>
        <v>0.23048439846863325</v>
      </c>
    </row>
    <row r="77" spans="1:10" x14ac:dyDescent="0.15">
      <c r="A77" s="208"/>
      <c r="B77" s="191" t="s">
        <v>111</v>
      </c>
      <c r="C77" s="192" t="s">
        <v>20</v>
      </c>
      <c r="D77" s="214"/>
      <c r="E77" s="198"/>
      <c r="F77" s="195">
        <f>逆行列係数!N78</f>
        <v>1.2251343873989988E-2</v>
      </c>
      <c r="G77" s="195">
        <f>逆行列係数!BC78</f>
        <v>3.4317456258174749E-2</v>
      </c>
      <c r="H77" s="472">
        <f t="shared" si="4"/>
        <v>0.40359530272861532</v>
      </c>
      <c r="I77" s="196">
        <f t="shared" si="5"/>
        <v>1.9576760277359853</v>
      </c>
      <c r="J77" s="197">
        <f t="shared" si="6"/>
        <v>2.3612713304646005</v>
      </c>
    </row>
    <row r="78" spans="1:10" x14ac:dyDescent="0.15">
      <c r="A78" s="208"/>
      <c r="B78" s="191" t="s">
        <v>112</v>
      </c>
      <c r="C78" s="192" t="s">
        <v>379</v>
      </c>
      <c r="D78" s="214"/>
      <c r="E78" s="198"/>
      <c r="F78" s="195">
        <f>逆行列係数!N79</f>
        <v>7.7224380666317551E-5</v>
      </c>
      <c r="G78" s="195">
        <f>逆行列係数!BC79</f>
        <v>1.5564669132028968E-4</v>
      </c>
      <c r="H78" s="472">
        <f t="shared" si="4"/>
        <v>2.5439982432638826E-3</v>
      </c>
      <c r="I78" s="196">
        <f t="shared" si="5"/>
        <v>8.879032120032786E-3</v>
      </c>
      <c r="J78" s="197">
        <f t="shared" si="6"/>
        <v>1.1423030363296668E-2</v>
      </c>
    </row>
    <row r="79" spans="1:10" x14ac:dyDescent="0.15">
      <c r="A79" s="208"/>
      <c r="B79" s="191" t="s">
        <v>334</v>
      </c>
      <c r="C79" s="192" t="s">
        <v>380</v>
      </c>
      <c r="D79" s="214"/>
      <c r="E79" s="198"/>
      <c r="F79" s="195">
        <f>逆行列係数!N80</f>
        <v>1.0586346413604842E-3</v>
      </c>
      <c r="G79" s="195">
        <f>逆行列係数!BC80</f>
        <v>3.0549582666476293E-3</v>
      </c>
      <c r="H79" s="472">
        <f t="shared" si="4"/>
        <v>3.4874538903929629E-2</v>
      </c>
      <c r="I79" s="196">
        <f t="shared" si="5"/>
        <v>0.17427336453369269</v>
      </c>
      <c r="J79" s="197">
        <f t="shared" si="6"/>
        <v>0.20914790343762232</v>
      </c>
    </row>
    <row r="80" spans="1:10" x14ac:dyDescent="0.15">
      <c r="A80" s="208"/>
      <c r="B80" s="191" t="s">
        <v>335</v>
      </c>
      <c r="C80" s="192" t="s">
        <v>21</v>
      </c>
      <c r="D80" s="214"/>
      <c r="E80" s="198"/>
      <c r="F80" s="195">
        <f>逆行列係数!N81</f>
        <v>8.0582656668743341E-2</v>
      </c>
      <c r="G80" s="195">
        <f>逆行列係数!BC81</f>
        <v>0.14577794067001129</v>
      </c>
      <c r="H80" s="472">
        <f t="shared" si="4"/>
        <v>2.6546297326568795</v>
      </c>
      <c r="I80" s="196">
        <f t="shared" si="5"/>
        <v>8.3160586750778815</v>
      </c>
      <c r="J80" s="197">
        <f t="shared" si="6"/>
        <v>10.970688407734761</v>
      </c>
    </row>
    <row r="81" spans="1:10" x14ac:dyDescent="0.15">
      <c r="A81" s="208"/>
      <c r="B81" s="191" t="s">
        <v>381</v>
      </c>
      <c r="C81" s="435" t="s">
        <v>439</v>
      </c>
      <c r="D81" s="214"/>
      <c r="E81" s="198"/>
      <c r="F81" s="195">
        <f>逆行列係数!N82</f>
        <v>7.0220223160630745E-4</v>
      </c>
      <c r="G81" s="195">
        <f>逆行列係数!BC82</f>
        <v>1.0658497841952148E-3</v>
      </c>
      <c r="H81" s="472">
        <f t="shared" ref="H81:I83" si="7">D$15*F81</f>
        <v>2.3132606933312542E-2</v>
      </c>
      <c r="I81" s="196">
        <f t="shared" si="7"/>
        <v>6.080254188972703E-2</v>
      </c>
      <c r="J81" s="197">
        <f>SUM(H81:I81)</f>
        <v>8.3935148823039568E-2</v>
      </c>
    </row>
    <row r="82" spans="1:10" x14ac:dyDescent="0.15">
      <c r="A82" s="208"/>
      <c r="B82" s="191" t="s">
        <v>336</v>
      </c>
      <c r="C82" s="192" t="s">
        <v>383</v>
      </c>
      <c r="D82" s="214"/>
      <c r="E82" s="198"/>
      <c r="F82" s="195">
        <f>逆行列係数!N83</f>
        <v>7.8354092283075842E-4</v>
      </c>
      <c r="G82" s="195">
        <f>逆行列係数!BC83</f>
        <v>2.4671634423691774E-3</v>
      </c>
      <c r="H82" s="472">
        <f t="shared" si="7"/>
        <v>2.5812142667998465E-2</v>
      </c>
      <c r="I82" s="196">
        <f t="shared" si="7"/>
        <v>0.14074197957146664</v>
      </c>
      <c r="J82" s="197">
        <f>SUM(H82:I82)</f>
        <v>0.16655412223946511</v>
      </c>
    </row>
    <row r="83" spans="1:10" x14ac:dyDescent="0.15">
      <c r="A83" s="208"/>
      <c r="B83" s="191" t="s">
        <v>337</v>
      </c>
      <c r="C83" s="192" t="s">
        <v>384</v>
      </c>
      <c r="D83" s="214"/>
      <c r="E83" s="198"/>
      <c r="F83" s="195">
        <f>逆行列係数!N84</f>
        <v>3.8891274393069684E-3</v>
      </c>
      <c r="G83" s="195">
        <f>逆行列係数!BC84</f>
        <v>1.5564868201708318E-2</v>
      </c>
      <c r="H83" s="472">
        <f t="shared" si="7"/>
        <v>0.1281192971449969</v>
      </c>
      <c r="I83" s="196">
        <f t="shared" si="7"/>
        <v>0.88791456814623337</v>
      </c>
      <c r="J83" s="197">
        <f>SUM(H83:I83)</f>
        <v>1.0160338652912302</v>
      </c>
    </row>
    <row r="84" spans="1:10" x14ac:dyDescent="0.15">
      <c r="A84" s="216"/>
      <c r="B84" s="277"/>
      <c r="C84" s="278" t="s">
        <v>116</v>
      </c>
      <c r="D84" s="217">
        <f>SUM(D45:D83)</f>
        <v>0</v>
      </c>
      <c r="E84" s="224">
        <f>SUM(E45:E83)</f>
        <v>0</v>
      </c>
      <c r="F84" s="218">
        <f>逆行列係数!N85</f>
        <v>0.71383572149560648</v>
      </c>
      <c r="G84" s="218">
        <f>逆行列係数!BC85</f>
        <v>2.1334260653514425</v>
      </c>
      <c r="H84" s="488">
        <f>SUM(H45:H83)</f>
        <v>23.515848308459155</v>
      </c>
      <c r="I84" s="219">
        <f>SUM(I45:I83)</f>
        <v>121.70357364674217</v>
      </c>
      <c r="J84" s="220">
        <f>SUM(J45:J83)</f>
        <v>145.21942195520131</v>
      </c>
    </row>
    <row r="85" spans="1:10" x14ac:dyDescent="0.15">
      <c r="A85" s="221"/>
      <c r="B85" s="222"/>
      <c r="C85" s="223" t="s">
        <v>48</v>
      </c>
      <c r="D85" s="215">
        <f>SUM(D84,D44)</f>
        <v>32.94294135237373</v>
      </c>
      <c r="E85" s="215">
        <f>SUM(E84,E44)</f>
        <v>57.046070460704613</v>
      </c>
      <c r="F85" s="199">
        <f>逆行列係数!N87</f>
        <v>2.1675221539853258</v>
      </c>
      <c r="G85" s="199">
        <f>逆行列係数!BC87</f>
        <v>2.1556540697050717</v>
      </c>
      <c r="H85" s="473">
        <f>SUM(H84,H44)</f>
        <v>71.40455519870936</v>
      </c>
      <c r="I85" s="200">
        <f>SUM(I84,I44)</f>
        <v>122.97159394930014</v>
      </c>
      <c r="J85" s="201">
        <f>SUM(J84,J44)</f>
        <v>194.37614914800952</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12</v>
      </c>
      <c r="C2" s="324" t="s">
        <v>418</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246</v>
      </c>
      <c r="E4" s="182" t="s">
        <v>154</v>
      </c>
      <c r="F4" s="183" t="s">
        <v>155</v>
      </c>
      <c r="G4" s="183" t="s">
        <v>247</v>
      </c>
      <c r="H4" s="479" t="s">
        <v>248</v>
      </c>
      <c r="I4" s="185" t="s">
        <v>249</v>
      </c>
      <c r="J4" s="186" t="s">
        <v>250</v>
      </c>
      <c r="K4" s="187"/>
      <c r="L4" s="188"/>
    </row>
    <row r="5" spans="1:12" x14ac:dyDescent="0.15">
      <c r="A5" s="190" t="s">
        <v>130</v>
      </c>
      <c r="B5" s="191" t="s">
        <v>358</v>
      </c>
      <c r="C5" s="192" t="s">
        <v>359</v>
      </c>
      <c r="D5" s="193"/>
      <c r="E5" s="194"/>
      <c r="F5" s="195">
        <f>逆行列係数!O5</f>
        <v>8.7455446627561224E-5</v>
      </c>
      <c r="G5" s="195">
        <f>逆行列係数!BD5</f>
        <v>1.9130045761616496E-5</v>
      </c>
      <c r="H5" s="472">
        <f t="shared" ref="H5:H40" si="0">D$16*F5</f>
        <v>5.758008602217239E-3</v>
      </c>
      <c r="I5" s="196">
        <f t="shared" ref="I5:I40" si="1">E$16*G5</f>
        <v>5.8227885333106215E-4</v>
      </c>
      <c r="J5" s="197">
        <f t="shared" ref="J5:J40" si="2">SUM(H5:I5)</f>
        <v>6.3402874555483013E-3</v>
      </c>
    </row>
    <row r="6" spans="1:12" x14ac:dyDescent="0.15">
      <c r="A6" s="190" t="s">
        <v>132</v>
      </c>
      <c r="B6" s="191" t="s">
        <v>360</v>
      </c>
      <c r="C6" s="192" t="s">
        <v>361</v>
      </c>
      <c r="D6" s="193"/>
      <c r="E6" s="194"/>
      <c r="F6" s="195">
        <f>逆行列係数!O6</f>
        <v>2.4291650567091678E-5</v>
      </c>
      <c r="G6" s="195">
        <f>逆行列係数!BD6</f>
        <v>5.5996368729153924E-6</v>
      </c>
      <c r="H6" s="472">
        <f t="shared" si="0"/>
        <v>1.599346162201054E-3</v>
      </c>
      <c r="I6" s="196">
        <f t="shared" si="1"/>
        <v>1.7044131404921384E-4</v>
      </c>
      <c r="J6" s="197">
        <f t="shared" si="2"/>
        <v>1.7697874762502678E-3</v>
      </c>
    </row>
    <row r="7" spans="1:12" x14ac:dyDescent="0.15">
      <c r="A7" s="190" t="s">
        <v>134</v>
      </c>
      <c r="B7" s="191" t="s">
        <v>362</v>
      </c>
      <c r="C7" s="192" t="s">
        <v>363</v>
      </c>
      <c r="D7" s="193"/>
      <c r="E7" s="194"/>
      <c r="F7" s="195">
        <f>逆行列係数!O7</f>
        <v>2.5727782271092605E-5</v>
      </c>
      <c r="G7" s="195">
        <f>逆行列係数!BD7</f>
        <v>4.5776109219958669E-6</v>
      </c>
      <c r="H7" s="472">
        <f t="shared" si="0"/>
        <v>1.6939001210959162E-3</v>
      </c>
      <c r="I7" s="196">
        <f t="shared" si="1"/>
        <v>1.393329672009247E-4</v>
      </c>
      <c r="J7" s="197">
        <f t="shared" si="2"/>
        <v>1.8332330882968408E-3</v>
      </c>
    </row>
    <row r="8" spans="1:12" x14ac:dyDescent="0.15">
      <c r="A8" s="190" t="s">
        <v>136</v>
      </c>
      <c r="B8" s="191" t="s">
        <v>364</v>
      </c>
      <c r="C8" s="192" t="s">
        <v>3</v>
      </c>
      <c r="D8" s="193"/>
      <c r="E8" s="194"/>
      <c r="F8" s="195">
        <f>逆行列係数!O8</f>
        <v>0.10226209126245843</v>
      </c>
      <c r="G8" s="195">
        <f>逆行列係数!BD8</f>
        <v>5.514775791035478E-3</v>
      </c>
      <c r="H8" s="472">
        <f t="shared" si="0"/>
        <v>6.7328682646552727</v>
      </c>
      <c r="I8" s="196">
        <f t="shared" si="1"/>
        <v>0.16785831900230108</v>
      </c>
      <c r="J8" s="197">
        <f t="shared" si="2"/>
        <v>6.9007265836575735</v>
      </c>
    </row>
    <row r="9" spans="1:12" x14ac:dyDescent="0.15">
      <c r="A9" s="190"/>
      <c r="B9" s="191" t="s">
        <v>365</v>
      </c>
      <c r="C9" s="192" t="s">
        <v>344</v>
      </c>
      <c r="D9" s="193"/>
      <c r="E9" s="194"/>
      <c r="F9" s="195">
        <f>逆行列係数!O9</f>
        <v>1.5379134326787752E-4</v>
      </c>
      <c r="G9" s="195">
        <f>逆行列係数!BD9</f>
        <v>4.4408556870022553E-5</v>
      </c>
      <c r="H9" s="472">
        <f t="shared" si="0"/>
        <v>1.0125520040554127E-2</v>
      </c>
      <c r="I9" s="196">
        <f t="shared" si="1"/>
        <v>1.3517042193514843E-3</v>
      </c>
      <c r="J9" s="197">
        <f t="shared" si="2"/>
        <v>1.147722425990561E-2</v>
      </c>
    </row>
    <row r="10" spans="1:12" x14ac:dyDescent="0.15">
      <c r="A10" s="190"/>
      <c r="B10" s="191" t="s">
        <v>366</v>
      </c>
      <c r="C10" s="192" t="s">
        <v>4</v>
      </c>
      <c r="D10" s="193"/>
      <c r="E10" s="194"/>
      <c r="F10" s="195">
        <f>逆行列係数!O10</f>
        <v>1.1824092076145093E-3</v>
      </c>
      <c r="G10" s="195">
        <f>逆行列係数!BD10</f>
        <v>1.4542968729785552E-4</v>
      </c>
      <c r="H10" s="472">
        <f t="shared" si="0"/>
        <v>7.7849038011082533E-2</v>
      </c>
      <c r="I10" s="196">
        <f t="shared" si="1"/>
        <v>4.4265775741110774E-3</v>
      </c>
      <c r="J10" s="197">
        <f t="shared" si="2"/>
        <v>8.2275615585193612E-2</v>
      </c>
    </row>
    <row r="11" spans="1:12" x14ac:dyDescent="0.15">
      <c r="A11" s="190"/>
      <c r="B11" s="191" t="s">
        <v>367</v>
      </c>
      <c r="C11" s="192" t="s">
        <v>113</v>
      </c>
      <c r="D11" s="193"/>
      <c r="E11" s="194"/>
      <c r="F11" s="195">
        <f>逆行列係数!O11</f>
        <v>1.9326027677116242E-3</v>
      </c>
      <c r="G11" s="195">
        <f>逆行列係数!BD11</f>
        <v>4.7353739512473399E-4</v>
      </c>
      <c r="H11" s="472">
        <f t="shared" si="0"/>
        <v>0.12724128445129282</v>
      </c>
      <c r="I11" s="196">
        <f t="shared" si="1"/>
        <v>1.4413494608353139E-2</v>
      </c>
      <c r="J11" s="197">
        <f t="shared" si="2"/>
        <v>0.14165477905964596</v>
      </c>
    </row>
    <row r="12" spans="1:12" x14ac:dyDescent="0.15">
      <c r="A12" s="190"/>
      <c r="B12" s="191" t="s">
        <v>368</v>
      </c>
      <c r="C12" s="192" t="s">
        <v>5</v>
      </c>
      <c r="D12" s="193"/>
      <c r="E12" s="194"/>
      <c r="F12" s="195">
        <f>逆行列係数!O12</f>
        <v>4.2827439491014549E-3</v>
      </c>
      <c r="G12" s="195">
        <f>逆行列係数!BD12</f>
        <v>1.1923040145749007E-3</v>
      </c>
      <c r="H12" s="472">
        <f t="shared" si="0"/>
        <v>0.28197302113197925</v>
      </c>
      <c r="I12" s="196">
        <f t="shared" si="1"/>
        <v>3.629125738014076E-2</v>
      </c>
      <c r="J12" s="197">
        <f t="shared" si="2"/>
        <v>0.31826427851212002</v>
      </c>
    </row>
    <row r="13" spans="1:12" x14ac:dyDescent="0.15">
      <c r="A13" s="190"/>
      <c r="B13" s="191" t="s">
        <v>369</v>
      </c>
      <c r="C13" s="192" t="s">
        <v>6</v>
      </c>
      <c r="D13" s="193"/>
      <c r="E13" s="194"/>
      <c r="F13" s="195">
        <f>逆行列係数!O13</f>
        <v>2.1426866869858462E-2</v>
      </c>
      <c r="G13" s="195">
        <f>逆行列係数!BD13</f>
        <v>1.4455234409836556E-3</v>
      </c>
      <c r="H13" s="472">
        <f t="shared" si="0"/>
        <v>1.4107307036075112</v>
      </c>
      <c r="I13" s="196">
        <f t="shared" si="1"/>
        <v>4.3998730696607098E-2</v>
      </c>
      <c r="J13" s="197">
        <f t="shared" si="2"/>
        <v>1.4547294343041184</v>
      </c>
    </row>
    <row r="14" spans="1:12" x14ac:dyDescent="0.15">
      <c r="A14" s="190"/>
      <c r="B14" s="191" t="s">
        <v>88</v>
      </c>
      <c r="C14" s="192" t="s">
        <v>370</v>
      </c>
      <c r="D14" s="193"/>
      <c r="E14" s="194"/>
      <c r="F14" s="195">
        <f>逆行列係数!O14</f>
        <v>8.0645435035940226E-4</v>
      </c>
      <c r="G14" s="195">
        <f>逆行列係数!BD14</f>
        <v>5.0987282435947681E-4</v>
      </c>
      <c r="H14" s="472">
        <f t="shared" si="0"/>
        <v>5.3096419556807231E-2</v>
      </c>
      <c r="I14" s="196">
        <f t="shared" si="1"/>
        <v>1.5519469593135937E-2</v>
      </c>
      <c r="J14" s="197">
        <f t="shared" si="2"/>
        <v>6.8615889149943168E-2</v>
      </c>
    </row>
    <row r="15" spans="1:12" x14ac:dyDescent="0.15">
      <c r="A15" s="190"/>
      <c r="B15" s="191" t="s">
        <v>89</v>
      </c>
      <c r="C15" s="192" t="s">
        <v>7</v>
      </c>
      <c r="D15" s="193"/>
      <c r="E15" s="194"/>
      <c r="F15" s="195">
        <f>逆行列係数!O15</f>
        <v>3.1911762774686132E-3</v>
      </c>
      <c r="G15" s="195">
        <f>逆行列係数!BD15</f>
        <v>4.9802383646308673E-4</v>
      </c>
      <c r="H15" s="472">
        <f t="shared" si="0"/>
        <v>0.21010492960040653</v>
      </c>
      <c r="I15" s="196">
        <f t="shared" si="1"/>
        <v>1.5158811015973148E-2</v>
      </c>
      <c r="J15" s="197">
        <f t="shared" si="2"/>
        <v>0.22526374061637966</v>
      </c>
    </row>
    <row r="16" spans="1:12" x14ac:dyDescent="0.15">
      <c r="A16" s="190"/>
      <c r="B16" s="191" t="s">
        <v>90</v>
      </c>
      <c r="C16" s="192" t="s">
        <v>8</v>
      </c>
      <c r="D16" s="193">
        <f>地域別最終需要!K18</f>
        <v>65.839336762390118</v>
      </c>
      <c r="E16" s="194">
        <f>地域別最終需要!I18</f>
        <v>30.437922657737509</v>
      </c>
      <c r="F16" s="195">
        <f>逆行列係数!O16</f>
        <v>1.6664727564069284</v>
      </c>
      <c r="G16" s="195">
        <f>逆行列係数!BD16</f>
        <v>8.2654288479561397E-2</v>
      </c>
      <c r="H16" s="472">
        <f t="shared" si="0"/>
        <v>109.71946101442427</v>
      </c>
      <c r="I16" s="196">
        <f t="shared" si="1"/>
        <v>2.5158248400712142</v>
      </c>
      <c r="J16" s="197">
        <f t="shared" si="2"/>
        <v>112.23528585449549</v>
      </c>
    </row>
    <row r="17" spans="1:10" x14ac:dyDescent="0.15">
      <c r="A17" s="190"/>
      <c r="B17" s="191" t="s">
        <v>91</v>
      </c>
      <c r="C17" s="192" t="s">
        <v>9</v>
      </c>
      <c r="D17" s="193"/>
      <c r="E17" s="194"/>
      <c r="F17" s="195">
        <f>逆行列係数!O17</f>
        <v>2.1088997527730683E-3</v>
      </c>
      <c r="G17" s="195">
        <f>逆行列係数!BD17</f>
        <v>5.2177273203894529E-4</v>
      </c>
      <c r="H17" s="472">
        <f t="shared" si="0"/>
        <v>0.13884856102094731</v>
      </c>
      <c r="I17" s="196">
        <f t="shared" si="1"/>
        <v>1.5881678062717813E-2</v>
      </c>
      <c r="J17" s="197">
        <f t="shared" si="2"/>
        <v>0.15473023908366512</v>
      </c>
    </row>
    <row r="18" spans="1:10" x14ac:dyDescent="0.15">
      <c r="A18" s="190"/>
      <c r="B18" s="191" t="s">
        <v>92</v>
      </c>
      <c r="C18" s="192" t="s">
        <v>10</v>
      </c>
      <c r="D18" s="193"/>
      <c r="E18" s="194"/>
      <c r="F18" s="195">
        <f>逆行列係数!O18</f>
        <v>1.7321954982280471E-3</v>
      </c>
      <c r="G18" s="195">
        <f>逆行列係数!BD18</f>
        <v>6.7023362062157334E-4</v>
      </c>
      <c r="H18" s="472">
        <f t="shared" si="0"/>
        <v>0.11404660274613253</v>
      </c>
      <c r="I18" s="196">
        <f t="shared" si="1"/>
        <v>2.0400519107094832E-2</v>
      </c>
      <c r="J18" s="197">
        <f t="shared" si="2"/>
        <v>0.13444712185322735</v>
      </c>
    </row>
    <row r="19" spans="1:10" x14ac:dyDescent="0.15">
      <c r="A19" s="190"/>
      <c r="B19" s="191" t="s">
        <v>93</v>
      </c>
      <c r="C19" s="192" t="s">
        <v>371</v>
      </c>
      <c r="D19" s="193"/>
      <c r="E19" s="194"/>
      <c r="F19" s="195">
        <f>逆行列係数!O19</f>
        <v>2.1627602249981638E-4</v>
      </c>
      <c r="G19" s="195">
        <f>逆行列係数!BD19</f>
        <v>1.9851117223977885E-4</v>
      </c>
      <c r="H19" s="472">
        <f>D$16*F19</f>
        <v>1.4239469878995673E-2</v>
      </c>
      <c r="I19" s="196">
        <f>E$16*G19</f>
        <v>6.0422677073311976E-3</v>
      </c>
      <c r="J19" s="197">
        <f>SUM(H19:I19)</f>
        <v>2.028173758632687E-2</v>
      </c>
    </row>
    <row r="20" spans="1:10" x14ac:dyDescent="0.15">
      <c r="A20" s="190"/>
      <c r="B20" s="191" t="s">
        <v>94</v>
      </c>
      <c r="C20" s="192" t="s">
        <v>372</v>
      </c>
      <c r="D20" s="193"/>
      <c r="E20" s="194"/>
      <c r="F20" s="195">
        <f>逆行列係数!O20</f>
        <v>1.5343049285209499E-4</v>
      </c>
      <c r="G20" s="195">
        <f>逆行列係数!BD20</f>
        <v>7.3732787349739664E-5</v>
      </c>
      <c r="H20" s="472">
        <f>D$16*F20</f>
        <v>1.0101761888508571E-2</v>
      </c>
      <c r="I20" s="196">
        <f>E$16*G20</f>
        <v>2.2442728786907827E-3</v>
      </c>
      <c r="J20" s="197">
        <f>SUM(H20:I20)</f>
        <v>1.2346034767199355E-2</v>
      </c>
    </row>
    <row r="21" spans="1:10" x14ac:dyDescent="0.15">
      <c r="A21" s="190"/>
      <c r="B21" s="191" t="s">
        <v>95</v>
      </c>
      <c r="C21" s="192" t="s">
        <v>373</v>
      </c>
      <c r="D21" s="193"/>
      <c r="E21" s="194"/>
      <c r="F21" s="195">
        <f>逆行列係数!O21</f>
        <v>1.2575741532833024E-4</v>
      </c>
      <c r="G21" s="195">
        <f>逆行列係数!BD21</f>
        <v>2.8605685399383257E-5</v>
      </c>
      <c r="H21" s="472">
        <f t="shared" si="0"/>
        <v>8.2797848181696953E-3</v>
      </c>
      <c r="I21" s="196">
        <f t="shared" si="1"/>
        <v>8.7069763975799867E-4</v>
      </c>
      <c r="J21" s="197">
        <f t="shared" si="2"/>
        <v>9.1504824579276937E-3</v>
      </c>
    </row>
    <row r="22" spans="1:10" x14ac:dyDescent="0.15">
      <c r="A22" s="190"/>
      <c r="B22" s="191" t="s">
        <v>96</v>
      </c>
      <c r="C22" s="192" t="s">
        <v>374</v>
      </c>
      <c r="D22" s="193"/>
      <c r="E22" s="194"/>
      <c r="F22" s="195">
        <f>逆行列係数!O22</f>
        <v>1.5806287849122718E-4</v>
      </c>
      <c r="G22" s="195">
        <f>逆行列係数!BD22</f>
        <v>5.964807658451434E-5</v>
      </c>
      <c r="H22" s="472">
        <f t="shared" si="0"/>
        <v>1.0406755086616657E-2</v>
      </c>
      <c r="I22" s="196">
        <f t="shared" si="1"/>
        <v>1.8155635417622512E-3</v>
      </c>
      <c r="J22" s="197">
        <f t="shared" si="2"/>
        <v>1.2222318628378907E-2</v>
      </c>
    </row>
    <row r="23" spans="1:10" x14ac:dyDescent="0.15">
      <c r="A23" s="190"/>
      <c r="B23" s="191" t="s">
        <v>97</v>
      </c>
      <c r="C23" s="192" t="s">
        <v>11</v>
      </c>
      <c r="D23" s="193"/>
      <c r="E23" s="194"/>
      <c r="F23" s="195">
        <f>逆行列係数!O23</f>
        <v>1.7071818871200651E-4</v>
      </c>
      <c r="G23" s="195">
        <f>逆行列係数!BD23</f>
        <v>1.1850717441225122E-4</v>
      </c>
      <c r="H23" s="472">
        <f t="shared" si="0"/>
        <v>1.1239972318075064E-2</v>
      </c>
      <c r="I23" s="196">
        <f t="shared" si="1"/>
        <v>3.6071122091471124E-3</v>
      </c>
      <c r="J23" s="197">
        <f t="shared" si="2"/>
        <v>1.4847084527222176E-2</v>
      </c>
    </row>
    <row r="24" spans="1:10" x14ac:dyDescent="0.15">
      <c r="A24" s="190"/>
      <c r="B24" s="191" t="s">
        <v>98</v>
      </c>
      <c r="C24" s="192" t="s">
        <v>345</v>
      </c>
      <c r="D24" s="193"/>
      <c r="E24" s="194"/>
      <c r="F24" s="195">
        <f>逆行列係数!O24</f>
        <v>5.9878661654412396E-5</v>
      </c>
      <c r="G24" s="195">
        <f>逆行列係数!BD24</f>
        <v>2.036243750001284E-5</v>
      </c>
      <c r="H24" s="472">
        <f t="shared" si="0"/>
        <v>3.9423713695460735E-3</v>
      </c>
      <c r="I24" s="196">
        <f t="shared" si="1"/>
        <v>6.1979029774840476E-4</v>
      </c>
      <c r="J24" s="197">
        <f t="shared" si="2"/>
        <v>4.5621616672944787E-3</v>
      </c>
    </row>
    <row r="25" spans="1:10" x14ac:dyDescent="0.15">
      <c r="A25" s="190"/>
      <c r="B25" s="191" t="s">
        <v>99</v>
      </c>
      <c r="C25" s="192" t="s">
        <v>342</v>
      </c>
      <c r="D25" s="193"/>
      <c r="E25" s="194"/>
      <c r="F25" s="195">
        <f>逆行列係数!O25</f>
        <v>3.1489634872216611E-4</v>
      </c>
      <c r="G25" s="195">
        <f>逆行列係数!BD25</f>
        <v>1.4187083088364536E-4</v>
      </c>
      <c r="H25" s="472">
        <f t="shared" si="0"/>
        <v>2.0732566748765731E-2</v>
      </c>
      <c r="I25" s="196">
        <f t="shared" si="1"/>
        <v>4.3182533778253554E-3</v>
      </c>
      <c r="J25" s="197">
        <f t="shared" si="2"/>
        <v>2.5050820126591086E-2</v>
      </c>
    </row>
    <row r="26" spans="1:10" x14ac:dyDescent="0.15">
      <c r="A26" s="190"/>
      <c r="B26" s="191" t="s">
        <v>100</v>
      </c>
      <c r="C26" s="192" t="s">
        <v>13</v>
      </c>
      <c r="D26" s="193"/>
      <c r="E26" s="194"/>
      <c r="F26" s="195">
        <f>逆行列係数!O26</f>
        <v>1.0711438865627396E-2</v>
      </c>
      <c r="G26" s="195">
        <f>逆行列係数!BD26</f>
        <v>1.5621100975633413E-3</v>
      </c>
      <c r="H26" s="472">
        <f t="shared" si="0"/>
        <v>0.7052340306837962</v>
      </c>
      <c r="I26" s="196">
        <f t="shared" si="1"/>
        <v>4.7547386332503778E-2</v>
      </c>
      <c r="J26" s="197">
        <f t="shared" si="2"/>
        <v>0.75278141701629997</v>
      </c>
    </row>
    <row r="27" spans="1:10" x14ac:dyDescent="0.15">
      <c r="A27" s="190"/>
      <c r="B27" s="191" t="s">
        <v>101</v>
      </c>
      <c r="C27" s="192" t="s">
        <v>14</v>
      </c>
      <c r="D27" s="193"/>
      <c r="E27" s="194"/>
      <c r="F27" s="195">
        <f>逆行列係数!O27</f>
        <v>1.044697506389167E-2</v>
      </c>
      <c r="G27" s="195">
        <f>逆行列係数!BD27</f>
        <v>5.7836007731114586E-4</v>
      </c>
      <c r="H27" s="472">
        <f t="shared" si="0"/>
        <v>0.68782190937985577</v>
      </c>
      <c r="I27" s="196">
        <f t="shared" si="1"/>
        <v>1.7604079301519745E-2</v>
      </c>
      <c r="J27" s="197">
        <f t="shared" si="2"/>
        <v>0.70542598868137552</v>
      </c>
    </row>
    <row r="28" spans="1:10" x14ac:dyDescent="0.15">
      <c r="A28" s="190"/>
      <c r="B28" s="191" t="s">
        <v>102</v>
      </c>
      <c r="C28" s="192" t="s">
        <v>343</v>
      </c>
      <c r="D28" s="193"/>
      <c r="E28" s="194"/>
      <c r="F28" s="195">
        <f>逆行列係数!O28</f>
        <v>5.7292495059691445E-2</v>
      </c>
      <c r="G28" s="195">
        <f>逆行列係数!BD28</f>
        <v>3.2086795053278866E-3</v>
      </c>
      <c r="H28" s="472">
        <f t="shared" si="0"/>
        <v>3.772099876192597</v>
      </c>
      <c r="I28" s="196">
        <f t="shared" si="1"/>
        <v>9.7665538616637668E-2</v>
      </c>
      <c r="J28" s="197">
        <f t="shared" si="2"/>
        <v>3.8697654148092346</v>
      </c>
    </row>
    <row r="29" spans="1:10" x14ac:dyDescent="0.15">
      <c r="A29" s="190"/>
      <c r="B29" s="191" t="s">
        <v>103</v>
      </c>
      <c r="C29" s="192" t="s">
        <v>375</v>
      </c>
      <c r="D29" s="193"/>
      <c r="E29" s="194"/>
      <c r="F29" s="195">
        <f>逆行列係数!O29</f>
        <v>3.2240298040031486E-3</v>
      </c>
      <c r="G29" s="195">
        <f>逆行列係数!BD29</f>
        <v>1.8994060619964749E-4</v>
      </c>
      <c r="H29" s="472">
        <f t="shared" si="0"/>
        <v>0.21226798399774591</v>
      </c>
      <c r="I29" s="196">
        <f t="shared" si="1"/>
        <v>5.7813974810686482E-3</v>
      </c>
      <c r="J29" s="197">
        <f t="shared" si="2"/>
        <v>0.21804938147881456</v>
      </c>
    </row>
    <row r="30" spans="1:10" x14ac:dyDescent="0.15">
      <c r="A30" s="190"/>
      <c r="B30" s="191" t="s">
        <v>104</v>
      </c>
      <c r="C30" s="192" t="s">
        <v>376</v>
      </c>
      <c r="D30" s="193"/>
      <c r="E30" s="194"/>
      <c r="F30" s="195">
        <f>逆行列係数!O30</f>
        <v>8.0715700854694231E-4</v>
      </c>
      <c r="G30" s="195">
        <f>逆行列係数!BD30</f>
        <v>5.7950324653216622E-5</v>
      </c>
      <c r="H30" s="472">
        <f>D$16*F30</f>
        <v>5.3142682105845537E-2</v>
      </c>
      <c r="I30" s="196">
        <f>E$16*G30</f>
        <v>1.7638874997853867E-3</v>
      </c>
      <c r="J30" s="197">
        <f>SUM(H30:I30)</f>
        <v>5.4906569605630923E-2</v>
      </c>
    </row>
    <row r="31" spans="1:10" x14ac:dyDescent="0.15">
      <c r="A31" s="190"/>
      <c r="B31" s="191" t="s">
        <v>105</v>
      </c>
      <c r="C31" s="192" t="s">
        <v>377</v>
      </c>
      <c r="D31" s="193"/>
      <c r="E31" s="194"/>
      <c r="F31" s="195">
        <f>逆行列係数!O31</f>
        <v>2.0513639682255072E-2</v>
      </c>
      <c r="G31" s="195">
        <f>逆行列係数!BD31</f>
        <v>2.9559335507210647E-3</v>
      </c>
      <c r="H31" s="472">
        <f t="shared" si="0"/>
        <v>1.3506044312623211</v>
      </c>
      <c r="I31" s="196">
        <f t="shared" si="1"/>
        <v>8.9972476798259177E-2</v>
      </c>
      <c r="J31" s="197">
        <f t="shared" si="2"/>
        <v>1.4405769080605804</v>
      </c>
    </row>
    <row r="32" spans="1:10" x14ac:dyDescent="0.15">
      <c r="A32" s="190"/>
      <c r="B32" s="191" t="s">
        <v>106</v>
      </c>
      <c r="C32" s="192" t="s">
        <v>17</v>
      </c>
      <c r="D32" s="193"/>
      <c r="E32" s="194"/>
      <c r="F32" s="195">
        <f>逆行列係数!O32</f>
        <v>1.2874897382436152E-2</v>
      </c>
      <c r="G32" s="195">
        <f>逆行列係数!BD32</f>
        <v>8.073147903043795E-4</v>
      </c>
      <c r="H32" s="472">
        <f t="shared" si="0"/>
        <v>0.84767470454342886</v>
      </c>
      <c r="I32" s="196">
        <f t="shared" si="1"/>
        <v>2.457298514773228E-2</v>
      </c>
      <c r="J32" s="197">
        <f t="shared" si="2"/>
        <v>0.87224768969116118</v>
      </c>
    </row>
    <row r="33" spans="1:10" x14ac:dyDescent="0.15">
      <c r="A33" s="190"/>
      <c r="B33" s="191" t="s">
        <v>107</v>
      </c>
      <c r="C33" s="192" t="s">
        <v>18</v>
      </c>
      <c r="D33" s="193"/>
      <c r="E33" s="194"/>
      <c r="F33" s="195">
        <f>逆行列係数!O33</f>
        <v>5.4705713931325547E-3</v>
      </c>
      <c r="G33" s="195">
        <f>逆行列係数!BD33</f>
        <v>4.3270574299073797E-4</v>
      </c>
      <c r="H33" s="472">
        <f t="shared" si="0"/>
        <v>0.36017879223515192</v>
      </c>
      <c r="I33" s="196">
        <f t="shared" si="1"/>
        <v>1.3170663938710928E-2</v>
      </c>
      <c r="J33" s="197">
        <f t="shared" si="2"/>
        <v>0.37334945617386284</v>
      </c>
    </row>
    <row r="34" spans="1:10" x14ac:dyDescent="0.15">
      <c r="A34" s="190"/>
      <c r="B34" s="191" t="s">
        <v>108</v>
      </c>
      <c r="C34" s="192" t="s">
        <v>378</v>
      </c>
      <c r="D34" s="193"/>
      <c r="E34" s="194"/>
      <c r="F34" s="195">
        <f>逆行列係数!O34</f>
        <v>2.1084113320097315E-2</v>
      </c>
      <c r="G34" s="195">
        <f>逆行列係数!BD34</f>
        <v>2.8268323573794525E-3</v>
      </c>
      <c r="H34" s="472">
        <f t="shared" si="0"/>
        <v>1.3881640372182824</v>
      </c>
      <c r="I34" s="196">
        <f t="shared" si="1"/>
        <v>8.6042904660305577E-2</v>
      </c>
      <c r="J34" s="197">
        <f t="shared" si="2"/>
        <v>1.4742069418785879</v>
      </c>
    </row>
    <row r="35" spans="1:10" x14ac:dyDescent="0.15">
      <c r="A35" s="190"/>
      <c r="B35" s="191" t="s">
        <v>109</v>
      </c>
      <c r="C35" s="192" t="s">
        <v>347</v>
      </c>
      <c r="D35" s="193"/>
      <c r="E35" s="194"/>
      <c r="F35" s="195">
        <f>逆行列係数!O35</f>
        <v>4.7647828196768893E-3</v>
      </c>
      <c r="G35" s="195">
        <f>逆行列係数!BD35</f>
        <v>4.5308397983827661E-4</v>
      </c>
      <c r="H35" s="472">
        <f t="shared" si="0"/>
        <v>0.31371014066435748</v>
      </c>
      <c r="I35" s="196">
        <f t="shared" si="1"/>
        <v>1.3790935135777364E-2</v>
      </c>
      <c r="J35" s="197">
        <f t="shared" si="2"/>
        <v>0.32750107580013482</v>
      </c>
    </row>
    <row r="36" spans="1:10" x14ac:dyDescent="0.15">
      <c r="A36" s="190"/>
      <c r="B36" s="191" t="s">
        <v>110</v>
      </c>
      <c r="C36" s="192" t="s">
        <v>19</v>
      </c>
      <c r="D36" s="193"/>
      <c r="E36" s="194"/>
      <c r="F36" s="195">
        <f>逆行列係数!O36</f>
        <v>1.305657485482032E-3</v>
      </c>
      <c r="G36" s="195">
        <f>逆行列係数!BD36</f>
        <v>7.9585082586913549E-5</v>
      </c>
      <c r="H36" s="472">
        <f t="shared" si="0"/>
        <v>8.5963622882986993E-2</v>
      </c>
      <c r="I36" s="196">
        <f t="shared" si="1"/>
        <v>2.4224045884901268E-3</v>
      </c>
      <c r="J36" s="197">
        <f t="shared" si="2"/>
        <v>8.8386027471477113E-2</v>
      </c>
    </row>
    <row r="37" spans="1:10" x14ac:dyDescent="0.15">
      <c r="A37" s="190"/>
      <c r="B37" s="191" t="s">
        <v>111</v>
      </c>
      <c r="C37" s="192" t="s">
        <v>20</v>
      </c>
      <c r="D37" s="193"/>
      <c r="E37" s="194"/>
      <c r="F37" s="195">
        <f>逆行列係数!O37</f>
        <v>1.2825281899761351E-2</v>
      </c>
      <c r="G37" s="195">
        <f>逆行列係数!BD37</f>
        <v>8.344070973800964E-4</v>
      </c>
      <c r="H37" s="472">
        <f t="shared" si="0"/>
        <v>0.84440805407097408</v>
      </c>
      <c r="I37" s="196">
        <f t="shared" si="1"/>
        <v>2.5397618695122623E-2</v>
      </c>
      <c r="J37" s="197">
        <f t="shared" si="2"/>
        <v>0.86980567276609666</v>
      </c>
    </row>
    <row r="38" spans="1:10" x14ac:dyDescent="0.15">
      <c r="A38" s="190"/>
      <c r="B38" s="191" t="s">
        <v>112</v>
      </c>
      <c r="C38" s="192" t="s">
        <v>379</v>
      </c>
      <c r="D38" s="193"/>
      <c r="E38" s="194"/>
      <c r="F38" s="195">
        <f>逆行列係数!O38</f>
        <v>6.0706120462413405E-5</v>
      </c>
      <c r="G38" s="195">
        <f>逆行列係数!BD38</f>
        <v>6.2394264871565613E-6</v>
      </c>
      <c r="H38" s="472">
        <f t="shared" si="0"/>
        <v>3.9968507086630576E-3</v>
      </c>
      <c r="I38" s="196">
        <f t="shared" si="1"/>
        <v>1.8991518084471025E-4</v>
      </c>
      <c r="J38" s="197">
        <f t="shared" si="2"/>
        <v>4.1867658895077681E-3</v>
      </c>
    </row>
    <row r="39" spans="1:10" x14ac:dyDescent="0.15">
      <c r="A39" s="190"/>
      <c r="B39" s="191" t="s">
        <v>334</v>
      </c>
      <c r="C39" s="192" t="s">
        <v>380</v>
      </c>
      <c r="D39" s="193"/>
      <c r="E39" s="194"/>
      <c r="F39" s="195">
        <f>逆行列係数!O39</f>
        <v>1.6582057076216913E-3</v>
      </c>
      <c r="G39" s="195">
        <f>逆行列係数!BD39</f>
        <v>9.6256816774553205E-5</v>
      </c>
      <c r="H39" s="472">
        <f t="shared" si="0"/>
        <v>0.10917516400542195</v>
      </c>
      <c r="I39" s="196">
        <f t="shared" si="1"/>
        <v>2.9298575442638611E-3</v>
      </c>
      <c r="J39" s="197">
        <f t="shared" si="2"/>
        <v>0.11210502154968581</v>
      </c>
    </row>
    <row r="40" spans="1:10" x14ac:dyDescent="0.15">
      <c r="A40" s="190"/>
      <c r="B40" s="191" t="s">
        <v>335</v>
      </c>
      <c r="C40" s="192" t="s">
        <v>21</v>
      </c>
      <c r="D40" s="193"/>
      <c r="E40" s="194"/>
      <c r="F40" s="195">
        <f>逆行列係数!O40</f>
        <v>3.8867141920408264E-2</v>
      </c>
      <c r="G40" s="195">
        <f>逆行列係数!BD40</f>
        <v>2.6127276142091219E-3</v>
      </c>
      <c r="H40" s="472">
        <f t="shared" si="0"/>
        <v>2.5589868458893701</v>
      </c>
      <c r="I40" s="196">
        <f t="shared" si="1"/>
        <v>7.9526001047032294E-2</v>
      </c>
      <c r="J40" s="197">
        <f t="shared" si="2"/>
        <v>2.6385128469364023</v>
      </c>
    </row>
    <row r="41" spans="1:10" x14ac:dyDescent="0.15">
      <c r="A41" s="190"/>
      <c r="B41" s="191" t="s">
        <v>381</v>
      </c>
      <c r="C41" s="435" t="s">
        <v>439</v>
      </c>
      <c r="D41" s="193"/>
      <c r="E41" s="194"/>
      <c r="F41" s="195">
        <f>逆行列係数!O41</f>
        <v>2.3775658375412389E-4</v>
      </c>
      <c r="G41" s="195">
        <f>逆行列係数!BD41</f>
        <v>2.9783698640835721E-5</v>
      </c>
      <c r="H41" s="472">
        <f t="shared" ref="H41:I43" si="3">D$16*F41</f>
        <v>1.5653735785263172E-2</v>
      </c>
      <c r="I41" s="196">
        <f t="shared" si="3"/>
        <v>9.0655391569111944E-4</v>
      </c>
      <c r="J41" s="197">
        <f>SUM(H41:I41)</f>
        <v>1.6560289700954293E-2</v>
      </c>
    </row>
    <row r="42" spans="1:10" x14ac:dyDescent="0.15">
      <c r="A42" s="190"/>
      <c r="B42" s="191" t="s">
        <v>336</v>
      </c>
      <c r="C42" s="192" t="s">
        <v>383</v>
      </c>
      <c r="D42" s="193"/>
      <c r="E42" s="194"/>
      <c r="F42" s="195">
        <f>逆行列係数!O42</f>
        <v>6.2049471604355125E-4</v>
      </c>
      <c r="G42" s="195">
        <f>逆行列係数!BD42</f>
        <v>4.6050393894552705E-5</v>
      </c>
      <c r="H42" s="472">
        <f t="shared" si="3"/>
        <v>4.0852960568875003E-2</v>
      </c>
      <c r="I42" s="196">
        <f t="shared" si="3"/>
        <v>1.4016783277207429E-3</v>
      </c>
      <c r="J42" s="197">
        <f>SUM(H42:I42)</f>
        <v>4.2254638896595746E-2</v>
      </c>
    </row>
    <row r="43" spans="1:10" x14ac:dyDescent="0.15">
      <c r="A43" s="190"/>
      <c r="B43" s="191" t="s">
        <v>337</v>
      </c>
      <c r="C43" s="192" t="s">
        <v>384</v>
      </c>
      <c r="D43" s="320"/>
      <c r="E43" s="321"/>
      <c r="F43" s="199">
        <f>逆行列係数!O43</f>
        <v>5.7557601050859247E-3</v>
      </c>
      <c r="G43" s="199">
        <f>逆行列係数!BD43</f>
        <v>3.5083676110094907E-4</v>
      </c>
      <c r="H43" s="473">
        <f t="shared" si="3"/>
        <v>0.37895542788228215</v>
      </c>
      <c r="I43" s="200">
        <f t="shared" si="3"/>
        <v>1.0678742199881819E-2</v>
      </c>
      <c r="J43" s="201">
        <f>SUM(H43:I43)</f>
        <v>0.38963417008216394</v>
      </c>
    </row>
    <row r="44" spans="1:10" x14ac:dyDescent="0.15">
      <c r="A44" s="202"/>
      <c r="B44" s="271"/>
      <c r="C44" s="272" t="s">
        <v>116</v>
      </c>
      <c r="D44" s="204">
        <f>SUM(D5:D43)</f>
        <v>65.839336762390118</v>
      </c>
      <c r="E44" s="204">
        <f>SUM(E5:E43)</f>
        <v>30.437922657737509</v>
      </c>
      <c r="F44" s="205">
        <f>逆行列係数!O44</f>
        <v>2.0154095875114733</v>
      </c>
      <c r="G44" s="205">
        <f>逆行列係数!BD44</f>
        <v>0.11146951376022028</v>
      </c>
      <c r="H44" s="474">
        <f>SUM(H5:H43)</f>
        <v>132.69323054631769</v>
      </c>
      <c r="I44" s="206">
        <f>SUM(I5:I43)</f>
        <v>3.3929004385291925</v>
      </c>
      <c r="J44" s="207">
        <f>SUM(J5:J43)</f>
        <v>136.08613098484685</v>
      </c>
    </row>
    <row r="45" spans="1:10" x14ac:dyDescent="0.15">
      <c r="A45" s="208" t="s">
        <v>137</v>
      </c>
      <c r="B45" s="191" t="s">
        <v>358</v>
      </c>
      <c r="C45" s="192" t="s">
        <v>359</v>
      </c>
      <c r="D45" s="209"/>
      <c r="E45" s="210"/>
      <c r="F45" s="211">
        <f>逆行列係数!O46</f>
        <v>6.9193633702261379E-4</v>
      </c>
      <c r="G45" s="211">
        <f>逆行列係数!BD46</f>
        <v>6.7149349384922486E-4</v>
      </c>
      <c r="H45" s="472">
        <f t="shared" ref="H45:H80" si="4">D$16*F45</f>
        <v>4.5556629511366534E-2</v>
      </c>
      <c r="I45" s="212">
        <f t="shared" ref="I45:I80" si="5">E$16*G45</f>
        <v>2.0438867030956643E-2</v>
      </c>
      <c r="J45" s="213">
        <f t="shared" ref="J45:J80" si="6">SUM(H45:I45)</f>
        <v>6.5995496542323173E-2</v>
      </c>
    </row>
    <row r="46" spans="1:10" x14ac:dyDescent="0.15">
      <c r="A46" s="208" t="s">
        <v>138</v>
      </c>
      <c r="B46" s="191" t="s">
        <v>360</v>
      </c>
      <c r="C46" s="192" t="s">
        <v>361</v>
      </c>
      <c r="D46" s="193"/>
      <c r="E46" s="194"/>
      <c r="F46" s="195">
        <f>逆行列係数!O47</f>
        <v>4.0691686173947595E-4</v>
      </c>
      <c r="G46" s="195">
        <f>逆行列係数!BD47</f>
        <v>4.5219460259527397E-4</v>
      </c>
      <c r="H46" s="472">
        <f t="shared" si="4"/>
        <v>2.6791136294360297E-2</v>
      </c>
      <c r="I46" s="196">
        <f t="shared" si="5"/>
        <v>1.3763864340041298E-2</v>
      </c>
      <c r="J46" s="197">
        <f t="shared" si="6"/>
        <v>4.0555000634401595E-2</v>
      </c>
    </row>
    <row r="47" spans="1:10" x14ac:dyDescent="0.15">
      <c r="A47" s="208" t="s">
        <v>139</v>
      </c>
      <c r="B47" s="191" t="s">
        <v>362</v>
      </c>
      <c r="C47" s="192" t="s">
        <v>363</v>
      </c>
      <c r="D47" s="214"/>
      <c r="E47" s="198"/>
      <c r="F47" s="195">
        <f>逆行列係数!O48</f>
        <v>1.2942446129363412E-4</v>
      </c>
      <c r="G47" s="195">
        <f>逆行列係数!BD48</f>
        <v>1.3525578180574604E-4</v>
      </c>
      <c r="H47" s="472">
        <f t="shared" si="4"/>
        <v>8.5212206924025029E-3</v>
      </c>
      <c r="I47" s="196">
        <f t="shared" si="5"/>
        <v>4.1169050256151182E-3</v>
      </c>
      <c r="J47" s="197">
        <f t="shared" si="6"/>
        <v>1.2638125718017621E-2</v>
      </c>
    </row>
    <row r="48" spans="1:10" x14ac:dyDescent="0.15">
      <c r="A48" s="208" t="s">
        <v>140</v>
      </c>
      <c r="B48" s="191" t="s">
        <v>364</v>
      </c>
      <c r="C48" s="192" t="s">
        <v>3</v>
      </c>
      <c r="D48" s="214"/>
      <c r="E48" s="198"/>
      <c r="F48" s="195">
        <f>逆行列係数!O49</f>
        <v>0.14218801910324147</v>
      </c>
      <c r="G48" s="195">
        <f>逆行列係数!BD49</f>
        <v>0.26816294529534868</v>
      </c>
      <c r="H48" s="472">
        <f t="shared" si="4"/>
        <v>9.3615648733154746</v>
      </c>
      <c r="I48" s="196">
        <f t="shared" si="5"/>
        <v>8.1623229885709172</v>
      </c>
      <c r="J48" s="197">
        <f t="shared" si="6"/>
        <v>17.523887861886394</v>
      </c>
    </row>
    <row r="49" spans="1:10" x14ac:dyDescent="0.15">
      <c r="A49" s="208" t="s">
        <v>136</v>
      </c>
      <c r="B49" s="191" t="s">
        <v>365</v>
      </c>
      <c r="C49" s="192" t="s">
        <v>344</v>
      </c>
      <c r="E49" s="198"/>
      <c r="F49" s="195">
        <f>逆行列係数!O50</f>
        <v>7.3553253136926522E-4</v>
      </c>
      <c r="G49" s="195">
        <f>逆行列係数!BD50</f>
        <v>6.3921882993865555E-4</v>
      </c>
      <c r="H49" s="472">
        <f t="shared" si="4"/>
        <v>4.8426974032514329E-2</v>
      </c>
      <c r="I49" s="196">
        <f t="shared" si="5"/>
        <v>1.9456493307042265E-2</v>
      </c>
      <c r="J49" s="197">
        <f t="shared" si="6"/>
        <v>6.7883467339556594E-2</v>
      </c>
    </row>
    <row r="50" spans="1:10" x14ac:dyDescent="0.15">
      <c r="A50" s="208"/>
      <c r="B50" s="191" t="s">
        <v>366</v>
      </c>
      <c r="C50" s="192" t="s">
        <v>4</v>
      </c>
      <c r="E50" s="198"/>
      <c r="F50" s="195">
        <f>逆行列係数!O51</f>
        <v>3.3619793403762898E-3</v>
      </c>
      <c r="G50" s="195">
        <f>逆行列係数!BD51</f>
        <v>4.3195579090396698E-3</v>
      </c>
      <c r="H50" s="472">
        <f t="shared" si="4"/>
        <v>0.22135048997923273</v>
      </c>
      <c r="I50" s="196">
        <f t="shared" si="5"/>
        <v>0.13147836955096784</v>
      </c>
      <c r="J50" s="197">
        <f t="shared" si="6"/>
        <v>0.3528288595302006</v>
      </c>
    </row>
    <row r="51" spans="1:10" x14ac:dyDescent="0.15">
      <c r="A51" s="208"/>
      <c r="B51" s="191" t="s">
        <v>367</v>
      </c>
      <c r="C51" s="192" t="s">
        <v>113</v>
      </c>
      <c r="E51" s="198"/>
      <c r="F51" s="195">
        <f>逆行列係数!O52</f>
        <v>1.1725541574090625E-2</v>
      </c>
      <c r="G51" s="195">
        <f>逆行列係数!BD52</f>
        <v>1.3248400213721957E-2</v>
      </c>
      <c r="H51" s="472">
        <f t="shared" si="4"/>
        <v>0.77200188041795859</v>
      </c>
      <c r="I51" s="196">
        <f t="shared" si="5"/>
        <v>0.40325378104402204</v>
      </c>
      <c r="J51" s="197">
        <f t="shared" si="6"/>
        <v>1.1752556614619807</v>
      </c>
    </row>
    <row r="52" spans="1:10" x14ac:dyDescent="0.15">
      <c r="A52" s="208"/>
      <c r="B52" s="191" t="s">
        <v>368</v>
      </c>
      <c r="C52" s="192" t="s">
        <v>5</v>
      </c>
      <c r="E52" s="198"/>
      <c r="F52" s="195">
        <f>逆行列係数!O53</f>
        <v>2.3019945718888043E-2</v>
      </c>
      <c r="G52" s="195">
        <f>逆行列係数!BD53</f>
        <v>2.4378033853774395E-2</v>
      </c>
      <c r="H52" s="472">
        <f t="shared" si="4"/>
        <v>1.5156179584378104</v>
      </c>
      <c r="I52" s="196">
        <f t="shared" si="5"/>
        <v>0.74201670898889172</v>
      </c>
      <c r="J52" s="197">
        <f t="shared" si="6"/>
        <v>2.2576346674267023</v>
      </c>
    </row>
    <row r="53" spans="1:10" x14ac:dyDescent="0.15">
      <c r="A53" s="208"/>
      <c r="B53" s="191" t="s">
        <v>369</v>
      </c>
      <c r="C53" s="192" t="s">
        <v>6</v>
      </c>
      <c r="E53" s="198"/>
      <c r="F53" s="195">
        <f>逆行列係数!O54</f>
        <v>0.11854179562531675</v>
      </c>
      <c r="G53" s="195">
        <f>逆行列係数!BD54</f>
        <v>0.14884098136223681</v>
      </c>
      <c r="H53" s="472">
        <f t="shared" si="4"/>
        <v>7.8047132025936534</v>
      </c>
      <c r="I53" s="196">
        <f t="shared" si="5"/>
        <v>4.5304102790055136</v>
      </c>
      <c r="J53" s="197">
        <f t="shared" si="6"/>
        <v>12.335123481599167</v>
      </c>
    </row>
    <row r="54" spans="1:10" x14ac:dyDescent="0.15">
      <c r="A54" s="208"/>
      <c r="B54" s="191" t="s">
        <v>88</v>
      </c>
      <c r="C54" s="192" t="s">
        <v>370</v>
      </c>
      <c r="E54" s="198"/>
      <c r="F54" s="195">
        <f>逆行列係数!O55</f>
        <v>1.0149094051336226E-2</v>
      </c>
      <c r="G54" s="195">
        <f>逆行列係数!BD55</f>
        <v>1.0295390453035881E-2</v>
      </c>
      <c r="H54" s="472">
        <f t="shared" si="4"/>
        <v>0.66820962107909609</v>
      </c>
      <c r="I54" s="196">
        <f t="shared" si="5"/>
        <v>0.31337029834071528</v>
      </c>
      <c r="J54" s="197">
        <f t="shared" si="6"/>
        <v>0.98157991941981138</v>
      </c>
    </row>
    <row r="55" spans="1:10" x14ac:dyDescent="0.15">
      <c r="A55" s="208"/>
      <c r="B55" s="191" t="s">
        <v>89</v>
      </c>
      <c r="C55" s="192" t="s">
        <v>7</v>
      </c>
      <c r="E55" s="198"/>
      <c r="F55" s="195">
        <f>逆行列係数!O56</f>
        <v>1.006942417528172E-2</v>
      </c>
      <c r="G55" s="195">
        <f>逆行列係数!BD56</f>
        <v>1.202309519835295E-2</v>
      </c>
      <c r="H55" s="472">
        <f t="shared" si="4"/>
        <v>0.66296420927972555</v>
      </c>
      <c r="I55" s="196">
        <f t="shared" si="5"/>
        <v>0.36595804175408231</v>
      </c>
      <c r="J55" s="197">
        <f t="shared" si="6"/>
        <v>1.0289222510338079</v>
      </c>
    </row>
    <row r="56" spans="1:10" x14ac:dyDescent="0.15">
      <c r="A56" s="208"/>
      <c r="B56" s="191" t="s">
        <v>90</v>
      </c>
      <c r="C56" s="192" t="s">
        <v>8</v>
      </c>
      <c r="E56" s="198"/>
      <c r="F56" s="195">
        <f>逆行列係数!O57</f>
        <v>0.62976188372151432</v>
      </c>
      <c r="G56" s="195">
        <f>逆行列係数!BD57</f>
        <v>2.1043862768830248</v>
      </c>
      <c r="H56" s="472">
        <f t="shared" si="4"/>
        <v>41.463104742457951</v>
      </c>
      <c r="I56" s="196">
        <f t="shared" si="5"/>
        <v>64.053146737769694</v>
      </c>
      <c r="J56" s="197">
        <f t="shared" si="6"/>
        <v>105.51625148022765</v>
      </c>
    </row>
    <row r="57" spans="1:10" x14ac:dyDescent="0.15">
      <c r="A57" s="208"/>
      <c r="B57" s="191" t="s">
        <v>91</v>
      </c>
      <c r="C57" s="192" t="s">
        <v>9</v>
      </c>
      <c r="E57" s="198"/>
      <c r="F57" s="195">
        <f>逆行列係数!O58</f>
        <v>1.5917362447852912E-2</v>
      </c>
      <c r="G57" s="195">
        <f>逆行列係数!BD58</f>
        <v>1.526569774233639E-2</v>
      </c>
      <c r="H57" s="472">
        <f t="shared" si="4"/>
        <v>1.0479885865732101</v>
      </c>
      <c r="I57" s="196">
        <f t="shared" si="5"/>
        <v>0.46465612719763316</v>
      </c>
      <c r="J57" s="197">
        <f t="shared" si="6"/>
        <v>1.5126447137708432</v>
      </c>
    </row>
    <row r="58" spans="1:10" x14ac:dyDescent="0.15">
      <c r="A58" s="208"/>
      <c r="B58" s="191" t="s">
        <v>92</v>
      </c>
      <c r="C58" s="192" t="s">
        <v>10</v>
      </c>
      <c r="E58" s="198"/>
      <c r="F58" s="195">
        <f>逆行列係数!O59</f>
        <v>9.3908120202764924E-3</v>
      </c>
      <c r="G58" s="195">
        <f>逆行列係数!BD59</f>
        <v>1.1547299582584311E-2</v>
      </c>
      <c r="H58" s="472">
        <f t="shared" si="4"/>
        <v>0.61828483507528509</v>
      </c>
      <c r="I58" s="196">
        <f t="shared" si="5"/>
        <v>0.3514758116004259</v>
      </c>
      <c r="J58" s="197">
        <f t="shared" si="6"/>
        <v>0.96976064667571094</v>
      </c>
    </row>
    <row r="59" spans="1:10" x14ac:dyDescent="0.15">
      <c r="A59" s="208"/>
      <c r="B59" s="191" t="s">
        <v>93</v>
      </c>
      <c r="C59" s="192" t="s">
        <v>371</v>
      </c>
      <c r="E59" s="198"/>
      <c r="F59" s="195">
        <f>逆行列係数!O60</f>
        <v>1.9564037562678038E-3</v>
      </c>
      <c r="G59" s="195">
        <f>逆行列係数!BD60</f>
        <v>2.1183185108345809E-3</v>
      </c>
      <c r="H59" s="472">
        <f>D$16*F59</f>
        <v>0.12880832575212092</v>
      </c>
      <c r="I59" s="196">
        <f>E$16*G59</f>
        <v>6.4477214997236673E-2</v>
      </c>
      <c r="J59" s="197">
        <f>SUM(H59:I59)</f>
        <v>0.19328554074935761</v>
      </c>
    </row>
    <row r="60" spans="1:10" x14ac:dyDescent="0.15">
      <c r="A60" s="208"/>
      <c r="B60" s="191" t="s">
        <v>94</v>
      </c>
      <c r="C60" s="192" t="s">
        <v>372</v>
      </c>
      <c r="E60" s="198"/>
      <c r="F60" s="195">
        <f>逆行列係数!O61</f>
        <v>2.0710694581840554E-3</v>
      </c>
      <c r="G60" s="195">
        <f>逆行列係数!BD61</f>
        <v>2.0288697845717439E-3</v>
      </c>
      <c r="H60" s="472">
        <f>D$16*F60</f>
        <v>0.13635783951568087</v>
      </c>
      <c r="I60" s="196">
        <f>E$16*G60</f>
        <v>6.1754581585415302E-2</v>
      </c>
      <c r="J60" s="197">
        <f>SUM(H60:I60)</f>
        <v>0.19811242110109617</v>
      </c>
    </row>
    <row r="61" spans="1:10" x14ac:dyDescent="0.15">
      <c r="A61" s="208"/>
      <c r="B61" s="191" t="s">
        <v>95</v>
      </c>
      <c r="C61" s="192" t="s">
        <v>373</v>
      </c>
      <c r="E61" s="198"/>
      <c r="F61" s="195">
        <f>逆行列係数!O62</f>
        <v>8.0397297063124207E-4</v>
      </c>
      <c r="G61" s="195">
        <f>逆行列係数!BD62</f>
        <v>8.2165784236847277E-4</v>
      </c>
      <c r="H61" s="472">
        <f t="shared" si="4"/>
        <v>5.2933047161249525E-2</v>
      </c>
      <c r="I61" s="196">
        <f t="shared" si="5"/>
        <v>2.5009557857135052E-2</v>
      </c>
      <c r="J61" s="197">
        <f t="shared" si="6"/>
        <v>7.794260501838457E-2</v>
      </c>
    </row>
    <row r="62" spans="1:10" x14ac:dyDescent="0.15">
      <c r="A62" s="208"/>
      <c r="B62" s="191" t="s">
        <v>96</v>
      </c>
      <c r="C62" s="192" t="s">
        <v>374</v>
      </c>
      <c r="E62" s="198"/>
      <c r="F62" s="195">
        <f>逆行列係数!O63</f>
        <v>2.0777037339777074E-3</v>
      </c>
      <c r="G62" s="195">
        <f>逆行列係数!BD63</f>
        <v>2.0165149457669358E-3</v>
      </c>
      <c r="H62" s="472">
        <f t="shared" si="4"/>
        <v>0.13679463583383369</v>
      </c>
      <c r="I62" s="196">
        <f t="shared" si="5"/>
        <v>6.1378525957425739E-2</v>
      </c>
      <c r="J62" s="197">
        <f t="shared" si="6"/>
        <v>0.19817316179125943</v>
      </c>
    </row>
    <row r="63" spans="1:10" x14ac:dyDescent="0.15">
      <c r="A63" s="208"/>
      <c r="B63" s="191" t="s">
        <v>97</v>
      </c>
      <c r="C63" s="192" t="s">
        <v>11</v>
      </c>
      <c r="E63" s="198"/>
      <c r="F63" s="195">
        <f>逆行列係数!O64</f>
        <v>1.3598738992939955E-3</v>
      </c>
      <c r="G63" s="195">
        <f>逆行列係数!BD64</f>
        <v>1.3903101608104236E-3</v>
      </c>
      <c r="H63" s="472">
        <f t="shared" si="4"/>
        <v>8.9533195610001962E-2</v>
      </c>
      <c r="I63" s="196">
        <f t="shared" si="5"/>
        <v>4.2318153145014276E-2</v>
      </c>
      <c r="J63" s="197">
        <f t="shared" si="6"/>
        <v>0.13185134875501625</v>
      </c>
    </row>
    <row r="64" spans="1:10" x14ac:dyDescent="0.15">
      <c r="A64" s="208"/>
      <c r="B64" s="191" t="s">
        <v>98</v>
      </c>
      <c r="C64" s="192" t="s">
        <v>345</v>
      </c>
      <c r="E64" s="198"/>
      <c r="F64" s="195">
        <f>逆行列係数!O65</f>
        <v>1.5710052545348701E-4</v>
      </c>
      <c r="G64" s="195">
        <f>逆行列係数!BD65</f>
        <v>1.9020843964630648E-4</v>
      </c>
      <c r="H64" s="472">
        <f t="shared" si="4"/>
        <v>1.0343394400880572E-2</v>
      </c>
      <c r="I64" s="196">
        <f t="shared" si="5"/>
        <v>5.7895497748032092E-3</v>
      </c>
      <c r="J64" s="197">
        <f t="shared" si="6"/>
        <v>1.6132944175683783E-2</v>
      </c>
    </row>
    <row r="65" spans="1:10" x14ac:dyDescent="0.15">
      <c r="A65" s="208"/>
      <c r="B65" s="191" t="s">
        <v>99</v>
      </c>
      <c r="C65" s="192" t="s">
        <v>342</v>
      </c>
      <c r="E65" s="198"/>
      <c r="F65" s="195">
        <f>逆行列係数!O66</f>
        <v>6.9052807240810388E-3</v>
      </c>
      <c r="G65" s="195">
        <f>逆行列係数!BD66</f>
        <v>7.3369570906882163E-3</v>
      </c>
      <c r="H65" s="472">
        <f t="shared" si="4"/>
        <v>0.45463910303161259</v>
      </c>
      <c r="I65" s="196">
        <f t="shared" si="5"/>
        <v>0.22332173246950673</v>
      </c>
      <c r="J65" s="197">
        <f t="shared" si="6"/>
        <v>0.6779608355011193</v>
      </c>
    </row>
    <row r="66" spans="1:10" x14ac:dyDescent="0.15">
      <c r="A66" s="208"/>
      <c r="B66" s="191" t="s">
        <v>100</v>
      </c>
      <c r="C66" s="192" t="s">
        <v>13</v>
      </c>
      <c r="E66" s="198"/>
      <c r="F66" s="195">
        <f>逆行列係数!O67</f>
        <v>2.3355778782407629E-2</v>
      </c>
      <c r="G66" s="195">
        <f>逆行列係数!BD67</f>
        <v>2.9169054448437929E-2</v>
      </c>
      <c r="H66" s="472">
        <f t="shared" si="4"/>
        <v>1.5377289846028217</v>
      </c>
      <c r="I66" s="196">
        <f t="shared" si="5"/>
        <v>0.88784542330088789</v>
      </c>
      <c r="J66" s="197">
        <f t="shared" si="6"/>
        <v>2.4255744079037096</v>
      </c>
    </row>
    <row r="67" spans="1:10" x14ac:dyDescent="0.15">
      <c r="A67" s="208"/>
      <c r="B67" s="191" t="s">
        <v>101</v>
      </c>
      <c r="C67" s="192" t="s">
        <v>14</v>
      </c>
      <c r="E67" s="198"/>
      <c r="F67" s="195">
        <f>逆行列係数!O68</f>
        <v>1.3453229561344976E-2</v>
      </c>
      <c r="G67" s="195">
        <f>逆行列係数!BD68</f>
        <v>3.0852265633279887E-2</v>
      </c>
      <c r="H67" s="472">
        <f t="shared" si="4"/>
        <v>0.88575171163113375</v>
      </c>
      <c r="I67" s="196">
        <f t="shared" si="5"/>
        <v>0.93907887516174615</v>
      </c>
      <c r="J67" s="197">
        <f t="shared" si="6"/>
        <v>1.82483058679288</v>
      </c>
    </row>
    <row r="68" spans="1:10" x14ac:dyDescent="0.15">
      <c r="A68" s="208"/>
      <c r="B68" s="191" t="s">
        <v>102</v>
      </c>
      <c r="C68" s="192" t="s">
        <v>343</v>
      </c>
      <c r="E68" s="198"/>
      <c r="F68" s="195">
        <f>逆行列係数!O69</f>
        <v>5.3165099194617475E-2</v>
      </c>
      <c r="G68" s="195">
        <f>逆行列係数!BD69</f>
        <v>8.6553158541958733E-2</v>
      </c>
      <c r="H68" s="472">
        <f t="shared" si="4"/>
        <v>3.5003548698802955</v>
      </c>
      <c r="I68" s="196">
        <f t="shared" si="5"/>
        <v>2.6344983454830326</v>
      </c>
      <c r="J68" s="197">
        <f t="shared" si="6"/>
        <v>6.1348532153633286</v>
      </c>
    </row>
    <row r="69" spans="1:10" x14ac:dyDescent="0.15">
      <c r="A69" s="208"/>
      <c r="B69" s="191" t="s">
        <v>103</v>
      </c>
      <c r="C69" s="192" t="s">
        <v>375</v>
      </c>
      <c r="E69" s="198"/>
      <c r="F69" s="195">
        <f>逆行列係数!O70</f>
        <v>2.6100337957237303E-3</v>
      </c>
      <c r="G69" s="195">
        <f>逆行列係数!BD70</f>
        <v>5.301049883288173E-3</v>
      </c>
      <c r="H69" s="472">
        <f t="shared" si="4"/>
        <v>0.17184289403787401</v>
      </c>
      <c r="I69" s="196">
        <f t="shared" si="5"/>
        <v>0.16135294635233385</v>
      </c>
      <c r="J69" s="197">
        <f t="shared" si="6"/>
        <v>0.33319584039020789</v>
      </c>
    </row>
    <row r="70" spans="1:10" x14ac:dyDescent="0.15">
      <c r="A70" s="208"/>
      <c r="B70" s="191" t="s">
        <v>104</v>
      </c>
      <c r="C70" s="192" t="s">
        <v>376</v>
      </c>
      <c r="E70" s="198"/>
      <c r="F70" s="195">
        <f>逆行列係数!O71</f>
        <v>1.7208090055254668E-3</v>
      </c>
      <c r="G70" s="195">
        <f>逆行列係数!BD71</f>
        <v>2.7645993702621282E-3</v>
      </c>
      <c r="H70" s="472">
        <f>D$16*F70</f>
        <v>0.11329692361854485</v>
      </c>
      <c r="I70" s="196">
        <f>E$16*G70</f>
        <v>8.4148661811668482E-2</v>
      </c>
      <c r="J70" s="197">
        <f>SUM(H70:I70)</f>
        <v>0.19744558543021334</v>
      </c>
    </row>
    <row r="71" spans="1:10" x14ac:dyDescent="0.15">
      <c r="A71" s="208"/>
      <c r="B71" s="191" t="s">
        <v>105</v>
      </c>
      <c r="C71" s="192" t="s">
        <v>377</v>
      </c>
      <c r="E71" s="198"/>
      <c r="F71" s="195">
        <f>逆行列係数!O72</f>
        <v>8.9182888099641464E-2</v>
      </c>
      <c r="G71" s="195">
        <f>逆行列係数!BD72</f>
        <v>0.10005129355561117</v>
      </c>
      <c r="H71" s="472">
        <f t="shared" si="4"/>
        <v>5.8717422030348487</v>
      </c>
      <c r="I71" s="196">
        <f t="shared" si="5"/>
        <v>3.0453535350522838</v>
      </c>
      <c r="J71" s="197">
        <f t="shared" si="6"/>
        <v>8.9170957380871325</v>
      </c>
    </row>
    <row r="72" spans="1:10" x14ac:dyDescent="0.15">
      <c r="A72" s="208"/>
      <c r="B72" s="191" t="s">
        <v>106</v>
      </c>
      <c r="C72" s="192" t="s">
        <v>17</v>
      </c>
      <c r="D72" s="214"/>
      <c r="E72" s="198"/>
      <c r="F72" s="195">
        <f>逆行列係数!O73</f>
        <v>1.7928536181907317E-2</v>
      </c>
      <c r="G72" s="195">
        <f>逆行列係数!BD73</f>
        <v>2.9997061576883931E-2</v>
      </c>
      <c r="H72" s="472">
        <f t="shared" si="4"/>
        <v>1.1804029313372919</v>
      </c>
      <c r="I72" s="196">
        <f t="shared" si="5"/>
        <v>0.91304824023658271</v>
      </c>
      <c r="J72" s="197">
        <f t="shared" si="6"/>
        <v>2.0934511715738746</v>
      </c>
    </row>
    <row r="73" spans="1:10" x14ac:dyDescent="0.15">
      <c r="A73" s="208"/>
      <c r="B73" s="191" t="s">
        <v>107</v>
      </c>
      <c r="C73" s="192" t="s">
        <v>18</v>
      </c>
      <c r="D73" s="214"/>
      <c r="E73" s="198"/>
      <c r="F73" s="195">
        <f>逆行列係数!O74</f>
        <v>9.7859583064230059E-3</v>
      </c>
      <c r="G73" s="195">
        <f>逆行列係数!BD74</f>
        <v>1.5141942085471814E-2</v>
      </c>
      <c r="H73" s="472">
        <f t="shared" si="4"/>
        <v>0.64430100447929317</v>
      </c>
      <c r="I73" s="196">
        <f t="shared" si="5"/>
        <v>0.46088926208553166</v>
      </c>
      <c r="J73" s="197">
        <f t="shared" si="6"/>
        <v>1.1051902665648248</v>
      </c>
    </row>
    <row r="74" spans="1:10" x14ac:dyDescent="0.15">
      <c r="A74" s="208"/>
      <c r="B74" s="191" t="s">
        <v>108</v>
      </c>
      <c r="C74" s="192" t="s">
        <v>378</v>
      </c>
      <c r="D74" s="214"/>
      <c r="E74" s="198"/>
      <c r="F74" s="195">
        <f>逆行列係数!O75</f>
        <v>4.7633658308442087E-2</v>
      </c>
      <c r="G74" s="195">
        <f>逆行列係数!BD75</f>
        <v>6.5241275730499801E-2</v>
      </c>
      <c r="H74" s="472">
        <f t="shared" si="4"/>
        <v>3.1361684705941406</v>
      </c>
      <c r="I74" s="196">
        <f t="shared" si="5"/>
        <v>1.9858089047770802</v>
      </c>
      <c r="J74" s="197">
        <f t="shared" si="6"/>
        <v>5.1219773753712206</v>
      </c>
    </row>
    <row r="75" spans="1:10" x14ac:dyDescent="0.15">
      <c r="A75" s="208"/>
      <c r="B75" s="191" t="s">
        <v>109</v>
      </c>
      <c r="C75" s="192" t="s">
        <v>347</v>
      </c>
      <c r="D75" s="214"/>
      <c r="E75" s="198"/>
      <c r="F75" s="195">
        <f>逆行列係数!O76</f>
        <v>2.5363573780557997E-2</v>
      </c>
      <c r="G75" s="195">
        <f>逆行列係数!BD76</f>
        <v>3.1586408780391977E-2</v>
      </c>
      <c r="H75" s="472">
        <f t="shared" si="4"/>
        <v>1.6699208756358863</v>
      </c>
      <c r="I75" s="196">
        <f t="shared" si="5"/>
        <v>0.96142466749325195</v>
      </c>
      <c r="J75" s="197">
        <f t="shared" si="6"/>
        <v>2.6313455431291382</v>
      </c>
    </row>
    <row r="76" spans="1:10" x14ac:dyDescent="0.15">
      <c r="A76" s="208"/>
      <c r="B76" s="191" t="s">
        <v>110</v>
      </c>
      <c r="C76" s="192" t="s">
        <v>19</v>
      </c>
      <c r="D76" s="214"/>
      <c r="E76" s="198"/>
      <c r="F76" s="195">
        <f>逆行列係数!O77</f>
        <v>1.2837254885813565E-3</v>
      </c>
      <c r="G76" s="195">
        <f>逆行列係数!BD77</f>
        <v>2.5564487023297384E-3</v>
      </c>
      <c r="H76" s="472">
        <f t="shared" si="4"/>
        <v>8.4519634753171716E-2</v>
      </c>
      <c r="I76" s="196">
        <f t="shared" si="5"/>
        <v>7.7812987879986001E-2</v>
      </c>
      <c r="J76" s="197">
        <f t="shared" si="6"/>
        <v>0.16233262263315773</v>
      </c>
    </row>
    <row r="77" spans="1:10" x14ac:dyDescent="0.15">
      <c r="A77" s="208"/>
      <c r="B77" s="191" t="s">
        <v>111</v>
      </c>
      <c r="C77" s="192" t="s">
        <v>20</v>
      </c>
      <c r="D77" s="214"/>
      <c r="E77" s="198"/>
      <c r="F77" s="195">
        <f>逆行列係数!O78</f>
        <v>1.17935083607233E-2</v>
      </c>
      <c r="G77" s="195">
        <f>逆行列係数!BD78</f>
        <v>2.2899835305906346E-2</v>
      </c>
      <c r="H77" s="472">
        <f t="shared" si="4"/>
        <v>0.77647676857172476</v>
      </c>
      <c r="I77" s="196">
        <f t="shared" si="5"/>
        <v>0.69702341591610417</v>
      </c>
      <c r="J77" s="197">
        <f t="shared" si="6"/>
        <v>1.473500184487829</v>
      </c>
    </row>
    <row r="78" spans="1:10" x14ac:dyDescent="0.15">
      <c r="A78" s="208"/>
      <c r="B78" s="191" t="s">
        <v>112</v>
      </c>
      <c r="C78" s="192" t="s">
        <v>379</v>
      </c>
      <c r="D78" s="214"/>
      <c r="E78" s="198"/>
      <c r="F78" s="195">
        <f>逆行列係数!O79</f>
        <v>9.1467346806878907E-5</v>
      </c>
      <c r="G78" s="195">
        <f>逆行列係数!BD79</f>
        <v>1.3863729298716388E-4</v>
      </c>
      <c r="H78" s="472">
        <f t="shared" si="4"/>
        <v>6.022149449180429E-3</v>
      </c>
      <c r="I78" s="196">
        <f t="shared" si="5"/>
        <v>4.2198312014213885E-3</v>
      </c>
      <c r="J78" s="197">
        <f t="shared" si="6"/>
        <v>1.0241980650601817E-2</v>
      </c>
    </row>
    <row r="79" spans="1:10" x14ac:dyDescent="0.15">
      <c r="A79" s="208"/>
      <c r="B79" s="191" t="s">
        <v>334</v>
      </c>
      <c r="C79" s="192" t="s">
        <v>380</v>
      </c>
      <c r="D79" s="214"/>
      <c r="E79" s="198"/>
      <c r="F79" s="195">
        <f>逆行列係数!O80</f>
        <v>1.6748850321355163E-3</v>
      </c>
      <c r="G79" s="195">
        <f>逆行列係数!BD80</f>
        <v>3.4248683229140217E-3</v>
      </c>
      <c r="H79" s="472">
        <f t="shared" si="4"/>
        <v>0.11027331966905686</v>
      </c>
      <c r="I79" s="196">
        <f t="shared" si="5"/>
        <v>0.10424587712579217</v>
      </c>
      <c r="J79" s="197">
        <f t="shared" si="6"/>
        <v>0.21451919679484904</v>
      </c>
    </row>
    <row r="80" spans="1:10" x14ac:dyDescent="0.15">
      <c r="A80" s="208"/>
      <c r="B80" s="191" t="s">
        <v>335</v>
      </c>
      <c r="C80" s="192" t="s">
        <v>21</v>
      </c>
      <c r="D80" s="214"/>
      <c r="E80" s="198"/>
      <c r="F80" s="195">
        <f>逆行列係数!O81</f>
        <v>8.5561579878243046E-2</v>
      </c>
      <c r="G80" s="195">
        <f>逆行列係数!BD81</f>
        <v>0.12025050368477833</v>
      </c>
      <c r="H80" s="472">
        <f t="shared" si="4"/>
        <v>5.633317671525786</v>
      </c>
      <c r="I80" s="196">
        <f t="shared" si="5"/>
        <v>3.6601755307112622</v>
      </c>
      <c r="J80" s="197">
        <f t="shared" si="6"/>
        <v>9.2934932022370482</v>
      </c>
    </row>
    <row r="81" spans="1:10" x14ac:dyDescent="0.15">
      <c r="A81" s="208"/>
      <c r="B81" s="191" t="s">
        <v>381</v>
      </c>
      <c r="C81" s="435" t="s">
        <v>439</v>
      </c>
      <c r="D81" s="214"/>
      <c r="E81" s="198"/>
      <c r="F81" s="195">
        <f>逆行列係数!O82</f>
        <v>7.7636463047437798E-4</v>
      </c>
      <c r="G81" s="195">
        <f>逆行列係数!BD82</f>
        <v>1.0436247637954264E-3</v>
      </c>
      <c r="H81" s="472">
        <f t="shared" ref="H81:I83" si="7">D$16*F81</f>
        <v>5.1115332356211136E-2</v>
      </c>
      <c r="I81" s="196">
        <f t="shared" si="7"/>
        <v>3.1765769844104765E-2</v>
      </c>
      <c r="J81" s="197">
        <f>SUM(H81:I81)</f>
        <v>8.2881102200315901E-2</v>
      </c>
    </row>
    <row r="82" spans="1:10" x14ac:dyDescent="0.15">
      <c r="A82" s="208"/>
      <c r="B82" s="191" t="s">
        <v>336</v>
      </c>
      <c r="C82" s="192" t="s">
        <v>383</v>
      </c>
      <c r="D82" s="214"/>
      <c r="E82" s="198"/>
      <c r="F82" s="195">
        <f>逆行列係数!O83</f>
        <v>9.2415280043551932E-4</v>
      </c>
      <c r="G82" s="195">
        <f>逆行列係数!BD83</f>
        <v>1.5003224831099523E-3</v>
      </c>
      <c r="H82" s="472">
        <f t="shared" si="7"/>
        <v>6.0845607447780066E-2</v>
      </c>
      <c r="I82" s="196">
        <f t="shared" si="7"/>
        <v>4.5666699702565421E-2</v>
      </c>
      <c r="J82" s="197">
        <f>SUM(H82:I82)</f>
        <v>0.10651230715034549</v>
      </c>
    </row>
    <row r="83" spans="1:10" x14ac:dyDescent="0.15">
      <c r="A83" s="208"/>
      <c r="B83" s="191" t="s">
        <v>337</v>
      </c>
      <c r="C83" s="192" t="s">
        <v>384</v>
      </c>
      <c r="D83" s="214"/>
      <c r="E83" s="198"/>
      <c r="F83" s="195">
        <f>逆行列係数!O84</f>
        <v>5.658988542401028E-3</v>
      </c>
      <c r="G83" s="195">
        <f>逆行列係数!BD84</f>
        <v>1.1269476258282708E-2</v>
      </c>
      <c r="H83" s="472">
        <f t="shared" si="7"/>
        <v>0.37258405237764847</v>
      </c>
      <c r="I83" s="196">
        <f t="shared" si="7"/>
        <v>0.34301944674281815</v>
      </c>
      <c r="J83" s="197">
        <f>SUM(H83:I83)</f>
        <v>0.71560349912046661</v>
      </c>
    </row>
    <row r="84" spans="1:10" x14ac:dyDescent="0.15">
      <c r="A84" s="216"/>
      <c r="B84" s="277"/>
      <c r="C84" s="278" t="s">
        <v>116</v>
      </c>
      <c r="D84" s="217">
        <f>SUM(D45:D83)</f>
        <v>0</v>
      </c>
      <c r="E84" s="224">
        <f>SUM(E45:E83)</f>
        <v>0</v>
      </c>
      <c r="F84" s="218">
        <f>逆行列係数!O85</f>
        <v>1.3833853101338813</v>
      </c>
      <c r="G84" s="218">
        <f>逆行列係数!BD85</f>
        <v>3.1900105043965197</v>
      </c>
      <c r="H84" s="488">
        <f>SUM(H45:H83)</f>
        <v>91.081171306048105</v>
      </c>
      <c r="I84" s="219">
        <f>SUM(I45:I83)</f>
        <v>97.097293010191464</v>
      </c>
      <c r="J84" s="220">
        <f>SUM(J45:J83)</f>
        <v>188.17846431623957</v>
      </c>
    </row>
    <row r="85" spans="1:10" x14ac:dyDescent="0.15">
      <c r="A85" s="221"/>
      <c r="B85" s="222"/>
      <c r="C85" s="223" t="s">
        <v>48</v>
      </c>
      <c r="D85" s="215">
        <f>SUM(D84,D44)</f>
        <v>65.839336762390118</v>
      </c>
      <c r="E85" s="215">
        <f>SUM(E84,E44)</f>
        <v>30.437922657737509</v>
      </c>
      <c r="F85" s="199">
        <f>逆行列係数!O87</f>
        <v>3.3987948976453546</v>
      </c>
      <c r="G85" s="199">
        <f>逆行列係数!BD87</f>
        <v>3.3014800181567399</v>
      </c>
      <c r="H85" s="473">
        <f>SUM(H84,H44)</f>
        <v>223.7744018523658</v>
      </c>
      <c r="I85" s="200">
        <f>SUM(I84,I44)</f>
        <v>100.49019344872066</v>
      </c>
      <c r="J85" s="201">
        <f>SUM(J84,J44)</f>
        <v>324.26459530108639</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13</v>
      </c>
      <c r="C2" s="324" t="s">
        <v>419</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251</v>
      </c>
      <c r="E4" s="182" t="s">
        <v>154</v>
      </c>
      <c r="F4" s="183" t="s">
        <v>155</v>
      </c>
      <c r="G4" s="183" t="s">
        <v>252</v>
      </c>
      <c r="H4" s="479" t="s">
        <v>253</v>
      </c>
      <c r="I4" s="185" t="s">
        <v>254</v>
      </c>
      <c r="J4" s="186" t="s">
        <v>255</v>
      </c>
      <c r="K4" s="187"/>
      <c r="L4" s="188"/>
    </row>
    <row r="5" spans="1:12" x14ac:dyDescent="0.15">
      <c r="A5" s="190" t="s">
        <v>130</v>
      </c>
      <c r="B5" s="191" t="s">
        <v>358</v>
      </c>
      <c r="C5" s="192" t="s">
        <v>359</v>
      </c>
      <c r="D5" s="193"/>
      <c r="E5" s="194"/>
      <c r="F5" s="195">
        <f>逆行列係数!P5</f>
        <v>1.0648936947218462E-4</v>
      </c>
      <c r="G5" s="195">
        <f>逆行列係数!BE5</f>
        <v>2.2611383119627221E-5</v>
      </c>
      <c r="H5" s="472">
        <f t="shared" ref="H5:H40" si="0">D$17*F5</f>
        <v>1.3932910969866677E-3</v>
      </c>
      <c r="I5" s="196">
        <f t="shared" ref="I5:I40" si="1">E$17*G5</f>
        <v>1.210602830933399E-3</v>
      </c>
      <c r="J5" s="197">
        <f t="shared" ref="J5:J40" si="2">SUM(H5:I5)</f>
        <v>2.6038939279200667E-3</v>
      </c>
    </row>
    <row r="6" spans="1:12" x14ac:dyDescent="0.15">
      <c r="A6" s="190" t="s">
        <v>132</v>
      </c>
      <c r="B6" s="191" t="s">
        <v>360</v>
      </c>
      <c r="C6" s="192" t="s">
        <v>361</v>
      </c>
      <c r="D6" s="193"/>
      <c r="E6" s="194"/>
      <c r="F6" s="195">
        <f>逆行列係数!P6</f>
        <v>3.0888375012287174E-5</v>
      </c>
      <c r="G6" s="195">
        <f>逆行列係数!BE6</f>
        <v>5.9458488154925281E-6</v>
      </c>
      <c r="H6" s="472">
        <f t="shared" si="0"/>
        <v>4.0413891187745691E-4</v>
      </c>
      <c r="I6" s="196">
        <f t="shared" si="1"/>
        <v>3.1833795262569157E-4</v>
      </c>
      <c r="J6" s="197">
        <f t="shared" si="2"/>
        <v>7.2247686450314843E-4</v>
      </c>
    </row>
    <row r="7" spans="1:12" x14ac:dyDescent="0.15">
      <c r="A7" s="190" t="s">
        <v>134</v>
      </c>
      <c r="B7" s="191" t="s">
        <v>362</v>
      </c>
      <c r="C7" s="192" t="s">
        <v>363</v>
      </c>
      <c r="D7" s="193"/>
      <c r="E7" s="194"/>
      <c r="F7" s="195">
        <f>逆行列係数!P7</f>
        <v>2.8566436253436222E-5</v>
      </c>
      <c r="G7" s="195">
        <f>逆行列係数!BE7</f>
        <v>4.0611078072607735E-6</v>
      </c>
      <c r="H7" s="472">
        <f t="shared" si="0"/>
        <v>3.7375900995400408E-4</v>
      </c>
      <c r="I7" s="196">
        <f t="shared" si="1"/>
        <v>2.1742980436822895E-4</v>
      </c>
      <c r="J7" s="197">
        <f t="shared" si="2"/>
        <v>5.91188814322233E-4</v>
      </c>
    </row>
    <row r="8" spans="1:12" x14ac:dyDescent="0.15">
      <c r="A8" s="190" t="s">
        <v>136</v>
      </c>
      <c r="B8" s="191" t="s">
        <v>364</v>
      </c>
      <c r="C8" s="192" t="s">
        <v>3</v>
      </c>
      <c r="D8" s="193"/>
      <c r="E8" s="194"/>
      <c r="F8" s="195">
        <f>逆行列係数!P8</f>
        <v>5.0102950342868213E-2</v>
      </c>
      <c r="G8" s="195">
        <f>逆行列係数!BE8</f>
        <v>8.4973554557683849E-4</v>
      </c>
      <c r="H8" s="472">
        <f t="shared" si="0"/>
        <v>0.65553956222566867</v>
      </c>
      <c r="I8" s="196">
        <f t="shared" si="1"/>
        <v>4.5494441962160535E-2</v>
      </c>
      <c r="J8" s="197">
        <f t="shared" si="2"/>
        <v>0.70103400418782924</v>
      </c>
    </row>
    <row r="9" spans="1:12" x14ac:dyDescent="0.15">
      <c r="A9" s="190"/>
      <c r="B9" s="191" t="s">
        <v>365</v>
      </c>
      <c r="C9" s="192" t="s">
        <v>344</v>
      </c>
      <c r="D9" s="193"/>
      <c r="E9" s="194"/>
      <c r="F9" s="195">
        <f>逆行列係数!P9</f>
        <v>1.7034327750058335E-4</v>
      </c>
      <c r="G9" s="195">
        <f>逆行列係数!BE9</f>
        <v>4.9292857545324852E-5</v>
      </c>
      <c r="H9" s="472">
        <f t="shared" si="0"/>
        <v>2.2287461476150966E-3</v>
      </c>
      <c r="I9" s="196">
        <f t="shared" si="1"/>
        <v>2.6391164385414574E-3</v>
      </c>
      <c r="J9" s="197">
        <f t="shared" si="2"/>
        <v>4.8678625861565544E-3</v>
      </c>
    </row>
    <row r="10" spans="1:12" x14ac:dyDescent="0.15">
      <c r="A10" s="190"/>
      <c r="B10" s="191" t="s">
        <v>366</v>
      </c>
      <c r="C10" s="192" t="s">
        <v>4</v>
      </c>
      <c r="D10" s="193"/>
      <c r="E10" s="194"/>
      <c r="F10" s="195">
        <f>逆行列係数!P10</f>
        <v>1.0853403367624311E-3</v>
      </c>
      <c r="G10" s="195">
        <f>逆行列係数!BE10</f>
        <v>1.1319418442262126E-4</v>
      </c>
      <c r="H10" s="472">
        <f t="shared" si="0"/>
        <v>1.4200431798092272E-2</v>
      </c>
      <c r="I10" s="196">
        <f t="shared" si="1"/>
        <v>6.0603634630503637E-3</v>
      </c>
      <c r="J10" s="197">
        <f t="shared" si="2"/>
        <v>2.0260795261142637E-2</v>
      </c>
    </row>
    <row r="11" spans="1:12" x14ac:dyDescent="0.15">
      <c r="A11" s="190"/>
      <c r="B11" s="191" t="s">
        <v>367</v>
      </c>
      <c r="C11" s="192" t="s">
        <v>113</v>
      </c>
      <c r="D11" s="193"/>
      <c r="E11" s="194"/>
      <c r="F11" s="195">
        <f>逆行列係数!P11</f>
        <v>2.612384626603442E-3</v>
      </c>
      <c r="G11" s="195">
        <f>逆行列係数!BE11</f>
        <v>5.1701377081022704E-4</v>
      </c>
      <c r="H11" s="472">
        <f t="shared" si="0"/>
        <v>3.4180052527235098E-2</v>
      </c>
      <c r="I11" s="196">
        <f t="shared" si="1"/>
        <v>2.7680674431238915E-2</v>
      </c>
      <c r="J11" s="197">
        <f t="shared" si="2"/>
        <v>6.1860726958474013E-2</v>
      </c>
    </row>
    <row r="12" spans="1:12" x14ac:dyDescent="0.15">
      <c r="A12" s="190"/>
      <c r="B12" s="191" t="s">
        <v>368</v>
      </c>
      <c r="C12" s="192" t="s">
        <v>5</v>
      </c>
      <c r="D12" s="193"/>
      <c r="E12" s="194"/>
      <c r="F12" s="195">
        <f>逆行列係数!P12</f>
        <v>4.990849283291493E-3</v>
      </c>
      <c r="G12" s="195">
        <f>逆行列係数!BE12</f>
        <v>1.6357508234926292E-3</v>
      </c>
      <c r="H12" s="472">
        <f t="shared" si="0"/>
        <v>6.5299530904149639E-2</v>
      </c>
      <c r="I12" s="196">
        <f t="shared" si="1"/>
        <v>8.7577330725200797E-2</v>
      </c>
      <c r="J12" s="197">
        <f t="shared" si="2"/>
        <v>0.15287686162935044</v>
      </c>
    </row>
    <row r="13" spans="1:12" x14ac:dyDescent="0.15">
      <c r="A13" s="190"/>
      <c r="B13" s="191" t="s">
        <v>369</v>
      </c>
      <c r="C13" s="192" t="s">
        <v>6</v>
      </c>
      <c r="D13" s="193"/>
      <c r="E13" s="194"/>
      <c r="F13" s="195">
        <f>逆行列係数!P13</f>
        <v>6.4905931513068596E-3</v>
      </c>
      <c r="G13" s="195">
        <f>逆行列係数!BE13</f>
        <v>2.7735970427071301E-4</v>
      </c>
      <c r="H13" s="472">
        <f t="shared" si="0"/>
        <v>8.4921956968114304E-2</v>
      </c>
      <c r="I13" s="196">
        <f t="shared" si="1"/>
        <v>1.4849708281910319E-2</v>
      </c>
      <c r="J13" s="197">
        <f t="shared" si="2"/>
        <v>9.9771665250024621E-2</v>
      </c>
    </row>
    <row r="14" spans="1:12" x14ac:dyDescent="0.15">
      <c r="A14" s="190"/>
      <c r="B14" s="191" t="s">
        <v>88</v>
      </c>
      <c r="C14" s="192" t="s">
        <v>370</v>
      </c>
      <c r="D14" s="193"/>
      <c r="E14" s="194"/>
      <c r="F14" s="195">
        <f>逆行列係数!P14</f>
        <v>1.0201526462743627E-3</v>
      </c>
      <c r="G14" s="195">
        <f>逆行列係数!BE14</f>
        <v>8.6275668409968088E-4</v>
      </c>
      <c r="H14" s="472">
        <f t="shared" si="0"/>
        <v>1.3347525735822159E-2</v>
      </c>
      <c r="I14" s="196">
        <f t="shared" si="1"/>
        <v>4.6191587602227371E-2</v>
      </c>
      <c r="J14" s="197">
        <f t="shared" si="2"/>
        <v>5.953911333804953E-2</v>
      </c>
    </row>
    <row r="15" spans="1:12" x14ac:dyDescent="0.15">
      <c r="A15" s="190"/>
      <c r="B15" s="191" t="s">
        <v>89</v>
      </c>
      <c r="C15" s="192" t="s">
        <v>7</v>
      </c>
      <c r="D15" s="193"/>
      <c r="E15" s="194"/>
      <c r="F15" s="195">
        <f>逆行列係数!P15</f>
        <v>5.3363493468147208E-3</v>
      </c>
      <c r="G15" s="195">
        <f>逆行列係数!BE15</f>
        <v>3.5676153319762216E-4</v>
      </c>
      <c r="H15" s="472">
        <f t="shared" si="0"/>
        <v>6.9820002430098338E-2</v>
      </c>
      <c r="I15" s="196">
        <f t="shared" si="1"/>
        <v>1.9100844905072821E-2</v>
      </c>
      <c r="J15" s="197">
        <f t="shared" si="2"/>
        <v>8.8920847335171166E-2</v>
      </c>
    </row>
    <row r="16" spans="1:12" x14ac:dyDescent="0.15">
      <c r="A16" s="190"/>
      <c r="B16" s="191" t="s">
        <v>90</v>
      </c>
      <c r="C16" s="192" t="s">
        <v>8</v>
      </c>
      <c r="D16" s="193"/>
      <c r="E16" s="194"/>
      <c r="F16" s="195">
        <f>逆行列係数!P16</f>
        <v>2.2016853312703481E-3</v>
      </c>
      <c r="G16" s="195">
        <f>逆行列係数!BE16</f>
        <v>1.3868861651353994E-3</v>
      </c>
      <c r="H16" s="472">
        <f t="shared" si="0"/>
        <v>2.8806523934075717E-2</v>
      </c>
      <c r="I16" s="196">
        <f t="shared" si="1"/>
        <v>7.4253233816461914E-2</v>
      </c>
      <c r="J16" s="197">
        <f t="shared" si="2"/>
        <v>0.10305975775053763</v>
      </c>
    </row>
    <row r="17" spans="1:10" x14ac:dyDescent="0.15">
      <c r="A17" s="190"/>
      <c r="B17" s="191" t="s">
        <v>91</v>
      </c>
      <c r="C17" s="192" t="s">
        <v>9</v>
      </c>
      <c r="D17" s="193">
        <f>地域別最終需要!K19</f>
        <v>13.08385150454478</v>
      </c>
      <c r="E17" s="194">
        <f>地域別最終需要!I19</f>
        <v>53.539530267945743</v>
      </c>
      <c r="F17" s="195">
        <f>逆行列係数!P17</f>
        <v>1.0773838434500382</v>
      </c>
      <c r="G17" s="195">
        <f>逆行列係数!BE17</f>
        <v>9.9092804490883701E-3</v>
      </c>
      <c r="H17" s="472">
        <f t="shared" si="0"/>
        <v>14.096330221096022</v>
      </c>
      <c r="I17" s="196">
        <f t="shared" si="1"/>
        <v>0.53053822053752975</v>
      </c>
      <c r="J17" s="197">
        <f t="shared" si="2"/>
        <v>14.626868441633551</v>
      </c>
    </row>
    <row r="18" spans="1:10" x14ac:dyDescent="0.15">
      <c r="A18" s="190"/>
      <c r="B18" s="191" t="s">
        <v>92</v>
      </c>
      <c r="C18" s="192" t="s">
        <v>10</v>
      </c>
      <c r="D18" s="193"/>
      <c r="E18" s="194"/>
      <c r="F18" s="195">
        <f>逆行列係数!P18</f>
        <v>1.6273525298521536E-3</v>
      </c>
      <c r="G18" s="195">
        <f>逆行列係数!BE18</f>
        <v>5.9247499214172225E-4</v>
      </c>
      <c r="H18" s="472">
        <f t="shared" si="0"/>
        <v>2.1292038846130856E-2</v>
      </c>
      <c r="I18" s="196">
        <f t="shared" si="1"/>
        <v>3.1720832774772653E-2</v>
      </c>
      <c r="J18" s="197">
        <f t="shared" si="2"/>
        <v>5.3012871620903512E-2</v>
      </c>
    </row>
    <row r="19" spans="1:10" x14ac:dyDescent="0.15">
      <c r="A19" s="190"/>
      <c r="B19" s="191" t="s">
        <v>93</v>
      </c>
      <c r="C19" s="192" t="s">
        <v>371</v>
      </c>
      <c r="D19" s="193"/>
      <c r="E19" s="194"/>
      <c r="F19" s="195">
        <f>逆行列係数!P19</f>
        <v>1.5739589350562578E-4</v>
      </c>
      <c r="G19" s="195">
        <f>逆行列係数!BE19</f>
        <v>1.6087423418168344E-4</v>
      </c>
      <c r="H19" s="472">
        <f>D$17*F19</f>
        <v>2.0593444980527517E-3</v>
      </c>
      <c r="I19" s="196">
        <f>E$17*G19</f>
        <v>8.6131309303028314E-3</v>
      </c>
      <c r="J19" s="197">
        <f>SUM(H19:I19)</f>
        <v>1.0672475428355583E-2</v>
      </c>
    </row>
    <row r="20" spans="1:10" x14ac:dyDescent="0.15">
      <c r="A20" s="190"/>
      <c r="B20" s="191" t="s">
        <v>94</v>
      </c>
      <c r="C20" s="192" t="s">
        <v>372</v>
      </c>
      <c r="D20" s="193"/>
      <c r="E20" s="194"/>
      <c r="F20" s="195">
        <f>逆行列係数!P20</f>
        <v>1.307881740600018E-4</v>
      </c>
      <c r="G20" s="195">
        <f>逆行列係数!BE20</f>
        <v>6.2368985016561653E-5</v>
      </c>
      <c r="H20" s="472">
        <f>D$17*F20</f>
        <v>1.7112130479516191E-3</v>
      </c>
      <c r="I20" s="196">
        <f>E$17*G20</f>
        <v>3.3392061610752572E-3</v>
      </c>
      <c r="J20" s="197">
        <f>SUM(H20:I20)</f>
        <v>5.0504192090268761E-3</v>
      </c>
    </row>
    <row r="21" spans="1:10" x14ac:dyDescent="0.15">
      <c r="A21" s="190"/>
      <c r="B21" s="191" t="s">
        <v>95</v>
      </c>
      <c r="C21" s="192" t="s">
        <v>373</v>
      </c>
      <c r="D21" s="193"/>
      <c r="E21" s="194"/>
      <c r="F21" s="195">
        <f>逆行列係数!P21</f>
        <v>1.1025819264302749E-4</v>
      </c>
      <c r="G21" s="195">
        <f>逆行列係数!BE21</f>
        <v>2.3362911178225249E-5</v>
      </c>
      <c r="H21" s="472">
        <f t="shared" si="0"/>
        <v>1.4426018197008636E-3</v>
      </c>
      <c r="I21" s="196">
        <f t="shared" si="1"/>
        <v>1.2508392901739186E-3</v>
      </c>
      <c r="J21" s="197">
        <f t="shared" si="2"/>
        <v>2.6934411098747824E-3</v>
      </c>
    </row>
    <row r="22" spans="1:10" x14ac:dyDescent="0.15">
      <c r="A22" s="190"/>
      <c r="B22" s="191" t="s">
        <v>96</v>
      </c>
      <c r="C22" s="192" t="s">
        <v>374</v>
      </c>
      <c r="D22" s="193"/>
      <c r="E22" s="194"/>
      <c r="F22" s="195">
        <f>逆行列係数!P22</f>
        <v>1.4668489320451996E-4</v>
      </c>
      <c r="G22" s="195">
        <f>逆行列係数!BE22</f>
        <v>5.8045013264300964E-5</v>
      </c>
      <c r="H22" s="472">
        <f t="shared" si="0"/>
        <v>1.9192033606479488E-3</v>
      </c>
      <c r="I22" s="196">
        <f t="shared" si="1"/>
        <v>3.1077027445673535E-3</v>
      </c>
      <c r="J22" s="197">
        <f t="shared" si="2"/>
        <v>5.026906105215302E-3</v>
      </c>
    </row>
    <row r="23" spans="1:10" x14ac:dyDescent="0.15">
      <c r="A23" s="190"/>
      <c r="B23" s="191" t="s">
        <v>97</v>
      </c>
      <c r="C23" s="192" t="s">
        <v>11</v>
      </c>
      <c r="D23" s="193"/>
      <c r="E23" s="194"/>
      <c r="F23" s="195">
        <f>逆行列係数!P23</f>
        <v>1.4049613181952672E-4</v>
      </c>
      <c r="G23" s="195">
        <f>逆行列係数!BE23</f>
        <v>1.0712675803504602E-4</v>
      </c>
      <c r="H23" s="472">
        <f t="shared" si="0"/>
        <v>1.8382305256896365E-3</v>
      </c>
      <c r="I23" s="196">
        <f t="shared" si="1"/>
        <v>5.7355163043242459E-3</v>
      </c>
      <c r="J23" s="197">
        <f t="shared" si="2"/>
        <v>7.5737468300138824E-3</v>
      </c>
    </row>
    <row r="24" spans="1:10" x14ac:dyDescent="0.15">
      <c r="A24" s="190"/>
      <c r="B24" s="191" t="s">
        <v>98</v>
      </c>
      <c r="C24" s="192" t="s">
        <v>345</v>
      </c>
      <c r="D24" s="193"/>
      <c r="E24" s="194"/>
      <c r="F24" s="195">
        <f>逆行列係数!P24</f>
        <v>5.0358374650447027E-5</v>
      </c>
      <c r="G24" s="195">
        <f>逆行列係数!BE24</f>
        <v>1.7270239326931336E-5</v>
      </c>
      <c r="H24" s="472">
        <f t="shared" si="0"/>
        <v>6.5888149593668109E-4</v>
      </c>
      <c r="I24" s="196">
        <f t="shared" si="1"/>
        <v>9.246405011789072E-4</v>
      </c>
      <c r="J24" s="197">
        <f t="shared" si="2"/>
        <v>1.5835219971155883E-3</v>
      </c>
    </row>
    <row r="25" spans="1:10" x14ac:dyDescent="0.15">
      <c r="A25" s="190"/>
      <c r="B25" s="191" t="s">
        <v>99</v>
      </c>
      <c r="C25" s="192" t="s">
        <v>342</v>
      </c>
      <c r="D25" s="193"/>
      <c r="E25" s="194"/>
      <c r="F25" s="195">
        <f>逆行列係数!P25</f>
        <v>2.6144763197969047E-4</v>
      </c>
      <c r="G25" s="195">
        <f>逆行列係数!BE25</f>
        <v>1.2518249242055796E-4</v>
      </c>
      <c r="H25" s="472">
        <f t="shared" si="0"/>
        <v>3.4207419930371431E-3</v>
      </c>
      <c r="I25" s="196">
        <f t="shared" si="1"/>
        <v>6.7022118419673513E-3</v>
      </c>
      <c r="J25" s="197">
        <f t="shared" si="2"/>
        <v>1.0122953835004495E-2</v>
      </c>
    </row>
    <row r="26" spans="1:10" x14ac:dyDescent="0.15">
      <c r="A26" s="190"/>
      <c r="B26" s="191" t="s">
        <v>100</v>
      </c>
      <c r="C26" s="192" t="s">
        <v>13</v>
      </c>
      <c r="D26" s="193"/>
      <c r="E26" s="194"/>
      <c r="F26" s="195">
        <f>逆行列係数!P26</f>
        <v>1.1955014808809295E-2</v>
      </c>
      <c r="G26" s="195">
        <f>逆行列係数!BE26</f>
        <v>1.2759912174712567E-3</v>
      </c>
      <c r="H26" s="472">
        <f t="shared" si="0"/>
        <v>0.15641763849309462</v>
      </c>
      <c r="I26" s="196">
        <f t="shared" si="1"/>
        <v>6.8315970409435281E-2</v>
      </c>
      <c r="J26" s="197">
        <f t="shared" si="2"/>
        <v>0.22473360890252991</v>
      </c>
    </row>
    <row r="27" spans="1:10" x14ac:dyDescent="0.15">
      <c r="A27" s="190"/>
      <c r="B27" s="191" t="s">
        <v>101</v>
      </c>
      <c r="C27" s="192" t="s">
        <v>14</v>
      </c>
      <c r="D27" s="193"/>
      <c r="E27" s="194"/>
      <c r="F27" s="195">
        <f>逆行列係数!P27</f>
        <v>5.8668132089353371E-3</v>
      </c>
      <c r="G27" s="195">
        <f>逆行列係数!BE27</f>
        <v>1.2397301939987284E-4</v>
      </c>
      <c r="H27" s="472">
        <f t="shared" si="0"/>
        <v>7.6760512830611805E-2</v>
      </c>
      <c r="I27" s="196">
        <f t="shared" si="1"/>
        <v>6.6374572245681161E-3</v>
      </c>
      <c r="J27" s="197">
        <f t="shared" si="2"/>
        <v>8.3397970055179918E-2</v>
      </c>
    </row>
    <row r="28" spans="1:10" x14ac:dyDescent="0.15">
      <c r="A28" s="190"/>
      <c r="B28" s="191" t="s">
        <v>102</v>
      </c>
      <c r="C28" s="192" t="s">
        <v>343</v>
      </c>
      <c r="D28" s="193"/>
      <c r="E28" s="194"/>
      <c r="F28" s="195">
        <f>逆行列係数!P28</f>
        <v>3.1716455627157719E-2</v>
      </c>
      <c r="G28" s="195">
        <f>逆行列係数!BE28</f>
        <v>6.7034752081562767E-4</v>
      </c>
      <c r="H28" s="472">
        <f t="shared" si="0"/>
        <v>0.41497339567621527</v>
      </c>
      <c r="I28" s="196">
        <f t="shared" si="1"/>
        <v>3.5890091380750687E-2</v>
      </c>
      <c r="J28" s="197">
        <f t="shared" si="2"/>
        <v>0.45086348705696594</v>
      </c>
    </row>
    <row r="29" spans="1:10" x14ac:dyDescent="0.15">
      <c r="A29" s="190"/>
      <c r="B29" s="191" t="s">
        <v>103</v>
      </c>
      <c r="C29" s="192" t="s">
        <v>375</v>
      </c>
      <c r="D29" s="193"/>
      <c r="E29" s="194"/>
      <c r="F29" s="195">
        <f>逆行列係数!P29</f>
        <v>2.2788173070204926E-3</v>
      </c>
      <c r="G29" s="195">
        <f>逆行列係数!BE29</f>
        <v>5.5499918604536592E-5</v>
      </c>
      <c r="H29" s="472">
        <f t="shared" si="0"/>
        <v>2.9815707251042756E-2</v>
      </c>
      <c r="I29" s="196">
        <f t="shared" si="1"/>
        <v>2.9714395719961121E-3</v>
      </c>
      <c r="J29" s="197">
        <f t="shared" si="2"/>
        <v>3.2787146823038869E-2</v>
      </c>
    </row>
    <row r="30" spans="1:10" x14ac:dyDescent="0.15">
      <c r="A30" s="190"/>
      <c r="B30" s="191" t="s">
        <v>104</v>
      </c>
      <c r="C30" s="192" t="s">
        <v>376</v>
      </c>
      <c r="D30" s="193"/>
      <c r="E30" s="194"/>
      <c r="F30" s="195">
        <f>逆行列係数!P30</f>
        <v>5.4772018590315411E-4</v>
      </c>
      <c r="G30" s="195">
        <f>逆行列係数!BE30</f>
        <v>2.4567538418492391E-5</v>
      </c>
      <c r="H30" s="472">
        <f>D$17*F30</f>
        <v>7.1662895783985298E-3</v>
      </c>
      <c r="I30" s="196">
        <f>E$17*G30</f>
        <v>1.3153344667657934E-3</v>
      </c>
      <c r="J30" s="197">
        <f>SUM(H30:I30)</f>
        <v>8.4816240451643238E-3</v>
      </c>
    </row>
    <row r="31" spans="1:10" x14ac:dyDescent="0.15">
      <c r="A31" s="190"/>
      <c r="B31" s="191" t="s">
        <v>105</v>
      </c>
      <c r="C31" s="192" t="s">
        <v>377</v>
      </c>
      <c r="D31" s="193"/>
      <c r="E31" s="194"/>
      <c r="F31" s="195">
        <f>逆行列係数!P31</f>
        <v>2.5403996443850579E-2</v>
      </c>
      <c r="G31" s="195">
        <f>逆行列係数!BE31</f>
        <v>2.2934878078063855E-3</v>
      </c>
      <c r="H31" s="472">
        <f t="shared" si="0"/>
        <v>0.33238211709332466</v>
      </c>
      <c r="I31" s="196">
        <f t="shared" si="1"/>
        <v>0.1227922599052145</v>
      </c>
      <c r="J31" s="197">
        <f t="shared" si="2"/>
        <v>0.45517437699853913</v>
      </c>
    </row>
    <row r="32" spans="1:10" x14ac:dyDescent="0.15">
      <c r="A32" s="190"/>
      <c r="B32" s="191" t="s">
        <v>106</v>
      </c>
      <c r="C32" s="192" t="s">
        <v>17</v>
      </c>
      <c r="D32" s="193"/>
      <c r="E32" s="194"/>
      <c r="F32" s="195">
        <f>逆行列係数!P32</f>
        <v>1.2806430549639054E-2</v>
      </c>
      <c r="G32" s="195">
        <f>逆行列係数!BE32</f>
        <v>2.9533523698088509E-4</v>
      </c>
      <c r="H32" s="472">
        <f t="shared" si="0"/>
        <v>0.16755743561474318</v>
      </c>
      <c r="I32" s="196">
        <f t="shared" si="1"/>
        <v>1.5812109859529026E-2</v>
      </c>
      <c r="J32" s="197">
        <f t="shared" si="2"/>
        <v>0.1833695454742722</v>
      </c>
    </row>
    <row r="33" spans="1:10" x14ac:dyDescent="0.15">
      <c r="A33" s="190"/>
      <c r="B33" s="191" t="s">
        <v>107</v>
      </c>
      <c r="C33" s="192" t="s">
        <v>18</v>
      </c>
      <c r="D33" s="193"/>
      <c r="E33" s="194"/>
      <c r="F33" s="195">
        <f>逆行列係数!P33</f>
        <v>4.5397367841746366E-3</v>
      </c>
      <c r="G33" s="195">
        <f>逆行列係数!BE33</f>
        <v>2.1139449606005038E-4</v>
      </c>
      <c r="H33" s="472">
        <f t="shared" si="0"/>
        <v>5.9397241953860605E-2</v>
      </c>
      <c r="I33" s="196">
        <f t="shared" si="1"/>
        <v>1.1317962020284204E-2</v>
      </c>
      <c r="J33" s="197">
        <f t="shared" si="2"/>
        <v>7.0715203974144811E-2</v>
      </c>
    </row>
    <row r="34" spans="1:10" x14ac:dyDescent="0.15">
      <c r="A34" s="190"/>
      <c r="B34" s="191" t="s">
        <v>108</v>
      </c>
      <c r="C34" s="192" t="s">
        <v>378</v>
      </c>
      <c r="D34" s="193"/>
      <c r="E34" s="194"/>
      <c r="F34" s="195">
        <f>逆行列係数!P34</f>
        <v>1.6287398002425825E-2</v>
      </c>
      <c r="G34" s="195">
        <f>逆行列係数!BE34</f>
        <v>1.892959613722954E-3</v>
      </c>
      <c r="H34" s="472">
        <f t="shared" si="0"/>
        <v>0.21310189685915878</v>
      </c>
      <c r="I34" s="196">
        <f t="shared" si="1"/>
        <v>0.10134816853491897</v>
      </c>
      <c r="J34" s="197">
        <f t="shared" si="2"/>
        <v>0.31445006539407777</v>
      </c>
    </row>
    <row r="35" spans="1:10" x14ac:dyDescent="0.15">
      <c r="A35" s="190"/>
      <c r="B35" s="191" t="s">
        <v>109</v>
      </c>
      <c r="C35" s="192" t="s">
        <v>347</v>
      </c>
      <c r="D35" s="193"/>
      <c r="E35" s="194"/>
      <c r="F35" s="195">
        <f>逆行列係数!P35</f>
        <v>4.9696299833983625E-3</v>
      </c>
      <c r="G35" s="195">
        <f>逆行列係数!BE35</f>
        <v>2.7461470964462519E-4</v>
      </c>
      <c r="H35" s="472">
        <f t="shared" si="0"/>
        <v>6.5021900735317523E-2</v>
      </c>
      <c r="I35" s="196">
        <f t="shared" si="1"/>
        <v>1.4702742559041542E-2</v>
      </c>
      <c r="J35" s="197">
        <f t="shared" si="2"/>
        <v>7.9724643294359063E-2</v>
      </c>
    </row>
    <row r="36" spans="1:10" x14ac:dyDescent="0.15">
      <c r="A36" s="190"/>
      <c r="B36" s="191" t="s">
        <v>110</v>
      </c>
      <c r="C36" s="192" t="s">
        <v>19</v>
      </c>
      <c r="D36" s="193"/>
      <c r="E36" s="194"/>
      <c r="F36" s="195">
        <f>逆行列係数!P36</f>
        <v>1.004473666732871E-3</v>
      </c>
      <c r="G36" s="195">
        <f>逆行列係数!BE36</f>
        <v>2.5360779462886113E-5</v>
      </c>
      <c r="H36" s="472">
        <f t="shared" si="0"/>
        <v>1.3142384295758487E-2</v>
      </c>
      <c r="I36" s="196">
        <f t="shared" si="1"/>
        <v>1.3578042196718879E-3</v>
      </c>
      <c r="J36" s="197">
        <f t="shared" si="2"/>
        <v>1.4500188515430374E-2</v>
      </c>
    </row>
    <row r="37" spans="1:10" x14ac:dyDescent="0.15">
      <c r="A37" s="190"/>
      <c r="B37" s="191" t="s">
        <v>111</v>
      </c>
      <c r="C37" s="192" t="s">
        <v>20</v>
      </c>
      <c r="D37" s="193"/>
      <c r="E37" s="194"/>
      <c r="F37" s="195">
        <f>逆行列係数!P37</f>
        <v>1.6676921916363698E-2</v>
      </c>
      <c r="G37" s="195">
        <f>逆行列係数!BE37</f>
        <v>4.2449549661635204E-4</v>
      </c>
      <c r="H37" s="472">
        <f t="shared" si="0"/>
        <v>0.21819836990659097</v>
      </c>
      <c r="I37" s="196">
        <f t="shared" si="1"/>
        <v>2.2727289489697839E-2</v>
      </c>
      <c r="J37" s="197">
        <f t="shared" si="2"/>
        <v>0.24092565939628882</v>
      </c>
    </row>
    <row r="38" spans="1:10" x14ac:dyDescent="0.15">
      <c r="A38" s="190"/>
      <c r="B38" s="191" t="s">
        <v>112</v>
      </c>
      <c r="C38" s="192" t="s">
        <v>379</v>
      </c>
      <c r="D38" s="193"/>
      <c r="E38" s="194"/>
      <c r="F38" s="195">
        <f>逆行列係数!P38</f>
        <v>4.6717586683938173E-5</v>
      </c>
      <c r="G38" s="195">
        <f>逆行列係数!BE38</f>
        <v>3.6513277837611021E-6</v>
      </c>
      <c r="H38" s="472">
        <f t="shared" si="0"/>
        <v>6.1124596682334562E-4</v>
      </c>
      <c r="I38" s="196">
        <f t="shared" si="1"/>
        <v>1.9549037439686877E-4</v>
      </c>
      <c r="J38" s="197">
        <f t="shared" si="2"/>
        <v>8.0673634122021437E-4</v>
      </c>
    </row>
    <row r="39" spans="1:10" x14ac:dyDescent="0.15">
      <c r="A39" s="190"/>
      <c r="B39" s="191" t="s">
        <v>334</v>
      </c>
      <c r="C39" s="192" t="s">
        <v>380</v>
      </c>
      <c r="D39" s="193"/>
      <c r="E39" s="194"/>
      <c r="F39" s="195">
        <f>逆行列係数!P39</f>
        <v>8.1238864778632929E-4</v>
      </c>
      <c r="G39" s="195">
        <f>逆行列係数!BE39</f>
        <v>2.3767979996572886E-5</v>
      </c>
      <c r="H39" s="472">
        <f t="shared" si="0"/>
        <v>1.0629172431614264E-2</v>
      </c>
      <c r="I39" s="196">
        <f t="shared" si="1"/>
        <v>1.272526484434443E-3</v>
      </c>
      <c r="J39" s="197">
        <f t="shared" si="2"/>
        <v>1.1901698916048708E-2</v>
      </c>
    </row>
    <row r="40" spans="1:10" x14ac:dyDescent="0.15">
      <c r="A40" s="190"/>
      <c r="B40" s="191" t="s">
        <v>335</v>
      </c>
      <c r="C40" s="192" t="s">
        <v>21</v>
      </c>
      <c r="D40" s="193"/>
      <c r="E40" s="194"/>
      <c r="F40" s="195">
        <f>逆行列係数!P40</f>
        <v>3.2525854412493428E-2</v>
      </c>
      <c r="G40" s="195">
        <f>逆行列係数!BE40</f>
        <v>1.0292114230126025E-3</v>
      </c>
      <c r="H40" s="472">
        <f t="shared" si="0"/>
        <v>0.42556344919150663</v>
      </c>
      <c r="I40" s="196">
        <f t="shared" si="1"/>
        <v>5.510349613449874E-2</v>
      </c>
      <c r="J40" s="197">
        <f t="shared" si="2"/>
        <v>0.48066694532600535</v>
      </c>
    </row>
    <row r="41" spans="1:10" x14ac:dyDescent="0.15">
      <c r="A41" s="190"/>
      <c r="B41" s="191" t="s">
        <v>381</v>
      </c>
      <c r="C41" s="435" t="s">
        <v>439</v>
      </c>
      <c r="D41" s="193"/>
      <c r="E41" s="194"/>
      <c r="F41" s="195">
        <f>逆行列係数!P41</f>
        <v>2.3262184012696623E-4</v>
      </c>
      <c r="G41" s="195">
        <f>逆行列係数!BE41</f>
        <v>2.0704270065362309E-5</v>
      </c>
      <c r="H41" s="472">
        <f t="shared" ref="H41:I43" si="3">D$17*F41</f>
        <v>3.0435896129351824E-3</v>
      </c>
      <c r="I41" s="196">
        <f t="shared" si="3"/>
        <v>1.1084968938401883E-3</v>
      </c>
      <c r="J41" s="197">
        <f>SUM(H41:I41)</f>
        <v>4.1520865067753709E-3</v>
      </c>
    </row>
    <row r="42" spans="1:10" x14ac:dyDescent="0.15">
      <c r="A42" s="190"/>
      <c r="B42" s="191" t="s">
        <v>336</v>
      </c>
      <c r="C42" s="192" t="s">
        <v>383</v>
      </c>
      <c r="D42" s="193"/>
      <c r="E42" s="194"/>
      <c r="F42" s="195">
        <f>逆行列係数!P42</f>
        <v>7.189737164018039E-4</v>
      </c>
      <c r="G42" s="195">
        <f>逆行列係数!BE42</f>
        <v>2.3243328343284495E-5</v>
      </c>
      <c r="H42" s="472">
        <f t="shared" si="3"/>
        <v>9.4069453410718946E-3</v>
      </c>
      <c r="I42" s="196">
        <f t="shared" si="3"/>
        <v>1.2444368813630813E-3</v>
      </c>
      <c r="J42" s="197">
        <f>SUM(H42:I42)</f>
        <v>1.0651382222434976E-2</v>
      </c>
    </row>
    <row r="43" spans="1:10" x14ac:dyDescent="0.15">
      <c r="A43" s="190"/>
      <c r="B43" s="191" t="s">
        <v>337</v>
      </c>
      <c r="C43" s="192" t="s">
        <v>384</v>
      </c>
      <c r="D43" s="320"/>
      <c r="E43" s="321"/>
      <c r="F43" s="199">
        <f>逆行列係数!P43</f>
        <v>4.4280445077492696E-3</v>
      </c>
      <c r="G43" s="199">
        <f>逆行列係数!BE43</f>
        <v>1.1179851093372461E-4</v>
      </c>
      <c r="H43" s="473">
        <f t="shared" si="3"/>
        <v>5.7935876794906534E-2</v>
      </c>
      <c r="I43" s="200">
        <f t="shared" si="3"/>
        <v>5.9856397600474122E-3</v>
      </c>
      <c r="J43" s="201">
        <f>SUM(H43:I43)</f>
        <v>6.3921516554953942E-2</v>
      </c>
    </row>
    <row r="44" spans="1:10" x14ac:dyDescent="0.15">
      <c r="A44" s="202"/>
      <c r="B44" s="271"/>
      <c r="C44" s="272" t="s">
        <v>116</v>
      </c>
      <c r="D44" s="204">
        <f>SUM(D5:D43)</f>
        <v>13.08385150454478</v>
      </c>
      <c r="E44" s="204">
        <f>SUM(E5:E43)</f>
        <v>53.539530267945743</v>
      </c>
      <c r="F44" s="205">
        <f>逆行列係数!P44</f>
        <v>1.3270032269908365</v>
      </c>
      <c r="G44" s="205">
        <f>逆行列係数!BE44</f>
        <v>2.5917759878086075E-2</v>
      </c>
      <c r="H44" s="474">
        <f>SUM(H5:H43)</f>
        <v>17.362313167999837</v>
      </c>
      <c r="I44" s="206">
        <f>SUM(I5:I43)</f>
        <v>1.3876246894701387</v>
      </c>
      <c r="J44" s="207">
        <f>SUM(J5:J43)</f>
        <v>18.749937857469973</v>
      </c>
    </row>
    <row r="45" spans="1:10" x14ac:dyDescent="0.15">
      <c r="A45" s="208" t="s">
        <v>137</v>
      </c>
      <c r="B45" s="191" t="s">
        <v>358</v>
      </c>
      <c r="C45" s="192" t="s">
        <v>359</v>
      </c>
      <c r="D45" s="209"/>
      <c r="E45" s="210"/>
      <c r="F45" s="211">
        <f>逆行列係数!P46</f>
        <v>8.562353827590199E-4</v>
      </c>
      <c r="G45" s="211">
        <f>逆行列係数!BE46</f>
        <v>1.0739056029307813E-3</v>
      </c>
      <c r="H45" s="472">
        <f t="shared" ref="H45:H80" si="4">D$17*F45</f>
        <v>1.1202856600956079E-2</v>
      </c>
      <c r="I45" s="212">
        <f t="shared" ref="I45:I80" si="5">E$17*G45</f>
        <v>5.7496401533029089E-2</v>
      </c>
      <c r="J45" s="213">
        <f t="shared" ref="J45:J80" si="6">SUM(H45:I45)</f>
        <v>6.8699258133985169E-2</v>
      </c>
    </row>
    <row r="46" spans="1:10" x14ac:dyDescent="0.15">
      <c r="A46" s="208" t="s">
        <v>138</v>
      </c>
      <c r="B46" s="191" t="s">
        <v>360</v>
      </c>
      <c r="C46" s="192" t="s">
        <v>361</v>
      </c>
      <c r="D46" s="193"/>
      <c r="E46" s="194"/>
      <c r="F46" s="195">
        <f>逆行列係数!P47</f>
        <v>4.8083938882343964E-4</v>
      </c>
      <c r="G46" s="195">
        <f>逆行列係数!BE47</f>
        <v>5.7034243073301625E-4</v>
      </c>
      <c r="H46" s="472">
        <f t="shared" si="4"/>
        <v>6.2912311609019536E-3</v>
      </c>
      <c r="I46" s="196">
        <f t="shared" si="5"/>
        <v>3.0535865833324072E-2</v>
      </c>
      <c r="J46" s="197">
        <f t="shared" si="6"/>
        <v>3.6827096994226025E-2</v>
      </c>
    </row>
    <row r="47" spans="1:10" x14ac:dyDescent="0.15">
      <c r="A47" s="208" t="s">
        <v>139</v>
      </c>
      <c r="B47" s="191" t="s">
        <v>362</v>
      </c>
      <c r="C47" s="192" t="s">
        <v>363</v>
      </c>
      <c r="D47" s="214"/>
      <c r="E47" s="198"/>
      <c r="F47" s="195">
        <f>逆行列係数!P48</f>
        <v>1.4147476004907613E-4</v>
      </c>
      <c r="G47" s="195">
        <f>逆行列係数!BE48</f>
        <v>1.4961753641603776E-4</v>
      </c>
      <c r="H47" s="472">
        <f t="shared" si="4"/>
        <v>1.8510347521232165E-3</v>
      </c>
      <c r="I47" s="196">
        <f t="shared" si="5"/>
        <v>8.0104526195619273E-3</v>
      </c>
      <c r="J47" s="197">
        <f t="shared" si="6"/>
        <v>9.8614873716851431E-3</v>
      </c>
    </row>
    <row r="48" spans="1:10" x14ac:dyDescent="0.15">
      <c r="A48" s="208" t="s">
        <v>140</v>
      </c>
      <c r="B48" s="191" t="s">
        <v>364</v>
      </c>
      <c r="C48" s="192" t="s">
        <v>3</v>
      </c>
      <c r="D48" s="214"/>
      <c r="E48" s="198"/>
      <c r="F48" s="195">
        <f>逆行列係数!P49</f>
        <v>0.10103077004656238</v>
      </c>
      <c r="G48" s="195">
        <f>逆行列係数!BE49</f>
        <v>0.24501268455217362</v>
      </c>
      <c r="H48" s="472">
        <f t="shared" si="4"/>
        <v>1.321871592679033</v>
      </c>
      <c r="I48" s="196">
        <f t="shared" si="5"/>
        <v>13.117864040611742</v>
      </c>
      <c r="J48" s="197">
        <f t="shared" si="6"/>
        <v>14.439735633290775</v>
      </c>
    </row>
    <row r="49" spans="1:10" x14ac:dyDescent="0.15">
      <c r="A49" s="208" t="s">
        <v>136</v>
      </c>
      <c r="B49" s="191" t="s">
        <v>365</v>
      </c>
      <c r="C49" s="192" t="s">
        <v>344</v>
      </c>
      <c r="E49" s="198"/>
      <c r="F49" s="195">
        <f>逆行列係数!P50</f>
        <v>8.2279302749006052E-4</v>
      </c>
      <c r="G49" s="195">
        <f>逆行列係数!BE50</f>
        <v>8.0083419625480337E-4</v>
      </c>
      <c r="H49" s="472">
        <f t="shared" si="4"/>
        <v>1.0765301790654783E-2</v>
      </c>
      <c r="I49" s="196">
        <f t="shared" si="5"/>
        <v>4.2876286689990044E-2</v>
      </c>
      <c r="J49" s="197">
        <f t="shared" si="6"/>
        <v>5.3641588480644826E-2</v>
      </c>
    </row>
    <row r="50" spans="1:10" x14ac:dyDescent="0.15">
      <c r="A50" s="208"/>
      <c r="B50" s="191" t="s">
        <v>366</v>
      </c>
      <c r="C50" s="192" t="s">
        <v>4</v>
      </c>
      <c r="E50" s="198"/>
      <c r="F50" s="195">
        <f>逆行列係数!P51</f>
        <v>3.3501105426451848E-3</v>
      </c>
      <c r="G50" s="195">
        <f>逆行列係数!BE51</f>
        <v>5.0630088391977043E-3</v>
      </c>
      <c r="H50" s="472">
        <f t="shared" si="4"/>
        <v>4.3832348863779534E-2</v>
      </c>
      <c r="I50" s="196">
        <f t="shared" si="5"/>
        <v>0.27107111499310232</v>
      </c>
      <c r="J50" s="197">
        <f t="shared" si="6"/>
        <v>0.31490346385688184</v>
      </c>
    </row>
    <row r="51" spans="1:10" x14ac:dyDescent="0.15">
      <c r="A51" s="208"/>
      <c r="B51" s="191" t="s">
        <v>367</v>
      </c>
      <c r="C51" s="192" t="s">
        <v>113</v>
      </c>
      <c r="E51" s="198"/>
      <c r="F51" s="195">
        <f>逆行列係数!P52</f>
        <v>1.405921783556212E-2</v>
      </c>
      <c r="G51" s="195">
        <f>逆行列係数!BE52</f>
        <v>1.7118324957430348E-2</v>
      </c>
      <c r="H51" s="472">
        <f t="shared" si="4"/>
        <v>0.18394871843054225</v>
      </c>
      <c r="I51" s="196">
        <f t="shared" si="5"/>
        <v>0.91650707719487312</v>
      </c>
      <c r="J51" s="197">
        <f t="shared" si="6"/>
        <v>1.1004557956254153</v>
      </c>
    </row>
    <row r="52" spans="1:10" x14ac:dyDescent="0.15">
      <c r="A52" s="208"/>
      <c r="B52" s="191" t="s">
        <v>368</v>
      </c>
      <c r="C52" s="192" t="s">
        <v>5</v>
      </c>
      <c r="E52" s="198"/>
      <c r="F52" s="195">
        <f>逆行列係数!P53</f>
        <v>2.8269923311731168E-2</v>
      </c>
      <c r="G52" s="195">
        <f>逆行列係数!BE53</f>
        <v>3.8292443690592468E-2</v>
      </c>
      <c r="H52" s="472">
        <f t="shared" si="4"/>
        <v>0.36987947865555937</v>
      </c>
      <c r="I52" s="196">
        <f t="shared" si="5"/>
        <v>2.0501594480060836</v>
      </c>
      <c r="J52" s="197">
        <f t="shared" si="6"/>
        <v>2.4200389266616429</v>
      </c>
    </row>
    <row r="53" spans="1:10" x14ac:dyDescent="0.15">
      <c r="A53" s="208"/>
      <c r="B53" s="191" t="s">
        <v>369</v>
      </c>
      <c r="C53" s="192" t="s">
        <v>6</v>
      </c>
      <c r="E53" s="198"/>
      <c r="F53" s="195">
        <f>逆行列係数!P54</f>
        <v>4.6085032655587194E-2</v>
      </c>
      <c r="G53" s="195">
        <f>逆行列係数!BE54</f>
        <v>5.8825709742079402E-2</v>
      </c>
      <c r="H53" s="472">
        <f t="shared" si="4"/>
        <v>0.60296972384779979</v>
      </c>
      <c r="I53" s="196">
        <f t="shared" si="5"/>
        <v>3.1495008672694511</v>
      </c>
      <c r="J53" s="197">
        <f t="shared" si="6"/>
        <v>3.7524705911172509</v>
      </c>
    </row>
    <row r="54" spans="1:10" x14ac:dyDescent="0.15">
      <c r="A54" s="208"/>
      <c r="B54" s="191" t="s">
        <v>88</v>
      </c>
      <c r="C54" s="192" t="s">
        <v>370</v>
      </c>
      <c r="E54" s="198"/>
      <c r="F54" s="195">
        <f>逆行列係数!P55</f>
        <v>1.3039562722397115E-2</v>
      </c>
      <c r="G54" s="195">
        <f>逆行列係数!BE55</f>
        <v>1.807663455037041E-2</v>
      </c>
      <c r="H54" s="472">
        <f t="shared" si="4"/>
        <v>0.17060770234404152</v>
      </c>
      <c r="I54" s="196">
        <f t="shared" si="5"/>
        <v>0.9678145226521504</v>
      </c>
      <c r="J54" s="197">
        <f t="shared" si="6"/>
        <v>1.1384222249961919</v>
      </c>
    </row>
    <row r="55" spans="1:10" x14ac:dyDescent="0.15">
      <c r="A55" s="208"/>
      <c r="B55" s="191" t="s">
        <v>89</v>
      </c>
      <c r="C55" s="192" t="s">
        <v>7</v>
      </c>
      <c r="E55" s="198"/>
      <c r="F55" s="195">
        <f>逆行列係数!P56</f>
        <v>1.3589769919603522E-2</v>
      </c>
      <c r="G55" s="195">
        <f>逆行列係数!BE56</f>
        <v>1.0431348546750416E-2</v>
      </c>
      <c r="H55" s="472">
        <f t="shared" si="4"/>
        <v>0.17780653160902193</v>
      </c>
      <c r="I55" s="196">
        <f t="shared" si="5"/>
        <v>0.55848950125423569</v>
      </c>
      <c r="J55" s="197">
        <f t="shared" si="6"/>
        <v>0.73629603286325762</v>
      </c>
    </row>
    <row r="56" spans="1:10" x14ac:dyDescent="0.15">
      <c r="A56" s="208"/>
      <c r="B56" s="191" t="s">
        <v>90</v>
      </c>
      <c r="C56" s="192" t="s">
        <v>8</v>
      </c>
      <c r="E56" s="198"/>
      <c r="F56" s="195">
        <f>逆行列係数!P57</f>
        <v>1.0561052900971922E-2</v>
      </c>
      <c r="G56" s="195">
        <f>逆行列係数!BE57</f>
        <v>1.5543539085857493E-2</v>
      </c>
      <c r="H56" s="472">
        <f t="shared" si="4"/>
        <v>0.13817924788795849</v>
      </c>
      <c r="I56" s="196">
        <f t="shared" si="5"/>
        <v>0.83219378135826494</v>
      </c>
      <c r="J56" s="197">
        <f t="shared" si="6"/>
        <v>0.97037302924622337</v>
      </c>
    </row>
    <row r="57" spans="1:10" x14ac:dyDescent="0.15">
      <c r="A57" s="208"/>
      <c r="B57" s="191" t="s">
        <v>91</v>
      </c>
      <c r="C57" s="192" t="s">
        <v>9</v>
      </c>
      <c r="E57" s="198"/>
      <c r="F57" s="195">
        <f>逆行列係数!P58</f>
        <v>0.41263861288305154</v>
      </c>
      <c r="G57" s="195">
        <f>逆行列係数!BE58</f>
        <v>1.3526261870375014</v>
      </c>
      <c r="H57" s="472">
        <f t="shared" si="4"/>
        <v>5.3989023360031849</v>
      </c>
      <c r="I57" s="196">
        <f t="shared" si="5"/>
        <v>72.418970682110341</v>
      </c>
      <c r="J57" s="197">
        <f t="shared" si="6"/>
        <v>77.817873018113531</v>
      </c>
    </row>
    <row r="58" spans="1:10" x14ac:dyDescent="0.15">
      <c r="A58" s="208"/>
      <c r="B58" s="191" t="s">
        <v>92</v>
      </c>
      <c r="C58" s="192" t="s">
        <v>10</v>
      </c>
      <c r="E58" s="198"/>
      <c r="F58" s="195">
        <f>逆行列係数!P59</f>
        <v>8.3535235996775713E-3</v>
      </c>
      <c r="G58" s="195">
        <f>逆行列係数!BE59</f>
        <v>1.0974460354650628E-2</v>
      </c>
      <c r="H58" s="472">
        <f t="shared" si="4"/>
        <v>0.10929626231789172</v>
      </c>
      <c r="I58" s="196">
        <f t="shared" si="5"/>
        <v>0.58756745233218788</v>
      </c>
      <c r="J58" s="197">
        <f t="shared" si="6"/>
        <v>0.69686371465007957</v>
      </c>
    </row>
    <row r="59" spans="1:10" x14ac:dyDescent="0.15">
      <c r="A59" s="208"/>
      <c r="B59" s="191" t="s">
        <v>93</v>
      </c>
      <c r="C59" s="192" t="s">
        <v>371</v>
      </c>
      <c r="E59" s="198"/>
      <c r="F59" s="195">
        <f>逆行列係数!P60</f>
        <v>1.4532757022038332E-3</v>
      </c>
      <c r="G59" s="195">
        <f>逆行列係数!BE60</f>
        <v>1.7280116778107936E-3</v>
      </c>
      <c r="H59" s="472">
        <f>D$17*F59</f>
        <v>1.9014443482797995E-2</v>
      </c>
      <c r="I59" s="196">
        <f>E$17*G59</f>
        <v>9.2516933527514694E-2</v>
      </c>
      <c r="J59" s="197">
        <f>SUM(H59:I59)</f>
        <v>0.11153137701031268</v>
      </c>
    </row>
    <row r="60" spans="1:10" x14ac:dyDescent="0.15">
      <c r="A60" s="208"/>
      <c r="B60" s="191" t="s">
        <v>94</v>
      </c>
      <c r="C60" s="192" t="s">
        <v>372</v>
      </c>
      <c r="E60" s="198"/>
      <c r="F60" s="195">
        <f>逆行列係数!P61</f>
        <v>1.7442336750560911E-3</v>
      </c>
      <c r="G60" s="195">
        <f>逆行列係数!BE61</f>
        <v>1.7931085710256526E-3</v>
      </c>
      <c r="H60" s="472">
        <f>D$17*F60</f>
        <v>2.2821294393660308E-2</v>
      </c>
      <c r="I60" s="196">
        <f>E$17*G60</f>
        <v>9.6002190612140867E-2</v>
      </c>
      <c r="J60" s="197">
        <f>SUM(H60:I60)</f>
        <v>0.11882348500580117</v>
      </c>
    </row>
    <row r="61" spans="1:10" x14ac:dyDescent="0.15">
      <c r="A61" s="208"/>
      <c r="B61" s="191" t="s">
        <v>95</v>
      </c>
      <c r="C61" s="192" t="s">
        <v>373</v>
      </c>
      <c r="E61" s="198"/>
      <c r="F61" s="195">
        <f>逆行列係数!P62</f>
        <v>7.2445074405995305E-4</v>
      </c>
      <c r="G61" s="195">
        <f>逆行列係数!BE62</f>
        <v>7.8231556383188787E-4</v>
      </c>
      <c r="H61" s="472">
        <f t="shared" si="4"/>
        <v>9.4786059576374027E-3</v>
      </c>
      <c r="I61" s="196">
        <f t="shared" si="5"/>
        <v>4.1884807808862404E-2</v>
      </c>
      <c r="J61" s="197">
        <f t="shared" si="6"/>
        <v>5.1363413766499805E-2</v>
      </c>
    </row>
    <row r="62" spans="1:10" x14ac:dyDescent="0.15">
      <c r="A62" s="208"/>
      <c r="B62" s="191" t="s">
        <v>96</v>
      </c>
      <c r="C62" s="192" t="s">
        <v>374</v>
      </c>
      <c r="E62" s="198"/>
      <c r="F62" s="195">
        <f>逆行列係数!P63</f>
        <v>1.9325561501855714E-3</v>
      </c>
      <c r="G62" s="195">
        <f>逆行列係数!BE63</f>
        <v>2.1286064981136462E-3</v>
      </c>
      <c r="H62" s="472">
        <f t="shared" si="4"/>
        <v>2.5285277693222759E-2</v>
      </c>
      <c r="I62" s="196">
        <f t="shared" si="5"/>
        <v>0.11396459203430155</v>
      </c>
      <c r="J62" s="197">
        <f t="shared" si="6"/>
        <v>0.13924986972752432</v>
      </c>
    </row>
    <row r="63" spans="1:10" x14ac:dyDescent="0.15">
      <c r="A63" s="208"/>
      <c r="B63" s="191" t="s">
        <v>97</v>
      </c>
      <c r="C63" s="192" t="s">
        <v>11</v>
      </c>
      <c r="E63" s="198"/>
      <c r="F63" s="195">
        <f>逆行列係数!P64</f>
        <v>1.1489237965742901E-3</v>
      </c>
      <c r="G63" s="195">
        <f>逆行列係数!BE64</f>
        <v>1.2827347053752829E-3</v>
      </c>
      <c r="H63" s="472">
        <f t="shared" si="4"/>
        <v>1.5032348344415827E-2</v>
      </c>
      <c r="I63" s="196">
        <f t="shared" si="5"/>
        <v>6.8677013584184418E-2</v>
      </c>
      <c r="J63" s="197">
        <f t="shared" si="6"/>
        <v>8.3709361928600248E-2</v>
      </c>
    </row>
    <row r="64" spans="1:10" x14ac:dyDescent="0.15">
      <c r="A64" s="208"/>
      <c r="B64" s="191" t="s">
        <v>98</v>
      </c>
      <c r="C64" s="192" t="s">
        <v>345</v>
      </c>
      <c r="E64" s="198"/>
      <c r="F64" s="195">
        <f>逆行列係数!P65</f>
        <v>1.3995536878303976E-4</v>
      </c>
      <c r="G64" s="195">
        <f>逆行列係数!BE65</f>
        <v>1.7585010032012931E-4</v>
      </c>
      <c r="H64" s="472">
        <f t="shared" si="4"/>
        <v>1.8311552624210943E-3</v>
      </c>
      <c r="I64" s="196">
        <f t="shared" si="5"/>
        <v>9.4149317687108585E-3</v>
      </c>
      <c r="J64" s="197">
        <f t="shared" si="6"/>
        <v>1.1246087031131953E-2</v>
      </c>
    </row>
    <row r="65" spans="1:10" x14ac:dyDescent="0.15">
      <c r="A65" s="208"/>
      <c r="B65" s="191" t="s">
        <v>99</v>
      </c>
      <c r="C65" s="192" t="s">
        <v>342</v>
      </c>
      <c r="E65" s="198"/>
      <c r="F65" s="195">
        <f>逆行列係数!P66</f>
        <v>5.8540790708095222E-3</v>
      </c>
      <c r="G65" s="195">
        <f>逆行列係数!BE66</f>
        <v>6.8393067608178062E-3</v>
      </c>
      <c r="H65" s="472">
        <f t="shared" si="4"/>
        <v>7.6593901258335276E-2</v>
      </c>
      <c r="I65" s="196">
        <f t="shared" si="5"/>
        <v>0.36617327133257088</v>
      </c>
      <c r="J65" s="197">
        <f t="shared" si="6"/>
        <v>0.44276717259090614</v>
      </c>
    </row>
    <row r="66" spans="1:10" x14ac:dyDescent="0.15">
      <c r="A66" s="208"/>
      <c r="B66" s="191" t="s">
        <v>100</v>
      </c>
      <c r="C66" s="192" t="s">
        <v>13</v>
      </c>
      <c r="E66" s="198"/>
      <c r="F66" s="195">
        <f>逆行列係数!P67</f>
        <v>2.5451835402191939E-2</v>
      </c>
      <c r="G66" s="195">
        <f>逆行列係数!BE67</f>
        <v>3.1857492131174225E-2</v>
      </c>
      <c r="H66" s="472">
        <f t="shared" si="4"/>
        <v>0.3330080349203951</v>
      </c>
      <c r="I66" s="196">
        <f t="shared" si="5"/>
        <v>1.7056351642178458</v>
      </c>
      <c r="J66" s="197">
        <f t="shared" si="6"/>
        <v>2.038643199138241</v>
      </c>
    </row>
    <row r="67" spans="1:10" x14ac:dyDescent="0.15">
      <c r="A67" s="208"/>
      <c r="B67" s="191" t="s">
        <v>101</v>
      </c>
      <c r="C67" s="192" t="s">
        <v>14</v>
      </c>
      <c r="E67" s="198"/>
      <c r="F67" s="195">
        <f>逆行列係数!P68</f>
        <v>9.5847108446990986E-3</v>
      </c>
      <c r="G67" s="195">
        <f>逆行列係数!BE68</f>
        <v>2.1068626032430867E-2</v>
      </c>
      <c r="H67" s="472">
        <f t="shared" si="4"/>
        <v>0.12540493340604297</v>
      </c>
      <c r="I67" s="196">
        <f t="shared" si="5"/>
        <v>1.1280043411673621</v>
      </c>
      <c r="J67" s="197">
        <f t="shared" si="6"/>
        <v>1.2534092745734051</v>
      </c>
    </row>
    <row r="68" spans="1:10" x14ac:dyDescent="0.15">
      <c r="A68" s="208"/>
      <c r="B68" s="191" t="s">
        <v>102</v>
      </c>
      <c r="C68" s="192" t="s">
        <v>343</v>
      </c>
      <c r="E68" s="198"/>
      <c r="F68" s="195">
        <f>逆行列係数!P69</f>
        <v>3.5305395197221805E-2</v>
      </c>
      <c r="G68" s="195">
        <f>逆行列係数!BE69</f>
        <v>6.0091547756335274E-2</v>
      </c>
      <c r="H68" s="472">
        <f t="shared" si="4"/>
        <v>0.46193054806971856</v>
      </c>
      <c r="I68" s="196">
        <f t="shared" si="5"/>
        <v>3.2172732399480197</v>
      </c>
      <c r="J68" s="197">
        <f t="shared" si="6"/>
        <v>3.6792037880177384</v>
      </c>
    </row>
    <row r="69" spans="1:10" x14ac:dyDescent="0.15">
      <c r="A69" s="208"/>
      <c r="B69" s="191" t="s">
        <v>103</v>
      </c>
      <c r="C69" s="192" t="s">
        <v>375</v>
      </c>
      <c r="E69" s="198"/>
      <c r="F69" s="195">
        <f>逆行列係数!P70</f>
        <v>2.1321235205966241E-3</v>
      </c>
      <c r="G69" s="195">
        <f>逆行列係数!BE70</f>
        <v>4.4428063575279201E-3</v>
      </c>
      <c r="H69" s="472">
        <f t="shared" si="4"/>
        <v>2.7896387532833453E-2</v>
      </c>
      <c r="I69" s="196">
        <f t="shared" si="5"/>
        <v>0.23786576545348787</v>
      </c>
      <c r="J69" s="197">
        <f t="shared" si="6"/>
        <v>0.26576215298632133</v>
      </c>
    </row>
    <row r="70" spans="1:10" x14ac:dyDescent="0.15">
      <c r="A70" s="208"/>
      <c r="B70" s="191" t="s">
        <v>104</v>
      </c>
      <c r="C70" s="192" t="s">
        <v>376</v>
      </c>
      <c r="E70" s="198"/>
      <c r="F70" s="195">
        <f>逆行列係数!P71</f>
        <v>1.3827351803750081E-3</v>
      </c>
      <c r="G70" s="195">
        <f>逆行列係数!BE71</f>
        <v>2.3926474019946862E-3</v>
      </c>
      <c r="H70" s="472">
        <f>D$17*F70</f>
        <v>1.8091501770136548E-2</v>
      </c>
      <c r="I70" s="196">
        <f>E$17*G70</f>
        <v>0.12810121799961624</v>
      </c>
      <c r="J70" s="197">
        <f>SUM(H70:I70)</f>
        <v>0.14619271976975279</v>
      </c>
    </row>
    <row r="71" spans="1:10" x14ac:dyDescent="0.15">
      <c r="A71" s="208"/>
      <c r="B71" s="191" t="s">
        <v>105</v>
      </c>
      <c r="C71" s="192" t="s">
        <v>377</v>
      </c>
      <c r="E71" s="198"/>
      <c r="F71" s="195">
        <f>逆行列係数!P72</f>
        <v>0.10027453902432046</v>
      </c>
      <c r="G71" s="195">
        <f>逆行列係数!BE72</f>
        <v>0.1012537469922369</v>
      </c>
      <c r="H71" s="472">
        <f t="shared" si="4"/>
        <v>1.3119771782808896</v>
      </c>
      <c r="I71" s="196">
        <f t="shared" si="5"/>
        <v>5.4210780518337875</v>
      </c>
      <c r="J71" s="197">
        <f t="shared" si="6"/>
        <v>6.7330552301146769</v>
      </c>
    </row>
    <row r="72" spans="1:10" x14ac:dyDescent="0.15">
      <c r="A72" s="208"/>
      <c r="B72" s="191" t="s">
        <v>106</v>
      </c>
      <c r="C72" s="192" t="s">
        <v>17</v>
      </c>
      <c r="D72" s="214"/>
      <c r="E72" s="198"/>
      <c r="F72" s="195">
        <f>逆行列係数!P73</f>
        <v>1.6133017042535568E-2</v>
      </c>
      <c r="G72" s="195">
        <f>逆行列係数!BE73</f>
        <v>3.023246462381507E-2</v>
      </c>
      <c r="H72" s="472">
        <f t="shared" si="4"/>
        <v>0.21108199930482557</v>
      </c>
      <c r="I72" s="196">
        <f t="shared" si="5"/>
        <v>1.6186319548013459</v>
      </c>
      <c r="J72" s="197">
        <f t="shared" si="6"/>
        <v>1.8297139541061715</v>
      </c>
    </row>
    <row r="73" spans="1:10" x14ac:dyDescent="0.15">
      <c r="A73" s="208"/>
      <c r="B73" s="191" t="s">
        <v>107</v>
      </c>
      <c r="C73" s="192" t="s">
        <v>18</v>
      </c>
      <c r="D73" s="214"/>
      <c r="E73" s="198"/>
      <c r="F73" s="195">
        <f>逆行列係数!P74</f>
        <v>8.8936516655625363E-3</v>
      </c>
      <c r="G73" s="195">
        <f>逆行列係数!BE74</f>
        <v>1.3516936827813573E-2</v>
      </c>
      <c r="H73" s="472">
        <f t="shared" si="4"/>
        <v>0.11636321772536758</v>
      </c>
      <c r="I73" s="196">
        <f t="shared" si="5"/>
        <v>0.7236904484226353</v>
      </c>
      <c r="J73" s="197">
        <f t="shared" si="6"/>
        <v>0.84005366614800292</v>
      </c>
    </row>
    <row r="74" spans="1:10" x14ac:dyDescent="0.15">
      <c r="A74" s="208"/>
      <c r="B74" s="191" t="s">
        <v>108</v>
      </c>
      <c r="C74" s="192" t="s">
        <v>378</v>
      </c>
      <c r="D74" s="214"/>
      <c r="E74" s="198"/>
      <c r="F74" s="195">
        <f>逆行列係数!P75</f>
        <v>4.0171063608209046E-2</v>
      </c>
      <c r="G74" s="195">
        <f>逆行列係数!BE75</f>
        <v>6.0722940681363455E-2</v>
      </c>
      <c r="H74" s="472">
        <f t="shared" si="4"/>
        <v>0.52559223102942998</v>
      </c>
      <c r="I74" s="196">
        <f t="shared" si="5"/>
        <v>3.2510777205685324</v>
      </c>
      <c r="J74" s="197">
        <f t="shared" si="6"/>
        <v>3.7766699515979623</v>
      </c>
    </row>
    <row r="75" spans="1:10" x14ac:dyDescent="0.15">
      <c r="A75" s="208"/>
      <c r="B75" s="191" t="s">
        <v>109</v>
      </c>
      <c r="C75" s="192" t="s">
        <v>347</v>
      </c>
      <c r="D75" s="214"/>
      <c r="E75" s="198"/>
      <c r="F75" s="195">
        <f>逆行列係数!P76</f>
        <v>2.4326055884545866E-2</v>
      </c>
      <c r="G75" s="195">
        <f>逆行列係数!BE76</f>
        <v>3.0859234814076899E-2</v>
      </c>
      <c r="H75" s="472">
        <f t="shared" si="4"/>
        <v>0.31827850288465581</v>
      </c>
      <c r="I75" s="196">
        <f t="shared" si="5"/>
        <v>1.6521889363739151</v>
      </c>
      <c r="J75" s="197">
        <f t="shared" si="6"/>
        <v>1.9704674392585708</v>
      </c>
    </row>
    <row r="76" spans="1:10" x14ac:dyDescent="0.15">
      <c r="A76" s="208"/>
      <c r="B76" s="191" t="s">
        <v>110</v>
      </c>
      <c r="C76" s="192" t="s">
        <v>19</v>
      </c>
      <c r="D76" s="214"/>
      <c r="E76" s="198"/>
      <c r="F76" s="195">
        <f>逆行列係数!P77</f>
        <v>1.2375308286618467E-3</v>
      </c>
      <c r="G76" s="195">
        <f>逆行列係数!BE77</f>
        <v>2.6949904501136612E-3</v>
      </c>
      <c r="H76" s="472">
        <f t="shared" si="4"/>
        <v>1.6191669594507851E-2</v>
      </c>
      <c r="I76" s="196">
        <f t="shared" si="5"/>
        <v>0.14428852277568507</v>
      </c>
      <c r="J76" s="197">
        <f t="shared" si="6"/>
        <v>0.16048019237019293</v>
      </c>
    </row>
    <row r="77" spans="1:10" x14ac:dyDescent="0.15">
      <c r="A77" s="208"/>
      <c r="B77" s="191" t="s">
        <v>111</v>
      </c>
      <c r="C77" s="192" t="s">
        <v>20</v>
      </c>
      <c r="D77" s="214"/>
      <c r="E77" s="198"/>
      <c r="F77" s="195">
        <f>逆行列係数!P78</f>
        <v>1.4282343911818008E-2</v>
      </c>
      <c r="G77" s="195">
        <f>逆行列係数!BE78</f>
        <v>3.1856543071409379E-2</v>
      </c>
      <c r="H77" s="472">
        <f t="shared" si="4"/>
        <v>0.18686806687906601</v>
      </c>
      <c r="I77" s="196">
        <f t="shared" si="5"/>
        <v>1.7055843520038396</v>
      </c>
      <c r="J77" s="197">
        <f t="shared" si="6"/>
        <v>1.8924524188829057</v>
      </c>
    </row>
    <row r="78" spans="1:10" x14ac:dyDescent="0.15">
      <c r="A78" s="208"/>
      <c r="B78" s="191" t="s">
        <v>112</v>
      </c>
      <c r="C78" s="192" t="s">
        <v>379</v>
      </c>
      <c r="D78" s="214"/>
      <c r="E78" s="198"/>
      <c r="F78" s="195">
        <f>逆行列係数!P79</f>
        <v>8.0647329986891276E-5</v>
      </c>
      <c r="G78" s="195">
        <f>逆行列係数!BE79</f>
        <v>1.3137541564625494E-4</v>
      </c>
      <c r="H78" s="472">
        <f t="shared" si="4"/>
        <v>1.0551776897865068E-3</v>
      </c>
      <c r="I78" s="196">
        <f t="shared" si="5"/>
        <v>7.033778042456619E-3</v>
      </c>
      <c r="J78" s="197">
        <f t="shared" si="6"/>
        <v>8.0889557322431256E-3</v>
      </c>
    </row>
    <row r="79" spans="1:10" x14ac:dyDescent="0.15">
      <c r="A79" s="208"/>
      <c r="B79" s="191" t="s">
        <v>334</v>
      </c>
      <c r="C79" s="192" t="s">
        <v>380</v>
      </c>
      <c r="D79" s="214"/>
      <c r="E79" s="198"/>
      <c r="F79" s="195">
        <f>逆行列係数!P80</f>
        <v>1.1534384768647776E-3</v>
      </c>
      <c r="G79" s="195">
        <f>逆行列係数!BE80</f>
        <v>2.2961876373417955E-3</v>
      </c>
      <c r="H79" s="472">
        <f t="shared" si="4"/>
        <v>1.5091417750927059E-2</v>
      </c>
      <c r="I79" s="196">
        <f t="shared" si="5"/>
        <v>0.12293680751034389</v>
      </c>
      <c r="J79" s="197">
        <f t="shared" si="6"/>
        <v>0.13802822526127095</v>
      </c>
    </row>
    <row r="80" spans="1:10" x14ac:dyDescent="0.15">
      <c r="A80" s="208"/>
      <c r="B80" s="191" t="s">
        <v>335</v>
      </c>
      <c r="C80" s="192" t="s">
        <v>21</v>
      </c>
      <c r="D80" s="214"/>
      <c r="E80" s="198"/>
      <c r="F80" s="195">
        <f>逆行列係数!P81</f>
        <v>7.3884410362222486E-2</v>
      </c>
      <c r="G80" s="195">
        <f>逆行列係数!BE81</f>
        <v>0.11348319725151854</v>
      </c>
      <c r="H80" s="472">
        <f t="shared" si="4"/>
        <v>0.96669265368016866</v>
      </c>
      <c r="I80" s="196">
        <f t="shared" si="5"/>
        <v>6.0758370741509342</v>
      </c>
      <c r="J80" s="197">
        <f t="shared" si="6"/>
        <v>7.042529727831103</v>
      </c>
    </row>
    <row r="81" spans="1:10" x14ac:dyDescent="0.15">
      <c r="A81" s="208"/>
      <c r="B81" s="191" t="s">
        <v>381</v>
      </c>
      <c r="C81" s="435" t="s">
        <v>439</v>
      </c>
      <c r="D81" s="214"/>
      <c r="E81" s="198"/>
      <c r="F81" s="195">
        <f>逆行列係数!P82</f>
        <v>7.4144728123867775E-4</v>
      </c>
      <c r="G81" s="195">
        <f>逆行列係数!BE82</f>
        <v>1.0234317026865201E-3</v>
      </c>
      <c r="H81" s="472">
        <f t="shared" ref="H81:I83" si="7">D$17*F81</f>
        <v>9.7009861261753115E-3</v>
      </c>
      <c r="I81" s="196">
        <f t="shared" si="7"/>
        <v>5.4794052623160193E-2</v>
      </c>
      <c r="J81" s="197">
        <f>SUM(H81:I81)</f>
        <v>6.4495038749335501E-2</v>
      </c>
    </row>
    <row r="82" spans="1:10" x14ac:dyDescent="0.15">
      <c r="A82" s="208"/>
      <c r="B82" s="191" t="s">
        <v>336</v>
      </c>
      <c r="C82" s="192" t="s">
        <v>383</v>
      </c>
      <c r="D82" s="214"/>
      <c r="E82" s="198"/>
      <c r="F82" s="195">
        <f>逆行列係数!P83</f>
        <v>9.4840332796843725E-4</v>
      </c>
      <c r="G82" s="195">
        <f>逆行列係数!BE83</f>
        <v>1.7349582482837195E-3</v>
      </c>
      <c r="H82" s="472">
        <f t="shared" si="7"/>
        <v>1.2408768309555115E-2</v>
      </c>
      <c r="I82" s="196">
        <f t="shared" si="7"/>
        <v>9.2888849647608324E-2</v>
      </c>
      <c r="J82" s="197">
        <f>SUM(H82:I82)</f>
        <v>0.10529761795716344</v>
      </c>
    </row>
    <row r="83" spans="1:10" x14ac:dyDescent="0.15">
      <c r="A83" s="208"/>
      <c r="B83" s="191" t="s">
        <v>337</v>
      </c>
      <c r="C83" s="192" t="s">
        <v>384</v>
      </c>
      <c r="D83" s="214"/>
      <c r="E83" s="198"/>
      <c r="F83" s="195">
        <f>逆行列係数!P84</f>
        <v>5.4553507292315583E-3</v>
      </c>
      <c r="G83" s="195">
        <f>逆行列係数!BE84</f>
        <v>1.1880203528502945E-2</v>
      </c>
      <c r="H83" s="472">
        <f t="shared" si="7"/>
        <v>7.1376998846475789E-2</v>
      </c>
      <c r="I83" s="196">
        <f t="shared" si="7"/>
        <v>0.63606051640363925</v>
      </c>
      <c r="J83" s="197">
        <f>SUM(H83:I83)</f>
        <v>0.707437515250115</v>
      </c>
    </row>
    <row r="84" spans="1:10" x14ac:dyDescent="0.15">
      <c r="A84" s="216"/>
      <c r="B84" s="277"/>
      <c r="C84" s="278" t="s">
        <v>116</v>
      </c>
      <c r="D84" s="217">
        <f>SUM(D45:D83)</f>
        <v>0</v>
      </c>
      <c r="E84" s="224">
        <f>SUM(E45:E83)</f>
        <v>0</v>
      </c>
      <c r="F84" s="218">
        <f>逆行列係数!P85</f>
        <v>1.0277150931028345</v>
      </c>
      <c r="G84" s="218">
        <f>逆行列係数!BE85</f>
        <v>2.3108283059245065</v>
      </c>
      <c r="H84" s="488">
        <f>SUM(H45:H83)</f>
        <v>13.446471667136898</v>
      </c>
      <c r="I84" s="219">
        <f>SUM(I45:I83)</f>
        <v>123.72066202907087</v>
      </c>
      <c r="J84" s="220">
        <f>SUM(J45:J83)</f>
        <v>137.16713369620771</v>
      </c>
    </row>
    <row r="85" spans="1:10" x14ac:dyDescent="0.15">
      <c r="A85" s="221"/>
      <c r="B85" s="222"/>
      <c r="C85" s="223" t="s">
        <v>48</v>
      </c>
      <c r="D85" s="215">
        <f>SUM(D84,D44)</f>
        <v>13.08385150454478</v>
      </c>
      <c r="E85" s="215">
        <f>SUM(E84,E44)</f>
        <v>53.539530267945743</v>
      </c>
      <c r="F85" s="199">
        <f>逆行列係数!P87</f>
        <v>2.3547183200936708</v>
      </c>
      <c r="G85" s="199">
        <f>逆行列係数!BE87</f>
        <v>2.3367460658025925</v>
      </c>
      <c r="H85" s="473">
        <f>SUM(H84,H44)</f>
        <v>30.808784835136734</v>
      </c>
      <c r="I85" s="200">
        <f>SUM(I84,I44)</f>
        <v>125.10828671854101</v>
      </c>
      <c r="J85" s="201">
        <f>SUM(J84,J44)</f>
        <v>155.91707155367769</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14</v>
      </c>
      <c r="C2" s="324" t="s">
        <v>420</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256</v>
      </c>
      <c r="E4" s="182" t="s">
        <v>154</v>
      </c>
      <c r="F4" s="183" t="s">
        <v>155</v>
      </c>
      <c r="G4" s="183" t="s">
        <v>257</v>
      </c>
      <c r="H4" s="479" t="s">
        <v>258</v>
      </c>
      <c r="I4" s="185" t="s">
        <v>259</v>
      </c>
      <c r="J4" s="186" t="s">
        <v>260</v>
      </c>
      <c r="K4" s="187"/>
      <c r="L4" s="188"/>
    </row>
    <row r="5" spans="1:12" x14ac:dyDescent="0.15">
      <c r="A5" s="190" t="s">
        <v>130</v>
      </c>
      <c r="B5" s="191" t="s">
        <v>358</v>
      </c>
      <c r="C5" s="192" t="s">
        <v>359</v>
      </c>
      <c r="D5" s="193"/>
      <c r="E5" s="194"/>
      <c r="F5" s="195">
        <f>逆行列係数!Q5</f>
        <v>6.9237518013558766E-5</v>
      </c>
      <c r="G5" s="195">
        <f>逆行列係数!BF5</f>
        <v>1.62979164582809E-5</v>
      </c>
      <c r="H5" s="472">
        <f t="shared" ref="H5:H40" si="0">D$18*F5</f>
        <v>1.9927772677059653E-3</v>
      </c>
      <c r="I5" s="196">
        <f t="shared" ref="I5:I40" si="1">E$18*G5</f>
        <v>1.0367853420930957E-3</v>
      </c>
      <c r="J5" s="197">
        <f t="shared" ref="J5:J40" si="2">SUM(H5:I5)</f>
        <v>3.029562609799061E-3</v>
      </c>
    </row>
    <row r="6" spans="1:12" x14ac:dyDescent="0.15">
      <c r="A6" s="190" t="s">
        <v>132</v>
      </c>
      <c r="B6" s="191" t="s">
        <v>360</v>
      </c>
      <c r="C6" s="192" t="s">
        <v>361</v>
      </c>
      <c r="D6" s="193"/>
      <c r="E6" s="194"/>
      <c r="F6" s="195">
        <f>逆行列係数!Q6</f>
        <v>3.7386212667309507E-5</v>
      </c>
      <c r="G6" s="195">
        <f>逆行列係数!BF6</f>
        <v>5.2522210332081734E-6</v>
      </c>
      <c r="H6" s="472">
        <f t="shared" si="0"/>
        <v>1.0760408065818507E-3</v>
      </c>
      <c r="I6" s="196">
        <f t="shared" si="1"/>
        <v>3.3411790977100586E-4</v>
      </c>
      <c r="J6" s="197">
        <f t="shared" si="2"/>
        <v>1.4101587163528565E-3</v>
      </c>
    </row>
    <row r="7" spans="1:12" x14ac:dyDescent="0.15">
      <c r="A7" s="190" t="s">
        <v>134</v>
      </c>
      <c r="B7" s="191" t="s">
        <v>362</v>
      </c>
      <c r="C7" s="192" t="s">
        <v>363</v>
      </c>
      <c r="D7" s="193"/>
      <c r="E7" s="194"/>
      <c r="F7" s="195">
        <f>逆行列係数!Q7</f>
        <v>1.304958004138247E-5</v>
      </c>
      <c r="G7" s="195">
        <f>逆行列係数!BF7</f>
        <v>2.6097214976948416E-6</v>
      </c>
      <c r="H7" s="472">
        <f t="shared" si="0"/>
        <v>3.7558981323512953E-4</v>
      </c>
      <c r="I7" s="196">
        <f t="shared" si="1"/>
        <v>1.6601637409795948E-4</v>
      </c>
      <c r="J7" s="197">
        <f t="shared" si="2"/>
        <v>5.4160618733308896E-4</v>
      </c>
    </row>
    <row r="8" spans="1:12" x14ac:dyDescent="0.15">
      <c r="A8" s="190" t="s">
        <v>136</v>
      </c>
      <c r="B8" s="191" t="s">
        <v>364</v>
      </c>
      <c r="C8" s="192" t="s">
        <v>3</v>
      </c>
      <c r="D8" s="193"/>
      <c r="E8" s="194"/>
      <c r="F8" s="195">
        <f>逆行列係数!Q8</f>
        <v>2.5971984586426675E-2</v>
      </c>
      <c r="G8" s="195">
        <f>逆行列係数!BF8</f>
        <v>2.9439261269335296E-3</v>
      </c>
      <c r="H8" s="472">
        <f t="shared" si="0"/>
        <v>0.74751929251573335</v>
      </c>
      <c r="I8" s="196">
        <f t="shared" si="1"/>
        <v>0.18727666597276996</v>
      </c>
      <c r="J8" s="197">
        <f t="shared" si="2"/>
        <v>0.93479595848850328</v>
      </c>
    </row>
    <row r="9" spans="1:12" x14ac:dyDescent="0.15">
      <c r="A9" s="190"/>
      <c r="B9" s="191" t="s">
        <v>365</v>
      </c>
      <c r="C9" s="192" t="s">
        <v>344</v>
      </c>
      <c r="D9" s="193"/>
      <c r="E9" s="194"/>
      <c r="F9" s="195">
        <f>逆行列係数!Q9</f>
        <v>1.1408210295838482E-4</v>
      </c>
      <c r="G9" s="195">
        <f>逆行列係数!BF9</f>
        <v>3.7550158498925063E-5</v>
      </c>
      <c r="H9" s="472">
        <f t="shared" si="0"/>
        <v>3.2834831165242046E-3</v>
      </c>
      <c r="I9" s="196">
        <f t="shared" si="1"/>
        <v>2.3887380957322976E-3</v>
      </c>
      <c r="J9" s="197">
        <f t="shared" si="2"/>
        <v>5.6722212122565022E-3</v>
      </c>
    </row>
    <row r="10" spans="1:12" x14ac:dyDescent="0.15">
      <c r="A10" s="190"/>
      <c r="B10" s="191" t="s">
        <v>366</v>
      </c>
      <c r="C10" s="192" t="s">
        <v>4</v>
      </c>
      <c r="D10" s="193"/>
      <c r="E10" s="194"/>
      <c r="F10" s="195">
        <f>逆行列係数!Q10</f>
        <v>1.4809338605267931E-3</v>
      </c>
      <c r="G10" s="195">
        <f>逆行列係数!BF10</f>
        <v>1.2110131077169E-4</v>
      </c>
      <c r="H10" s="472">
        <f t="shared" si="0"/>
        <v>4.2623875276059181E-2</v>
      </c>
      <c r="I10" s="196">
        <f t="shared" si="1"/>
        <v>7.7038107440141187E-3</v>
      </c>
      <c r="J10" s="197">
        <f t="shared" si="2"/>
        <v>5.0327686020073301E-2</v>
      </c>
    </row>
    <row r="11" spans="1:12" x14ac:dyDescent="0.15">
      <c r="A11" s="190"/>
      <c r="B11" s="191" t="s">
        <v>367</v>
      </c>
      <c r="C11" s="192" t="s">
        <v>113</v>
      </c>
      <c r="D11" s="193"/>
      <c r="E11" s="194"/>
      <c r="F11" s="195">
        <f>逆行列係数!Q11</f>
        <v>3.9197801811893408E-3</v>
      </c>
      <c r="G11" s="195">
        <f>逆行列係数!BF11</f>
        <v>4.8097758972419032E-4</v>
      </c>
      <c r="H11" s="472">
        <f t="shared" si="0"/>
        <v>0.11281815211730745</v>
      </c>
      <c r="I11" s="196">
        <f t="shared" si="1"/>
        <v>3.0597194198276494E-2</v>
      </c>
      <c r="J11" s="197">
        <f t="shared" si="2"/>
        <v>0.14341534631558395</v>
      </c>
    </row>
    <row r="12" spans="1:12" x14ac:dyDescent="0.15">
      <c r="A12" s="190"/>
      <c r="B12" s="191" t="s">
        <v>368</v>
      </c>
      <c r="C12" s="192" t="s">
        <v>5</v>
      </c>
      <c r="D12" s="193"/>
      <c r="E12" s="194"/>
      <c r="F12" s="195">
        <f>逆行列係数!Q12</f>
        <v>5.548822365489087E-3</v>
      </c>
      <c r="G12" s="195">
        <f>逆行列係数!BF12</f>
        <v>1.284031684899975E-3</v>
      </c>
      <c r="H12" s="472">
        <f t="shared" si="0"/>
        <v>0.15970484485477501</v>
      </c>
      <c r="I12" s="196">
        <f t="shared" si="1"/>
        <v>8.1683154598021321E-2</v>
      </c>
      <c r="J12" s="197">
        <f t="shared" si="2"/>
        <v>0.24138799945279632</v>
      </c>
    </row>
    <row r="13" spans="1:12" x14ac:dyDescent="0.15">
      <c r="A13" s="190"/>
      <c r="B13" s="191" t="s">
        <v>369</v>
      </c>
      <c r="C13" s="192" t="s">
        <v>6</v>
      </c>
      <c r="D13" s="193"/>
      <c r="E13" s="194"/>
      <c r="F13" s="195">
        <f>逆行列係数!Q13</f>
        <v>7.0046835979233881E-3</v>
      </c>
      <c r="G13" s="195">
        <f>逆行列係数!BF13</f>
        <v>7.5245935569088389E-4</v>
      </c>
      <c r="H13" s="472">
        <f t="shared" si="0"/>
        <v>0.20160708589642129</v>
      </c>
      <c r="I13" s="196">
        <f t="shared" si="1"/>
        <v>4.7867396577845285E-2</v>
      </c>
      <c r="J13" s="197">
        <f t="shared" si="2"/>
        <v>0.24947448247426657</v>
      </c>
    </row>
    <row r="14" spans="1:12" x14ac:dyDescent="0.15">
      <c r="A14" s="190"/>
      <c r="B14" s="191" t="s">
        <v>88</v>
      </c>
      <c r="C14" s="192" t="s">
        <v>370</v>
      </c>
      <c r="D14" s="193"/>
      <c r="E14" s="194"/>
      <c r="F14" s="195">
        <f>逆行列係数!Q14</f>
        <v>1.3787854261534944E-3</v>
      </c>
      <c r="G14" s="195">
        <f>逆行列係数!BF14</f>
        <v>5.9735850081910459E-4</v>
      </c>
      <c r="H14" s="472">
        <f t="shared" si="0"/>
        <v>3.9683864082835855E-2</v>
      </c>
      <c r="I14" s="196">
        <f t="shared" si="1"/>
        <v>3.8000718632305544E-2</v>
      </c>
      <c r="J14" s="197">
        <f t="shared" si="2"/>
        <v>7.7684582715141393E-2</v>
      </c>
    </row>
    <row r="15" spans="1:12" x14ac:dyDescent="0.15">
      <c r="A15" s="190"/>
      <c r="B15" s="191" t="s">
        <v>89</v>
      </c>
      <c r="C15" s="192" t="s">
        <v>7</v>
      </c>
      <c r="D15" s="193"/>
      <c r="E15" s="194"/>
      <c r="F15" s="195">
        <f>逆行列係数!Q15</f>
        <v>2.5028313061365376E-3</v>
      </c>
      <c r="G15" s="195">
        <f>逆行列係数!BF15</f>
        <v>3.6296483551207214E-4</v>
      </c>
      <c r="H15" s="472">
        <f t="shared" si="0"/>
        <v>7.2035877005224305E-2</v>
      </c>
      <c r="I15" s="196">
        <f t="shared" si="1"/>
        <v>2.3089860726519012E-2</v>
      </c>
      <c r="J15" s="197">
        <f t="shared" si="2"/>
        <v>9.5125737731743321E-2</v>
      </c>
    </row>
    <row r="16" spans="1:12" x14ac:dyDescent="0.15">
      <c r="A16" s="190"/>
      <c r="B16" s="191" t="s">
        <v>90</v>
      </c>
      <c r="C16" s="192" t="s">
        <v>8</v>
      </c>
      <c r="D16" s="193"/>
      <c r="E16" s="194"/>
      <c r="F16" s="195">
        <f>逆行列係数!Q16</f>
        <v>0.28760946752069672</v>
      </c>
      <c r="G16" s="195">
        <f>逆行列係数!BF16</f>
        <v>4.2010648363136623E-2</v>
      </c>
      <c r="H16" s="472">
        <f t="shared" si="0"/>
        <v>8.2779051776527197</v>
      </c>
      <c r="I16" s="196">
        <f t="shared" si="1"/>
        <v>2.6724903484578078</v>
      </c>
      <c r="J16" s="197">
        <f t="shared" si="2"/>
        <v>10.950395526110528</v>
      </c>
    </row>
    <row r="17" spans="1:10" x14ac:dyDescent="0.15">
      <c r="A17" s="190"/>
      <c r="B17" s="191" t="s">
        <v>91</v>
      </c>
      <c r="C17" s="192" t="s">
        <v>9</v>
      </c>
      <c r="D17" s="193"/>
      <c r="E17" s="194"/>
      <c r="F17" s="195">
        <f>逆行列係数!Q17</f>
        <v>1.0796863752114664E-2</v>
      </c>
      <c r="G17" s="195">
        <f>逆行列係数!BF17</f>
        <v>2.0422138235274747E-3</v>
      </c>
      <c r="H17" s="472">
        <f t="shared" si="0"/>
        <v>0.31075268532183969</v>
      </c>
      <c r="I17" s="196">
        <f t="shared" si="1"/>
        <v>0.12991460369017735</v>
      </c>
      <c r="J17" s="197">
        <f t="shared" si="2"/>
        <v>0.44066728901201702</v>
      </c>
    </row>
    <row r="18" spans="1:10" x14ac:dyDescent="0.15">
      <c r="A18" s="190"/>
      <c r="B18" s="191" t="s">
        <v>92</v>
      </c>
      <c r="C18" s="192" t="s">
        <v>10</v>
      </c>
      <c r="D18" s="193">
        <f>地域別最終需要!K20</f>
        <v>28.781754818474575</v>
      </c>
      <c r="E18" s="194">
        <f>地域別最終需要!I20</f>
        <v>63.614594218042498</v>
      </c>
      <c r="F18" s="195">
        <f>逆行列係数!Q18</f>
        <v>1.0287651356516816</v>
      </c>
      <c r="G18" s="195">
        <f>逆行列係数!BF18</f>
        <v>3.6464561915261775E-3</v>
      </c>
      <c r="H18" s="472">
        <f t="shared" si="0"/>
        <v>29.609665900121435</v>
      </c>
      <c r="I18" s="196">
        <f t="shared" si="1"/>
        <v>0.23196783095780643</v>
      </c>
      <c r="J18" s="197">
        <f t="shared" si="2"/>
        <v>29.841633731079241</v>
      </c>
    </row>
    <row r="19" spans="1:10" x14ac:dyDescent="0.15">
      <c r="A19" s="190"/>
      <c r="B19" s="191" t="s">
        <v>93</v>
      </c>
      <c r="C19" s="192" t="s">
        <v>371</v>
      </c>
      <c r="D19" s="193"/>
      <c r="E19" s="194"/>
      <c r="F19" s="195">
        <f>逆行列係数!Q19</f>
        <v>3.2501498879466755E-4</v>
      </c>
      <c r="G19" s="195">
        <f>逆行列係数!BF19</f>
        <v>2.1606596974153513E-4</v>
      </c>
      <c r="H19" s="472">
        <f>D$18*F19</f>
        <v>9.3545017198173822E-3</v>
      </c>
      <c r="I19" s="196">
        <f>E$18*G19</f>
        <v>1.3744948989435606E-2</v>
      </c>
      <c r="J19" s="197">
        <f>SUM(H19:I19)</f>
        <v>2.309945070925299E-2</v>
      </c>
    </row>
    <row r="20" spans="1:10" x14ac:dyDescent="0.15">
      <c r="A20" s="190"/>
      <c r="B20" s="191" t="s">
        <v>94</v>
      </c>
      <c r="C20" s="192" t="s">
        <v>372</v>
      </c>
      <c r="D20" s="193"/>
      <c r="E20" s="194"/>
      <c r="F20" s="195">
        <f>逆行列係数!Q20</f>
        <v>2.0293361141676515E-4</v>
      </c>
      <c r="G20" s="195">
        <f>逆行列係数!BF20</f>
        <v>6.9653350317278365E-5</v>
      </c>
      <c r="H20" s="472">
        <f>D$18*F20</f>
        <v>5.840785448224927E-3</v>
      </c>
      <c r="I20" s="196">
        <f>E$18*G20</f>
        <v>4.4309696163608251E-3</v>
      </c>
      <c r="J20" s="197">
        <f>SUM(H20:I20)</f>
        <v>1.0271755064585752E-2</v>
      </c>
    </row>
    <row r="21" spans="1:10" x14ac:dyDescent="0.15">
      <c r="A21" s="190"/>
      <c r="B21" s="191" t="s">
        <v>95</v>
      </c>
      <c r="C21" s="192" t="s">
        <v>373</v>
      </c>
      <c r="D21" s="193"/>
      <c r="E21" s="194"/>
      <c r="F21" s="195">
        <f>逆行列係数!Q21</f>
        <v>1.3598895853923185E-4</v>
      </c>
      <c r="G21" s="195">
        <f>逆行列係数!BF21</f>
        <v>2.5320834257419573E-5</v>
      </c>
      <c r="H21" s="472">
        <f t="shared" si="0"/>
        <v>3.9140008626958756E-3</v>
      </c>
      <c r="I21" s="196">
        <f t="shared" si="1"/>
        <v>1.6107745965480557E-3</v>
      </c>
      <c r="J21" s="197">
        <f t="shared" si="2"/>
        <v>5.5247754592439311E-3</v>
      </c>
    </row>
    <row r="22" spans="1:10" x14ac:dyDescent="0.15">
      <c r="A22" s="190"/>
      <c r="B22" s="191" t="s">
        <v>96</v>
      </c>
      <c r="C22" s="192" t="s">
        <v>374</v>
      </c>
      <c r="D22" s="193"/>
      <c r="E22" s="194"/>
      <c r="F22" s="195">
        <f>逆行列係数!Q22</f>
        <v>1.3305755743575206E-3</v>
      </c>
      <c r="G22" s="195">
        <f>逆行列係数!BF22</f>
        <v>1.2363164530072504E-4</v>
      </c>
      <c r="H22" s="472">
        <f t="shared" si="0"/>
        <v>3.8296299948609142E-2</v>
      </c>
      <c r="I22" s="196">
        <f t="shared" si="1"/>
        <v>7.8647769483145835E-3</v>
      </c>
      <c r="J22" s="197">
        <f t="shared" si="2"/>
        <v>4.6161076896923725E-2</v>
      </c>
    </row>
    <row r="23" spans="1:10" x14ac:dyDescent="0.15">
      <c r="A23" s="190"/>
      <c r="B23" s="191" t="s">
        <v>97</v>
      </c>
      <c r="C23" s="192" t="s">
        <v>11</v>
      </c>
      <c r="D23" s="193"/>
      <c r="E23" s="194"/>
      <c r="F23" s="195">
        <f>逆行列係数!Q23</f>
        <v>3.0250238742982603E-4</v>
      </c>
      <c r="G23" s="195">
        <f>逆行列係数!BF23</f>
        <v>1.6167267066205266E-4</v>
      </c>
      <c r="H23" s="472">
        <f t="shared" si="0"/>
        <v>8.7065495470084586E-3</v>
      </c>
      <c r="I23" s="196">
        <f t="shared" si="1"/>
        <v>1.0284741340313704E-2</v>
      </c>
      <c r="J23" s="197">
        <f t="shared" si="2"/>
        <v>1.8991290887322161E-2</v>
      </c>
    </row>
    <row r="24" spans="1:10" x14ac:dyDescent="0.15">
      <c r="A24" s="190"/>
      <c r="B24" s="191" t="s">
        <v>98</v>
      </c>
      <c r="C24" s="192" t="s">
        <v>345</v>
      </c>
      <c r="D24" s="193"/>
      <c r="E24" s="194"/>
      <c r="F24" s="195">
        <f>逆行列係数!Q24</f>
        <v>8.5540716996221913E-5</v>
      </c>
      <c r="G24" s="195">
        <f>逆行列係数!BF24</f>
        <v>2.0767250036520225E-5</v>
      </c>
      <c r="H24" s="472">
        <f t="shared" si="0"/>
        <v>2.46201194358178E-3</v>
      </c>
      <c r="I24" s="196">
        <f t="shared" si="1"/>
        <v>1.3211001840978624E-3</v>
      </c>
      <c r="J24" s="197">
        <f t="shared" si="2"/>
        <v>3.7831121276796424E-3</v>
      </c>
    </row>
    <row r="25" spans="1:10" x14ac:dyDescent="0.15">
      <c r="A25" s="190"/>
      <c r="B25" s="191" t="s">
        <v>99</v>
      </c>
      <c r="C25" s="192" t="s">
        <v>342</v>
      </c>
      <c r="D25" s="193"/>
      <c r="E25" s="194"/>
      <c r="F25" s="195">
        <f>逆行列係数!Q25</f>
        <v>2.9518419367962191E-4</v>
      </c>
      <c r="G25" s="195">
        <f>逆行列係数!BF25</f>
        <v>1.1973456558097119E-4</v>
      </c>
      <c r="H25" s="472">
        <f t="shared" si="0"/>
        <v>8.4959190887759894E-3</v>
      </c>
      <c r="I25" s="196">
        <f t="shared" si="1"/>
        <v>7.6168658033070802E-3</v>
      </c>
      <c r="J25" s="197">
        <f t="shared" si="2"/>
        <v>1.6112784892083069E-2</v>
      </c>
    </row>
    <row r="26" spans="1:10" x14ac:dyDescent="0.15">
      <c r="A26" s="190"/>
      <c r="B26" s="191" t="s">
        <v>100</v>
      </c>
      <c r="C26" s="192" t="s">
        <v>13</v>
      </c>
      <c r="D26" s="193"/>
      <c r="E26" s="194"/>
      <c r="F26" s="195">
        <f>逆行列係数!Q26</f>
        <v>5.0419937670009695E-3</v>
      </c>
      <c r="G26" s="195">
        <f>逆行列係数!BF26</f>
        <v>8.2539206304054716E-4</v>
      </c>
      <c r="H26" s="472">
        <f t="shared" si="0"/>
        <v>0.14511742839809894</v>
      </c>
      <c r="I26" s="196">
        <f t="shared" si="1"/>
        <v>5.2506981161117364E-2</v>
      </c>
      <c r="J26" s="197">
        <f t="shared" si="2"/>
        <v>0.19762440955921629</v>
      </c>
    </row>
    <row r="27" spans="1:10" x14ac:dyDescent="0.15">
      <c r="A27" s="190"/>
      <c r="B27" s="191" t="s">
        <v>101</v>
      </c>
      <c r="C27" s="192" t="s">
        <v>14</v>
      </c>
      <c r="D27" s="193"/>
      <c r="E27" s="194"/>
      <c r="F27" s="195">
        <f>逆行列係数!Q27</f>
        <v>6.7938470270415873E-3</v>
      </c>
      <c r="G27" s="195">
        <f>逆行列係数!BF27</f>
        <v>3.424539115257261E-4</v>
      </c>
      <c r="H27" s="472">
        <f t="shared" si="0"/>
        <v>0.19553883940653335</v>
      </c>
      <c r="I27" s="196">
        <f t="shared" si="1"/>
        <v>2.1785066620090492E-2</v>
      </c>
      <c r="J27" s="197">
        <f t="shared" si="2"/>
        <v>0.21732390602662385</v>
      </c>
    </row>
    <row r="28" spans="1:10" x14ac:dyDescent="0.15">
      <c r="A28" s="190"/>
      <c r="B28" s="191" t="s">
        <v>102</v>
      </c>
      <c r="C28" s="192" t="s">
        <v>343</v>
      </c>
      <c r="D28" s="193"/>
      <c r="E28" s="194"/>
      <c r="F28" s="195">
        <f>逆行列係数!Q28</f>
        <v>2.7444557398217873E-2</v>
      </c>
      <c r="G28" s="195">
        <f>逆行列係数!BF28</f>
        <v>1.8424636541510306E-3</v>
      </c>
      <c r="H28" s="472">
        <f t="shared" si="0"/>
        <v>0.78990252213705936</v>
      </c>
      <c r="I28" s="196">
        <f t="shared" si="1"/>
        <v>0.1172075777203096</v>
      </c>
      <c r="J28" s="197">
        <f t="shared" si="2"/>
        <v>0.9071100998573689</v>
      </c>
    </row>
    <row r="29" spans="1:10" x14ac:dyDescent="0.15">
      <c r="A29" s="190"/>
      <c r="B29" s="191" t="s">
        <v>103</v>
      </c>
      <c r="C29" s="192" t="s">
        <v>375</v>
      </c>
      <c r="D29" s="193"/>
      <c r="E29" s="194"/>
      <c r="F29" s="195">
        <f>逆行列係数!Q29</f>
        <v>1.9081106545196002E-3</v>
      </c>
      <c r="G29" s="195">
        <f>逆行列係数!BF29</f>
        <v>1.1735562127115798E-4</v>
      </c>
      <c r="H29" s="472">
        <f t="shared" si="0"/>
        <v>5.4918773024902175E-2</v>
      </c>
      <c r="I29" s="196">
        <f t="shared" si="1"/>
        <v>7.4655302263709911E-3</v>
      </c>
      <c r="J29" s="197">
        <f t="shared" si="2"/>
        <v>6.2384303251273164E-2</v>
      </c>
    </row>
    <row r="30" spans="1:10" x14ac:dyDescent="0.15">
      <c r="A30" s="190"/>
      <c r="B30" s="191" t="s">
        <v>104</v>
      </c>
      <c r="C30" s="192" t="s">
        <v>376</v>
      </c>
      <c r="D30" s="193"/>
      <c r="E30" s="194"/>
      <c r="F30" s="195">
        <f>逆行列係数!Q30</f>
        <v>5.4139543055929001E-4</v>
      </c>
      <c r="G30" s="195">
        <f>逆行列係数!BF30</f>
        <v>3.8957278478222666E-5</v>
      </c>
      <c r="H30" s="472">
        <f>D$18*F30</f>
        <v>1.5582310542199962E-2</v>
      </c>
      <c r="I30" s="196">
        <f>E$18*G30</f>
        <v>2.4782514622314149E-3</v>
      </c>
      <c r="J30" s="197">
        <f>SUM(H30:I30)</f>
        <v>1.8060562004431378E-2</v>
      </c>
    </row>
    <row r="31" spans="1:10" x14ac:dyDescent="0.15">
      <c r="A31" s="190"/>
      <c r="B31" s="191" t="s">
        <v>105</v>
      </c>
      <c r="C31" s="192" t="s">
        <v>377</v>
      </c>
      <c r="D31" s="193"/>
      <c r="E31" s="194"/>
      <c r="F31" s="195">
        <f>逆行列係数!Q31</f>
        <v>2.8614315263206513E-2</v>
      </c>
      <c r="G31" s="195">
        <f>逆行列係数!BF31</f>
        <v>2.9112814125381134E-3</v>
      </c>
      <c r="H31" s="472">
        <f>D$18*F31</f>
        <v>0.82357020620414467</v>
      </c>
      <c r="I31" s="196">
        <f>E$18*G31</f>
        <v>0.18519998571314167</v>
      </c>
      <c r="J31" s="197">
        <f>SUM(H31:I31)</f>
        <v>1.0087701919172862</v>
      </c>
    </row>
    <row r="32" spans="1:10" x14ac:dyDescent="0.15">
      <c r="A32" s="190"/>
      <c r="B32" s="191" t="s">
        <v>106</v>
      </c>
      <c r="C32" s="192" t="s">
        <v>17</v>
      </c>
      <c r="D32" s="193"/>
      <c r="E32" s="194"/>
      <c r="F32" s="195">
        <f>逆行列係数!Q32</f>
        <v>1.5116196587235033E-2</v>
      </c>
      <c r="G32" s="195">
        <f>逆行列係数!BF32</f>
        <v>5.3394205847707684E-4</v>
      </c>
      <c r="H32" s="472">
        <f t="shared" si="0"/>
        <v>0.43507066396166083</v>
      </c>
      <c r="I32" s="196">
        <f t="shared" si="1"/>
        <v>3.3966507385965565E-2</v>
      </c>
      <c r="J32" s="197">
        <f t="shared" si="2"/>
        <v>0.4690371713476264</v>
      </c>
    </row>
    <row r="33" spans="1:10" x14ac:dyDescent="0.15">
      <c r="A33" s="190"/>
      <c r="B33" s="191" t="s">
        <v>107</v>
      </c>
      <c r="C33" s="192" t="s">
        <v>18</v>
      </c>
      <c r="D33" s="193"/>
      <c r="E33" s="194"/>
      <c r="F33" s="195">
        <f>逆行列係数!Q33</f>
        <v>7.4061834460246749E-3</v>
      </c>
      <c r="G33" s="195">
        <f>逆行列係数!BF33</f>
        <v>3.2363388982131053E-4</v>
      </c>
      <c r="H33" s="472">
        <f t="shared" si="0"/>
        <v>0.2131629560841273</v>
      </c>
      <c r="I33" s="196">
        <f t="shared" si="1"/>
        <v>2.0587838576189343E-2</v>
      </c>
      <c r="J33" s="197">
        <f t="shared" si="2"/>
        <v>0.23375079466031665</v>
      </c>
    </row>
    <row r="34" spans="1:10" x14ac:dyDescent="0.15">
      <c r="A34" s="190"/>
      <c r="B34" s="191" t="s">
        <v>108</v>
      </c>
      <c r="C34" s="192" t="s">
        <v>378</v>
      </c>
      <c r="D34" s="193"/>
      <c r="E34" s="194"/>
      <c r="F34" s="195">
        <f>逆行列係数!Q34</f>
        <v>1.9191923218439037E-2</v>
      </c>
      <c r="G34" s="195">
        <f>逆行列係数!BF34</f>
        <v>2.0598657287151808E-3</v>
      </c>
      <c r="H34" s="472">
        <f t="shared" si="0"/>
        <v>0.55237722856810179</v>
      </c>
      <c r="I34" s="196">
        <f t="shared" si="1"/>
        <v>0.13103752247586864</v>
      </c>
      <c r="J34" s="197">
        <f t="shared" si="2"/>
        <v>0.68341475104397043</v>
      </c>
    </row>
    <row r="35" spans="1:10" x14ac:dyDescent="0.15">
      <c r="A35" s="190"/>
      <c r="B35" s="191" t="s">
        <v>109</v>
      </c>
      <c r="C35" s="192" t="s">
        <v>347</v>
      </c>
      <c r="D35" s="193"/>
      <c r="E35" s="194"/>
      <c r="F35" s="195">
        <f>逆行列係数!Q35</f>
        <v>6.1617346831292661E-3</v>
      </c>
      <c r="G35" s="195">
        <f>逆行列係数!BF35</f>
        <v>3.6707935542000438E-4</v>
      </c>
      <c r="H35" s="472">
        <f t="shared" si="0"/>
        <v>0.17734553690631766</v>
      </c>
      <c r="I35" s="196">
        <f t="shared" si="1"/>
        <v>2.3351604240864177E-2</v>
      </c>
      <c r="J35" s="197">
        <f t="shared" si="2"/>
        <v>0.20069714114718185</v>
      </c>
    </row>
    <row r="36" spans="1:10" x14ac:dyDescent="0.15">
      <c r="A36" s="190"/>
      <c r="B36" s="191" t="s">
        <v>110</v>
      </c>
      <c r="C36" s="192" t="s">
        <v>19</v>
      </c>
      <c r="D36" s="193"/>
      <c r="E36" s="194"/>
      <c r="F36" s="195">
        <f>逆行列係数!Q36</f>
        <v>1.1574895374864759E-3</v>
      </c>
      <c r="G36" s="195">
        <f>逆行列係数!BF36</f>
        <v>5.1106525572285313E-5</v>
      </c>
      <c r="H36" s="472">
        <f t="shared" si="0"/>
        <v>3.3314580072885285E-2</v>
      </c>
      <c r="I36" s="196">
        <f t="shared" si="1"/>
        <v>3.2511208861749422E-3</v>
      </c>
      <c r="J36" s="197">
        <f t="shared" si="2"/>
        <v>3.6565700959060227E-2</v>
      </c>
    </row>
    <row r="37" spans="1:10" x14ac:dyDescent="0.15">
      <c r="A37" s="190"/>
      <c r="B37" s="191" t="s">
        <v>111</v>
      </c>
      <c r="C37" s="192" t="s">
        <v>20</v>
      </c>
      <c r="D37" s="193"/>
      <c r="E37" s="194"/>
      <c r="F37" s="195">
        <f>逆行列係数!Q37</f>
        <v>1.2205931952674519E-2</v>
      </c>
      <c r="G37" s="195">
        <f>逆行列係数!BF37</f>
        <v>5.8562600513044317E-4</v>
      </c>
      <c r="H37" s="472">
        <f t="shared" si="0"/>
        <v>0.3513081407928626</v>
      </c>
      <c r="I37" s="196">
        <f t="shared" si="1"/>
        <v>3.7254360679906416E-2</v>
      </c>
      <c r="J37" s="197">
        <f t="shared" si="2"/>
        <v>0.388562501472769</v>
      </c>
    </row>
    <row r="38" spans="1:10" x14ac:dyDescent="0.15">
      <c r="A38" s="190"/>
      <c r="B38" s="191" t="s">
        <v>112</v>
      </c>
      <c r="C38" s="192" t="s">
        <v>379</v>
      </c>
      <c r="D38" s="193"/>
      <c r="E38" s="194"/>
      <c r="F38" s="195">
        <f>逆行列係数!Q38</f>
        <v>5.4817403169350498E-5</v>
      </c>
      <c r="G38" s="195">
        <f>逆行列係数!BF38</f>
        <v>4.4573981630126903E-6</v>
      </c>
      <c r="H38" s="472">
        <f t="shared" si="0"/>
        <v>1.5777410578057172E-3</v>
      </c>
      <c r="I38" s="196">
        <f t="shared" si="1"/>
        <v>2.8355557540830033E-4</v>
      </c>
      <c r="J38" s="197">
        <f t="shared" si="2"/>
        <v>1.8612966332140174E-3</v>
      </c>
    </row>
    <row r="39" spans="1:10" x14ac:dyDescent="0.15">
      <c r="A39" s="190"/>
      <c r="B39" s="191" t="s">
        <v>334</v>
      </c>
      <c r="C39" s="192" t="s">
        <v>380</v>
      </c>
      <c r="D39" s="193"/>
      <c r="E39" s="194"/>
      <c r="F39" s="195">
        <f>逆行列係数!Q39</f>
        <v>1.4885730423440579E-3</v>
      </c>
      <c r="G39" s="195">
        <f>逆行列係数!BF39</f>
        <v>5.9420212858978961E-5</v>
      </c>
      <c r="H39" s="472">
        <f t="shared" si="0"/>
        <v>4.2843744334137443E-2</v>
      </c>
      <c r="I39" s="196">
        <f t="shared" si="1"/>
        <v>3.7799927293736576E-3</v>
      </c>
      <c r="J39" s="197">
        <f t="shared" si="2"/>
        <v>4.6623737063511098E-2</v>
      </c>
    </row>
    <row r="40" spans="1:10" x14ac:dyDescent="0.15">
      <c r="A40" s="190"/>
      <c r="B40" s="191" t="s">
        <v>335</v>
      </c>
      <c r="C40" s="192" t="s">
        <v>21</v>
      </c>
      <c r="D40" s="193"/>
      <c r="E40" s="194"/>
      <c r="F40" s="195">
        <f>逆行列係数!Q40</f>
        <v>3.939487368687327E-2</v>
      </c>
      <c r="G40" s="195">
        <f>逆行列係数!BF40</f>
        <v>1.7613763162165844E-3</v>
      </c>
      <c r="H40" s="472">
        <f t="shared" si="0"/>
        <v>1.1338535955603619</v>
      </c>
      <c r="I40" s="196">
        <f t="shared" si="1"/>
        <v>0.11204923962138853</v>
      </c>
      <c r="J40" s="197">
        <f t="shared" si="2"/>
        <v>1.2459028351817505</v>
      </c>
    </row>
    <row r="41" spans="1:10" x14ac:dyDescent="0.15">
      <c r="A41" s="190"/>
      <c r="B41" s="191" t="s">
        <v>381</v>
      </c>
      <c r="C41" s="435" t="s">
        <v>439</v>
      </c>
      <c r="D41" s="193"/>
      <c r="E41" s="194"/>
      <c r="F41" s="195">
        <f>逆行列係数!Q41</f>
        <v>2.391935136650637E-4</v>
      </c>
      <c r="G41" s="195">
        <f>逆行列係数!BF41</f>
        <v>2.4152757186546239E-5</v>
      </c>
      <c r="H41" s="472">
        <f t="shared" ref="H41:I43" si="3">D$18*F41</f>
        <v>6.8844090644773108E-3</v>
      </c>
      <c r="I41" s="196">
        <f t="shared" si="3"/>
        <v>1.5364678476690488E-3</v>
      </c>
      <c r="J41" s="197">
        <f>SUM(H41:I41)</f>
        <v>8.4208769121463592E-3</v>
      </c>
    </row>
    <row r="42" spans="1:10" x14ac:dyDescent="0.15">
      <c r="A42" s="190"/>
      <c r="B42" s="191" t="s">
        <v>336</v>
      </c>
      <c r="C42" s="192" t="s">
        <v>383</v>
      </c>
      <c r="D42" s="193"/>
      <c r="E42" s="194"/>
      <c r="F42" s="195">
        <f>逆行列係数!Q42</f>
        <v>7.901849867388795E-4</v>
      </c>
      <c r="G42" s="195">
        <f>逆行列係数!BF42</f>
        <v>3.353681614362737E-5</v>
      </c>
      <c r="H42" s="472">
        <f t="shared" si="3"/>
        <v>2.2742910549558012E-2</v>
      </c>
      <c r="I42" s="196">
        <f t="shared" si="3"/>
        <v>2.1334309503419518E-3</v>
      </c>
      <c r="J42" s="197">
        <f>SUM(H42:I42)</f>
        <v>2.4876341499899965E-2</v>
      </c>
    </row>
    <row r="43" spans="1:10" x14ac:dyDescent="0.15">
      <c r="A43" s="190"/>
      <c r="B43" s="191" t="s">
        <v>337</v>
      </c>
      <c r="C43" s="192" t="s">
        <v>384</v>
      </c>
      <c r="D43" s="320"/>
      <c r="E43" s="321"/>
      <c r="F43" s="199">
        <f>逆行列係数!Q43</f>
        <v>5.1025879114532146E-3</v>
      </c>
      <c r="G43" s="199">
        <f>逆行列係数!BF43</f>
        <v>2.25294079243083E-4</v>
      </c>
      <c r="H43" s="473">
        <f t="shared" si="3"/>
        <v>0.14686143420715866</v>
      </c>
      <c r="I43" s="200">
        <f t="shared" si="3"/>
        <v>1.4331991430776236E-2</v>
      </c>
      <c r="J43" s="201">
        <f>SUM(H43:I43)</f>
        <v>0.1611934256379349</v>
      </c>
    </row>
    <row r="44" spans="1:10" x14ac:dyDescent="0.15">
      <c r="A44" s="202"/>
      <c r="B44" s="271"/>
      <c r="C44" s="272" t="s">
        <v>116</v>
      </c>
      <c r="D44" s="204">
        <f>SUM(D5:D43)</f>
        <v>28.781754818474575</v>
      </c>
      <c r="E44" s="204">
        <f>SUM(E5:E43)</f>
        <v>63.614594218042498</v>
      </c>
      <c r="F44" s="205">
        <f>逆行列係数!Q44</f>
        <v>1.5565446936030112</v>
      </c>
      <c r="G44" s="205">
        <f>逆行列係数!BF44</f>
        <v>6.7148089169879299E-2</v>
      </c>
      <c r="H44" s="474">
        <f>SUM(H5:H43)</f>
        <v>44.800087735279504</v>
      </c>
      <c r="I44" s="206">
        <f>SUM(I5:I43)</f>
        <v>4.2715984450588023</v>
      </c>
      <c r="J44" s="207">
        <f>SUM(J5:J43)</f>
        <v>49.071686180338297</v>
      </c>
    </row>
    <row r="45" spans="1:10" x14ac:dyDescent="0.15">
      <c r="A45" s="208" t="s">
        <v>137</v>
      </c>
      <c r="B45" s="191" t="s">
        <v>358</v>
      </c>
      <c r="C45" s="192" t="s">
        <v>359</v>
      </c>
      <c r="D45" s="209"/>
      <c r="E45" s="210"/>
      <c r="F45" s="211">
        <f>逆行列係数!Q46</f>
        <v>7.4002455489442559E-4</v>
      </c>
      <c r="G45" s="211">
        <f>逆行列係数!BF46</f>
        <v>6.9208038197580437E-4</v>
      </c>
      <c r="H45" s="472">
        <f t="shared" ref="H45:H80" si="4">D$18*F45</f>
        <v>2.1299205298622136E-2</v>
      </c>
      <c r="I45" s="212">
        <f t="shared" ref="I45:I80" si="5">E$18*G45</f>
        <v>4.4026412665658647E-2</v>
      </c>
      <c r="J45" s="213">
        <f t="shared" ref="J45:J80" si="6">SUM(H45:I45)</f>
        <v>6.5325617964280783E-2</v>
      </c>
    </row>
    <row r="46" spans="1:10" x14ac:dyDescent="0.15">
      <c r="A46" s="208" t="s">
        <v>138</v>
      </c>
      <c r="B46" s="191" t="s">
        <v>360</v>
      </c>
      <c r="C46" s="192" t="s">
        <v>361</v>
      </c>
      <c r="D46" s="193"/>
      <c r="E46" s="194"/>
      <c r="F46" s="195">
        <f>逆行列係数!Q47</f>
        <v>4.6800738029259927E-4</v>
      </c>
      <c r="G46" s="195">
        <f>逆行列係数!BF47</f>
        <v>4.957617440465705E-4</v>
      </c>
      <c r="H46" s="472">
        <f t="shared" si="4"/>
        <v>1.3470073672818182E-2</v>
      </c>
      <c r="I46" s="196">
        <f t="shared" si="5"/>
        <v>3.1537682176351632E-2</v>
      </c>
      <c r="J46" s="197">
        <f t="shared" si="6"/>
        <v>4.5007755849169814E-2</v>
      </c>
    </row>
    <row r="47" spans="1:10" x14ac:dyDescent="0.15">
      <c r="A47" s="208" t="s">
        <v>139</v>
      </c>
      <c r="B47" s="191" t="s">
        <v>362</v>
      </c>
      <c r="C47" s="192" t="s">
        <v>363</v>
      </c>
      <c r="D47" s="214"/>
      <c r="E47" s="198"/>
      <c r="F47" s="195">
        <f>逆行列係数!Q48</f>
        <v>8.2399506594555186E-5</v>
      </c>
      <c r="G47" s="195">
        <f>逆行列係数!BF48</f>
        <v>7.9047776195172769E-5</v>
      </c>
      <c r="H47" s="472">
        <f t="shared" si="4"/>
        <v>2.3716023959677664E-3</v>
      </c>
      <c r="I47" s="196">
        <f t="shared" si="5"/>
        <v>5.0285922064945551E-3</v>
      </c>
      <c r="J47" s="197">
        <f t="shared" si="6"/>
        <v>7.4001946024623219E-3</v>
      </c>
    </row>
    <row r="48" spans="1:10" x14ac:dyDescent="0.15">
      <c r="A48" s="208" t="s">
        <v>140</v>
      </c>
      <c r="B48" s="191" t="s">
        <v>364</v>
      </c>
      <c r="C48" s="192" t="s">
        <v>3</v>
      </c>
      <c r="D48" s="214"/>
      <c r="E48" s="198"/>
      <c r="F48" s="195">
        <f>逆行列係数!Q49</f>
        <v>7.663976771256599E-2</v>
      </c>
      <c r="G48" s="195">
        <f>逆行列係数!BF49</f>
        <v>0.10602651379650628</v>
      </c>
      <c r="H48" s="472">
        <f t="shared" si="4"/>
        <v>2.2058270036479182</v>
      </c>
      <c r="I48" s="196">
        <f t="shared" si="5"/>
        <v>6.7448336515184319</v>
      </c>
      <c r="J48" s="197">
        <f t="shared" si="6"/>
        <v>8.9506606551663506</v>
      </c>
    </row>
    <row r="49" spans="1:10" x14ac:dyDescent="0.15">
      <c r="A49" s="208" t="s">
        <v>136</v>
      </c>
      <c r="B49" s="191" t="s">
        <v>365</v>
      </c>
      <c r="C49" s="192" t="s">
        <v>344</v>
      </c>
      <c r="E49" s="198"/>
      <c r="F49" s="195">
        <f>逆行列係数!Q50</f>
        <v>6.5771336710970297E-4</v>
      </c>
      <c r="G49" s="195">
        <f>逆行列係数!BF50</f>
        <v>6.1197869825130985E-4</v>
      </c>
      <c r="H49" s="472">
        <f t="shared" si="4"/>
        <v>1.893014487298483E-2</v>
      </c>
      <c r="I49" s="196">
        <f t="shared" si="5"/>
        <v>3.8930776559342947E-2</v>
      </c>
      <c r="J49" s="197">
        <f t="shared" si="6"/>
        <v>5.786092143232778E-2</v>
      </c>
    </row>
    <row r="50" spans="1:10" x14ac:dyDescent="0.15">
      <c r="A50" s="208"/>
      <c r="B50" s="191" t="s">
        <v>366</v>
      </c>
      <c r="C50" s="192" t="s">
        <v>4</v>
      </c>
      <c r="E50" s="198"/>
      <c r="F50" s="195">
        <f>逆行列係数!Q51</f>
        <v>3.1998879742356052E-3</v>
      </c>
      <c r="G50" s="195">
        <f>逆行列係数!BF51</f>
        <v>4.3644571898345391E-3</v>
      </c>
      <c r="H50" s="472">
        <f t="shared" si="4"/>
        <v>9.2098391121034476E-2</v>
      </c>
      <c r="I50" s="196">
        <f t="shared" si="5"/>
        <v>0.2776431731133423</v>
      </c>
      <c r="J50" s="197">
        <f t="shared" si="6"/>
        <v>0.36974156423437676</v>
      </c>
    </row>
    <row r="51" spans="1:10" x14ac:dyDescent="0.15">
      <c r="A51" s="208"/>
      <c r="B51" s="191" t="s">
        <v>367</v>
      </c>
      <c r="C51" s="192" t="s">
        <v>113</v>
      </c>
      <c r="E51" s="198"/>
      <c r="F51" s="195">
        <f>逆行列係数!Q52</f>
        <v>1.3608024905255931E-2</v>
      </c>
      <c r="G51" s="195">
        <f>逆行列係数!BF52</f>
        <v>1.5358147812616952E-2</v>
      </c>
      <c r="H51" s="472">
        <f t="shared" si="4"/>
        <v>0.39166283638677191</v>
      </c>
      <c r="I51" s="196">
        <f t="shared" si="5"/>
        <v>0.97700234104034445</v>
      </c>
      <c r="J51" s="197">
        <f t="shared" si="6"/>
        <v>1.3686651774271164</v>
      </c>
    </row>
    <row r="52" spans="1:10" x14ac:dyDescent="0.15">
      <c r="A52" s="208"/>
      <c r="B52" s="191" t="s">
        <v>368</v>
      </c>
      <c r="C52" s="192" t="s">
        <v>5</v>
      </c>
      <c r="E52" s="198"/>
      <c r="F52" s="195">
        <f>逆行列係数!Q53</f>
        <v>2.5654347086530874E-2</v>
      </c>
      <c r="G52" s="195">
        <f>逆行列係数!BF53</f>
        <v>2.8406112137226658E-2</v>
      </c>
      <c r="H52" s="472">
        <f t="shared" si="4"/>
        <v>0.73837712787257914</v>
      </c>
      <c r="I52" s="196">
        <f t="shared" si="5"/>
        <v>1.8070432969218857</v>
      </c>
      <c r="J52" s="197">
        <f t="shared" si="6"/>
        <v>2.545420424794465</v>
      </c>
    </row>
    <row r="53" spans="1:10" x14ac:dyDescent="0.15">
      <c r="A53" s="208"/>
      <c r="B53" s="191" t="s">
        <v>369</v>
      </c>
      <c r="C53" s="192" t="s">
        <v>6</v>
      </c>
      <c r="E53" s="198"/>
      <c r="F53" s="195">
        <f>逆行列係数!Q54</f>
        <v>5.444291601920475E-2</v>
      </c>
      <c r="G53" s="195">
        <f>逆行列係数!BF54</f>
        <v>6.2502059462118592E-2</v>
      </c>
      <c r="H53" s="472">
        <f t="shared" si="4"/>
        <v>1.5669626604675528</v>
      </c>
      <c r="I53" s="196">
        <f t="shared" si="5"/>
        <v>3.9760431504746379</v>
      </c>
      <c r="J53" s="197">
        <f t="shared" si="6"/>
        <v>5.5430058109421907</v>
      </c>
    </row>
    <row r="54" spans="1:10" x14ac:dyDescent="0.15">
      <c r="A54" s="208"/>
      <c r="B54" s="191" t="s">
        <v>88</v>
      </c>
      <c r="C54" s="192" t="s">
        <v>370</v>
      </c>
      <c r="E54" s="198"/>
      <c r="F54" s="195">
        <f>逆行列係数!Q55</f>
        <v>1.3779376521849922E-2</v>
      </c>
      <c r="G54" s="195">
        <f>逆行列係数!BF55</f>
        <v>1.2324550843831774E-2</v>
      </c>
      <c r="H54" s="472">
        <f t="shared" si="4"/>
        <v>0.39659463660332944</v>
      </c>
      <c r="I54" s="196">
        <f t="shared" si="5"/>
        <v>0.78402130084999155</v>
      </c>
      <c r="J54" s="197">
        <f t="shared" si="6"/>
        <v>1.1806159374533209</v>
      </c>
    </row>
    <row r="55" spans="1:10" x14ac:dyDescent="0.15">
      <c r="A55" s="208"/>
      <c r="B55" s="191" t="s">
        <v>89</v>
      </c>
      <c r="C55" s="192" t="s">
        <v>7</v>
      </c>
      <c r="E55" s="198"/>
      <c r="F55" s="195">
        <f>逆行列係数!Q56</f>
        <v>7.9561973807466529E-3</v>
      </c>
      <c r="G55" s="195">
        <f>逆行列係数!BF56</f>
        <v>9.2805714623986311E-3</v>
      </c>
      <c r="H55" s="472">
        <f t="shared" si="4"/>
        <v>0.22899332230003977</v>
      </c>
      <c r="I55" s="196">
        <f t="shared" si="5"/>
        <v>0.59037978769203414</v>
      </c>
      <c r="J55" s="197">
        <f t="shared" si="6"/>
        <v>0.81937310999207391</v>
      </c>
    </row>
    <row r="56" spans="1:10" x14ac:dyDescent="0.15">
      <c r="A56" s="208"/>
      <c r="B56" s="191" t="s">
        <v>90</v>
      </c>
      <c r="C56" s="192" t="s">
        <v>8</v>
      </c>
      <c r="E56" s="198"/>
      <c r="F56" s="195">
        <f>逆行列係数!Q57</f>
        <v>0.30535614722222693</v>
      </c>
      <c r="G56" s="195">
        <f>逆行列係数!BF57</f>
        <v>0.54940665726970805</v>
      </c>
      <c r="H56" s="472">
        <f t="shared" si="4"/>
        <v>8.788685761664162</v>
      </c>
      <c r="I56" s="196">
        <f t="shared" si="5"/>
        <v>34.950281562903626</v>
      </c>
      <c r="J56" s="197">
        <f t="shared" si="6"/>
        <v>43.738967324567788</v>
      </c>
    </row>
    <row r="57" spans="1:10" x14ac:dyDescent="0.15">
      <c r="A57" s="208"/>
      <c r="B57" s="191" t="s">
        <v>91</v>
      </c>
      <c r="C57" s="192" t="s">
        <v>9</v>
      </c>
      <c r="E57" s="198"/>
      <c r="F57" s="195">
        <f>逆行列係数!Q58</f>
        <v>6.3715981192637883E-2</v>
      </c>
      <c r="G57" s="195">
        <f>逆行列係数!BF58</f>
        <v>6.9975181336111081E-2</v>
      </c>
      <c r="H57" s="472">
        <f t="shared" si="4"/>
        <v>1.8338577487050407</v>
      </c>
      <c r="I57" s="196">
        <f t="shared" si="5"/>
        <v>4.451442766030647</v>
      </c>
      <c r="J57" s="197">
        <f t="shared" si="6"/>
        <v>6.2853005147356882</v>
      </c>
    </row>
    <row r="58" spans="1:10" x14ac:dyDescent="0.15">
      <c r="A58" s="208"/>
      <c r="B58" s="191" t="s">
        <v>92</v>
      </c>
      <c r="C58" s="192" t="s">
        <v>10</v>
      </c>
      <c r="E58" s="198"/>
      <c r="F58" s="195">
        <f>逆行列係数!Q59</f>
        <v>7.0962716765670744E-2</v>
      </c>
      <c r="G58" s="195">
        <f>逆行列係数!BF59</f>
        <v>1.0706854058112205</v>
      </c>
      <c r="H58" s="472">
        <f t="shared" si="4"/>
        <v>2.0424315152023906</v>
      </c>
      <c r="I58" s="196">
        <f t="shared" si="5"/>
        <v>68.111217625860959</v>
      </c>
      <c r="J58" s="197">
        <f t="shared" si="6"/>
        <v>70.153649141063354</v>
      </c>
    </row>
    <row r="59" spans="1:10" x14ac:dyDescent="0.15">
      <c r="A59" s="208"/>
      <c r="B59" s="191" t="s">
        <v>93</v>
      </c>
      <c r="C59" s="192" t="s">
        <v>371</v>
      </c>
      <c r="E59" s="198"/>
      <c r="F59" s="195">
        <f>逆行列係数!Q60</f>
        <v>2.641352958289538E-3</v>
      </c>
      <c r="G59" s="195">
        <f>逆行列係数!BF60</f>
        <v>2.3151548529289673E-3</v>
      </c>
      <c r="H59" s="472">
        <f>D$18*F59</f>
        <v>7.6022773234541985E-2</v>
      </c>
      <c r="I59" s="196">
        <f>E$18*G59</f>
        <v>0.14727763652100812</v>
      </c>
      <c r="J59" s="197">
        <f>SUM(H59:I59)</f>
        <v>0.2233004097555501</v>
      </c>
    </row>
    <row r="60" spans="1:10" x14ac:dyDescent="0.15">
      <c r="A60" s="208"/>
      <c r="B60" s="191" t="s">
        <v>94</v>
      </c>
      <c r="C60" s="192" t="s">
        <v>372</v>
      </c>
      <c r="E60" s="198"/>
      <c r="F60" s="195">
        <f>逆行列係数!Q61</f>
        <v>2.2392717124299906E-3</v>
      </c>
      <c r="G60" s="195">
        <f>逆行列係数!BF61</f>
        <v>1.9581348749487222E-3</v>
      </c>
      <c r="H60" s="472">
        <f>D$18*F60</f>
        <v>6.4450169399105695E-2</v>
      </c>
      <c r="I60" s="196">
        <f>E$18*G60</f>
        <v>0.12456595549406035</v>
      </c>
      <c r="J60" s="197">
        <f>SUM(H60:I60)</f>
        <v>0.18901612489316605</v>
      </c>
    </row>
    <row r="61" spans="1:10" x14ac:dyDescent="0.15">
      <c r="A61" s="208"/>
      <c r="B61" s="191" t="s">
        <v>95</v>
      </c>
      <c r="C61" s="192" t="s">
        <v>373</v>
      </c>
      <c r="E61" s="198"/>
      <c r="F61" s="195">
        <f>逆行列係数!Q62</f>
        <v>7.6046157925637532E-4</v>
      </c>
      <c r="G61" s="195">
        <f>逆行列係数!BF62</f>
        <v>7.7730730237785114E-4</v>
      </c>
      <c r="H61" s="472">
        <f t="shared" si="4"/>
        <v>2.1887418723026963E-2</v>
      </c>
      <c r="I61" s="196">
        <f t="shared" si="5"/>
        <v>4.9448088623488262E-2</v>
      </c>
      <c r="J61" s="197">
        <f t="shared" si="6"/>
        <v>7.1335507346515226E-2</v>
      </c>
    </row>
    <row r="62" spans="1:10" x14ac:dyDescent="0.15">
      <c r="A62" s="208"/>
      <c r="B62" s="191" t="s">
        <v>96</v>
      </c>
      <c r="C62" s="192" t="s">
        <v>374</v>
      </c>
      <c r="E62" s="198"/>
      <c r="F62" s="195">
        <f>逆行列係数!Q63</f>
        <v>7.7079944881558336E-3</v>
      </c>
      <c r="G62" s="195">
        <f>逆行列係数!BF63</f>
        <v>4.5719512075262161E-3</v>
      </c>
      <c r="H62" s="472">
        <f t="shared" si="4"/>
        <v>0.22184960750025462</v>
      </c>
      <c r="I62" s="196">
        <f t="shared" si="5"/>
        <v>0.29084282085146967</v>
      </c>
      <c r="J62" s="197">
        <f t="shared" si="6"/>
        <v>0.51269242835172424</v>
      </c>
    </row>
    <row r="63" spans="1:10" x14ac:dyDescent="0.15">
      <c r="A63" s="208"/>
      <c r="B63" s="191" t="s">
        <v>97</v>
      </c>
      <c r="C63" s="192" t="s">
        <v>11</v>
      </c>
      <c r="E63" s="198"/>
      <c r="F63" s="195">
        <f>逆行列係数!Q64</f>
        <v>1.9150154079110885E-3</v>
      </c>
      <c r="G63" s="195">
        <f>逆行列係数!BF64</f>
        <v>1.9289368672645449E-3</v>
      </c>
      <c r="H63" s="472">
        <f t="shared" si="4"/>
        <v>5.5117503944098027E-2</v>
      </c>
      <c r="I63" s="196">
        <f t="shared" si="5"/>
        <v>0.12270853608325613</v>
      </c>
      <c r="J63" s="197">
        <f t="shared" si="6"/>
        <v>0.17782604002735417</v>
      </c>
    </row>
    <row r="64" spans="1:10" x14ac:dyDescent="0.15">
      <c r="A64" s="208"/>
      <c r="B64" s="191" t="s">
        <v>98</v>
      </c>
      <c r="C64" s="192" t="s">
        <v>345</v>
      </c>
      <c r="E64" s="198"/>
      <c r="F64" s="195">
        <f>逆行列係数!Q65</f>
        <v>1.5460841347699099E-4</v>
      </c>
      <c r="G64" s="195">
        <f>逆行列係数!BF65</f>
        <v>2.054963747383517E-4</v>
      </c>
      <c r="H64" s="472">
        <f t="shared" si="4"/>
        <v>4.4499014495680946E-3</v>
      </c>
      <c r="I64" s="196">
        <f t="shared" si="5"/>
        <v>1.3072568492259042E-2</v>
      </c>
      <c r="J64" s="197">
        <f t="shared" si="6"/>
        <v>1.7522469941827136E-2</v>
      </c>
    </row>
    <row r="65" spans="1:10" x14ac:dyDescent="0.15">
      <c r="A65" s="208"/>
      <c r="B65" s="191" t="s">
        <v>99</v>
      </c>
      <c r="C65" s="192" t="s">
        <v>342</v>
      </c>
      <c r="E65" s="198"/>
      <c r="F65" s="195">
        <f>逆行列係数!Q66</f>
        <v>5.9236638552998214E-3</v>
      </c>
      <c r="G65" s="195">
        <f>逆行列係数!BF66</f>
        <v>6.3371675558260001E-3</v>
      </c>
      <c r="H65" s="472">
        <f t="shared" si="4"/>
        <v>0.17049344071029932</v>
      </c>
      <c r="I65" s="196">
        <f t="shared" si="5"/>
        <v>0.4031363425556152</v>
      </c>
      <c r="J65" s="197">
        <f t="shared" si="6"/>
        <v>0.57362978326591452</v>
      </c>
    </row>
    <row r="66" spans="1:10" x14ac:dyDescent="0.15">
      <c r="A66" s="208"/>
      <c r="B66" s="191" t="s">
        <v>100</v>
      </c>
      <c r="C66" s="192" t="s">
        <v>13</v>
      </c>
      <c r="E66" s="198"/>
      <c r="F66" s="195">
        <f>逆行列係数!Q67</f>
        <v>1.3655288367874559E-2</v>
      </c>
      <c r="G66" s="195">
        <f>逆行列係数!BF67</f>
        <v>1.4611046140867206E-2</v>
      </c>
      <c r="H66" s="472">
        <f t="shared" si="4"/>
        <v>0.3930231617797334</v>
      </c>
      <c r="I66" s="196">
        <f t="shared" si="5"/>
        <v>0.92947577135236314</v>
      </c>
      <c r="J66" s="197">
        <f t="shared" si="6"/>
        <v>1.3224989331320964</v>
      </c>
    </row>
    <row r="67" spans="1:10" x14ac:dyDescent="0.15">
      <c r="A67" s="208"/>
      <c r="B67" s="191" t="s">
        <v>101</v>
      </c>
      <c r="C67" s="192" t="s">
        <v>14</v>
      </c>
      <c r="E67" s="198"/>
      <c r="F67" s="195">
        <f>逆行列係数!Q68</f>
        <v>9.4719556055866145E-3</v>
      </c>
      <c r="G67" s="195">
        <f>逆行列係数!BF68</f>
        <v>2.3173805898782825E-2</v>
      </c>
      <c r="H67" s="472">
        <f t="shared" si="4"/>
        <v>0.27261950389146977</v>
      </c>
      <c r="I67" s="196">
        <f t="shared" si="5"/>
        <v>1.474192258738749</v>
      </c>
      <c r="J67" s="197">
        <f t="shared" si="6"/>
        <v>1.7468117626302189</v>
      </c>
    </row>
    <row r="68" spans="1:10" x14ac:dyDescent="0.15">
      <c r="A68" s="208"/>
      <c r="B68" s="191" t="s">
        <v>102</v>
      </c>
      <c r="C68" s="192" t="s">
        <v>343</v>
      </c>
      <c r="E68" s="198"/>
      <c r="F68" s="195">
        <f>逆行列係数!Q69</f>
        <v>3.24861718149589E-2</v>
      </c>
      <c r="G68" s="195">
        <f>逆行列係数!BF69</f>
        <v>5.4688119447727147E-2</v>
      </c>
      <c r="H68" s="472">
        <f t="shared" si="4"/>
        <v>0.93500903216898623</v>
      </c>
      <c r="I68" s="196">
        <f t="shared" si="5"/>
        <v>3.4789625272150011</v>
      </c>
      <c r="J68" s="197">
        <f t="shared" si="6"/>
        <v>4.4139715593839872</v>
      </c>
    </row>
    <row r="69" spans="1:10" x14ac:dyDescent="0.15">
      <c r="A69" s="208"/>
      <c r="B69" s="191" t="s">
        <v>103</v>
      </c>
      <c r="C69" s="192" t="s">
        <v>375</v>
      </c>
      <c r="E69" s="198"/>
      <c r="F69" s="195">
        <f>逆行列係数!Q70</f>
        <v>1.9164917637896892E-3</v>
      </c>
      <c r="G69" s="195">
        <f>逆行列係数!BF70</f>
        <v>3.5993628536497065E-3</v>
      </c>
      <c r="H69" s="472">
        <f t="shared" si="4"/>
        <v>5.5159996057020724E-2</v>
      </c>
      <c r="I69" s="196">
        <f t="shared" si="5"/>
        <v>0.22897200737842158</v>
      </c>
      <c r="J69" s="197">
        <f t="shared" si="6"/>
        <v>0.28413200343544232</v>
      </c>
    </row>
    <row r="70" spans="1:10" x14ac:dyDescent="0.15">
      <c r="A70" s="208"/>
      <c r="B70" s="191" t="s">
        <v>104</v>
      </c>
      <c r="C70" s="192" t="s">
        <v>376</v>
      </c>
      <c r="E70" s="198"/>
      <c r="F70" s="195">
        <f>逆行列係数!Q71</f>
        <v>1.2252372840324485E-3</v>
      </c>
      <c r="G70" s="195">
        <f>逆行列係数!BF71</f>
        <v>1.8986733343455704E-3</v>
      </c>
      <c r="H70" s="472">
        <f>D$18*F70</f>
        <v>3.5264479103475625E-2</v>
      </c>
      <c r="I70" s="196">
        <f>E$18*G70</f>
        <v>0.12078333371701119</v>
      </c>
      <c r="J70" s="197">
        <f>SUM(H70:I70)</f>
        <v>0.15604781282048683</v>
      </c>
    </row>
    <row r="71" spans="1:10" x14ac:dyDescent="0.15">
      <c r="A71" s="208"/>
      <c r="B71" s="191" t="s">
        <v>105</v>
      </c>
      <c r="C71" s="192" t="s">
        <v>377</v>
      </c>
      <c r="E71" s="198"/>
      <c r="F71" s="195">
        <f>逆行列係数!Q72</f>
        <v>0.1016966190180604</v>
      </c>
      <c r="G71" s="195">
        <f>逆行列係数!BF72</f>
        <v>0.11720213192435641</v>
      </c>
      <c r="H71" s="472">
        <f t="shared" si="4"/>
        <v>2.9270071544456329</v>
      </c>
      <c r="I71" s="196">
        <f t="shared" si="5"/>
        <v>7.4557660638574177</v>
      </c>
      <c r="J71" s="197">
        <f t="shared" si="6"/>
        <v>10.382773218303051</v>
      </c>
    </row>
    <row r="72" spans="1:10" x14ac:dyDescent="0.15">
      <c r="A72" s="208"/>
      <c r="B72" s="191" t="s">
        <v>106</v>
      </c>
      <c r="C72" s="192" t="s">
        <v>17</v>
      </c>
      <c r="D72" s="214"/>
      <c r="E72" s="198"/>
      <c r="F72" s="195">
        <f>逆行列係数!Q73</f>
        <v>1.4208023954122514E-2</v>
      </c>
      <c r="G72" s="195">
        <f>逆行列係数!BF73</f>
        <v>2.7586251116427936E-2</v>
      </c>
      <c r="H72" s="472">
        <f t="shared" si="4"/>
        <v>0.40893186190256786</v>
      </c>
      <c r="I72" s="196">
        <f t="shared" si="5"/>
        <v>1.7548881707685851</v>
      </c>
      <c r="J72" s="197">
        <f t="shared" si="6"/>
        <v>2.1638200326711527</v>
      </c>
    </row>
    <row r="73" spans="1:10" x14ac:dyDescent="0.15">
      <c r="A73" s="208"/>
      <c r="B73" s="191" t="s">
        <v>107</v>
      </c>
      <c r="C73" s="192" t="s">
        <v>18</v>
      </c>
      <c r="D73" s="214"/>
      <c r="E73" s="198"/>
      <c r="F73" s="195">
        <f>逆行列係数!Q74</f>
        <v>8.7205186900713213E-3</v>
      </c>
      <c r="G73" s="195">
        <f>逆行列係数!BF74</f>
        <v>1.551291886667259E-2</v>
      </c>
      <c r="H73" s="472">
        <f t="shared" si="4"/>
        <v>0.25099183082755783</v>
      </c>
      <c r="I73" s="196">
        <f t="shared" si="5"/>
        <v>0.98684803884079253</v>
      </c>
      <c r="J73" s="197">
        <f t="shared" si="6"/>
        <v>1.2378398696683504</v>
      </c>
    </row>
    <row r="74" spans="1:10" x14ac:dyDescent="0.15">
      <c r="A74" s="208"/>
      <c r="B74" s="191" t="s">
        <v>108</v>
      </c>
      <c r="C74" s="192" t="s">
        <v>378</v>
      </c>
      <c r="D74" s="214"/>
      <c r="E74" s="198"/>
      <c r="F74" s="195">
        <f>逆行列係数!Q75</f>
        <v>3.8041970269688946E-2</v>
      </c>
      <c r="G74" s="195">
        <f>逆行列係数!BF75</f>
        <v>5.2815620884279747E-2</v>
      </c>
      <c r="H74" s="472">
        <f t="shared" si="4"/>
        <v>1.0949146611138862</v>
      </c>
      <c r="I74" s="196">
        <f t="shared" si="5"/>
        <v>3.3598442909274269</v>
      </c>
      <c r="J74" s="197">
        <f t="shared" si="6"/>
        <v>4.4547589520413133</v>
      </c>
    </row>
    <row r="75" spans="1:10" x14ac:dyDescent="0.15">
      <c r="A75" s="208"/>
      <c r="B75" s="191" t="s">
        <v>109</v>
      </c>
      <c r="C75" s="192" t="s">
        <v>347</v>
      </c>
      <c r="D75" s="214"/>
      <c r="E75" s="198"/>
      <c r="F75" s="195">
        <f>逆行列係数!Q76</f>
        <v>2.4535345972671724E-2</v>
      </c>
      <c r="G75" s="195">
        <f>逆行列係数!BF76</f>
        <v>3.213176838398224E-2</v>
      </c>
      <c r="H75" s="472">
        <f t="shared" si="4"/>
        <v>0.70617031217188519</v>
      </c>
      <c r="I75" s="196">
        <f t="shared" si="5"/>
        <v>2.0440494072551574</v>
      </c>
      <c r="J75" s="197">
        <f t="shared" si="6"/>
        <v>2.7502197194270428</v>
      </c>
    </row>
    <row r="76" spans="1:10" x14ac:dyDescent="0.15">
      <c r="A76" s="208"/>
      <c r="B76" s="191" t="s">
        <v>110</v>
      </c>
      <c r="C76" s="192" t="s">
        <v>19</v>
      </c>
      <c r="D76" s="214"/>
      <c r="E76" s="198"/>
      <c r="F76" s="195">
        <f>逆行列係数!Q77</f>
        <v>1.0041844248497101E-3</v>
      </c>
      <c r="G76" s="195">
        <f>逆行列係数!BF77</f>
        <v>2.0337623514762853E-3</v>
      </c>
      <c r="H76" s="472">
        <f t="shared" si="4"/>
        <v>2.8902189908555264E-2</v>
      </c>
      <c r="I76" s="196">
        <f t="shared" si="5"/>
        <v>0.12937696672509583</v>
      </c>
      <c r="J76" s="197">
        <f t="shared" si="6"/>
        <v>0.15827915663365108</v>
      </c>
    </row>
    <row r="77" spans="1:10" x14ac:dyDescent="0.15">
      <c r="A77" s="208"/>
      <c r="B77" s="191" t="s">
        <v>111</v>
      </c>
      <c r="C77" s="192" t="s">
        <v>20</v>
      </c>
      <c r="D77" s="214"/>
      <c r="E77" s="198"/>
      <c r="F77" s="195">
        <f>逆行列係数!Q78</f>
        <v>1.056461365729849E-2</v>
      </c>
      <c r="G77" s="195">
        <f>逆行列係数!BF78</f>
        <v>2.1439224905578234E-2</v>
      </c>
      <c r="H77" s="472">
        <f t="shared" si="4"/>
        <v>0.30406812003627315</v>
      </c>
      <c r="I77" s="196">
        <f t="shared" si="5"/>
        <v>1.3638475927177098</v>
      </c>
      <c r="J77" s="197">
        <f t="shared" si="6"/>
        <v>1.667915712753983</v>
      </c>
    </row>
    <row r="78" spans="1:10" x14ac:dyDescent="0.15">
      <c r="A78" s="208"/>
      <c r="B78" s="191" t="s">
        <v>112</v>
      </c>
      <c r="C78" s="192" t="s">
        <v>379</v>
      </c>
      <c r="D78" s="214"/>
      <c r="E78" s="198"/>
      <c r="F78" s="195">
        <f>逆行列係数!Q79</f>
        <v>7.485517575104535E-5</v>
      </c>
      <c r="G78" s="195">
        <f>逆行列係数!BF79</f>
        <v>1.1369246769265797E-4</v>
      </c>
      <c r="H78" s="472">
        <f t="shared" si="4"/>
        <v>2.1544633153604107E-3</v>
      </c>
      <c r="I78" s="196">
        <f t="shared" si="5"/>
        <v>7.2325001979163433E-3</v>
      </c>
      <c r="J78" s="197">
        <f t="shared" si="6"/>
        <v>9.3869635132767543E-3</v>
      </c>
    </row>
    <row r="79" spans="1:10" x14ac:dyDescent="0.15">
      <c r="A79" s="208"/>
      <c r="B79" s="191" t="s">
        <v>334</v>
      </c>
      <c r="C79" s="192" t="s">
        <v>380</v>
      </c>
      <c r="D79" s="214"/>
      <c r="E79" s="198"/>
      <c r="F79" s="195">
        <f>逆行列係数!Q80</f>
        <v>1.1826341308459551E-3</v>
      </c>
      <c r="G79" s="195">
        <f>逆行列係数!BF80</f>
        <v>2.5953143763379673E-3</v>
      </c>
      <c r="H79" s="472">
        <f t="shared" si="4"/>
        <v>3.4038285593968057E-2</v>
      </c>
      <c r="I79" s="196">
        <f t="shared" si="5"/>
        <v>0.16509987091899184</v>
      </c>
      <c r="J79" s="197">
        <f t="shared" si="6"/>
        <v>0.19913815651295991</v>
      </c>
    </row>
    <row r="80" spans="1:10" x14ac:dyDescent="0.15">
      <c r="A80" s="208"/>
      <c r="B80" s="191" t="s">
        <v>335</v>
      </c>
      <c r="C80" s="192" t="s">
        <v>21</v>
      </c>
      <c r="D80" s="214"/>
      <c r="E80" s="198"/>
      <c r="F80" s="195">
        <f>逆行列係数!Q81</f>
        <v>7.0549721769022952E-2</v>
      </c>
      <c r="G80" s="195">
        <f>逆行列係数!BF81</f>
        <v>0.10732614399641047</v>
      </c>
      <c r="H80" s="472">
        <f t="shared" si="4"/>
        <v>2.0305447944676169</v>
      </c>
      <c r="I80" s="196">
        <f t="shared" si="5"/>
        <v>6.8275090993188501</v>
      </c>
      <c r="J80" s="197">
        <f t="shared" si="6"/>
        <v>8.858053893786467</v>
      </c>
    </row>
    <row r="81" spans="1:10" x14ac:dyDescent="0.15">
      <c r="A81" s="208"/>
      <c r="B81" s="191" t="s">
        <v>381</v>
      </c>
      <c r="C81" s="435" t="s">
        <v>439</v>
      </c>
      <c r="D81" s="214"/>
      <c r="E81" s="198"/>
      <c r="F81" s="195">
        <f>逆行列係数!Q82</f>
        <v>7.1019042876016895E-4</v>
      </c>
      <c r="G81" s="195">
        <f>逆行列係数!BF82</f>
        <v>9.7239025824773272E-4</v>
      </c>
      <c r="H81" s="472">
        <f t="shared" ref="H81:I83" si="7">D$18*F81</f>
        <v>2.0440526795002516E-2</v>
      </c>
      <c r="I81" s="196">
        <f t="shared" si="7"/>
        <v>6.1858211700007069E-2</v>
      </c>
      <c r="J81" s="197">
        <f>SUM(H81:I81)</f>
        <v>8.2298738495009585E-2</v>
      </c>
    </row>
    <row r="82" spans="1:10" x14ac:dyDescent="0.15">
      <c r="A82" s="208"/>
      <c r="B82" s="191" t="s">
        <v>336</v>
      </c>
      <c r="C82" s="192" t="s">
        <v>383</v>
      </c>
      <c r="D82" s="214"/>
      <c r="E82" s="198"/>
      <c r="F82" s="195">
        <f>逆行列係数!Q83</f>
        <v>8.0853705309375066E-4</v>
      </c>
      <c r="G82" s="195">
        <f>逆行列係数!BF83</f>
        <v>1.5321129092658486E-3</v>
      </c>
      <c r="H82" s="472">
        <f t="shared" si="7"/>
        <v>2.3271115223796292E-2</v>
      </c>
      <c r="I82" s="196">
        <f t="shared" si="7"/>
        <v>9.7464741019171519E-2</v>
      </c>
      <c r="J82" s="197">
        <f>SUM(H82:I82)</f>
        <v>0.12073585624296782</v>
      </c>
    </row>
    <row r="83" spans="1:10" x14ac:dyDescent="0.15">
      <c r="A83" s="208"/>
      <c r="B83" s="191" t="s">
        <v>337</v>
      </c>
      <c r="C83" s="192" t="s">
        <v>384</v>
      </c>
      <c r="D83" s="214"/>
      <c r="E83" s="198"/>
      <c r="F83" s="195">
        <f>逆行列係数!Q84</f>
        <v>4.4267004162720069E-3</v>
      </c>
      <c r="G83" s="195">
        <f>逆行列係数!BF84</f>
        <v>8.965341848660725E-3</v>
      </c>
      <c r="H83" s="472">
        <f t="shared" si="7"/>
        <v>0.12740820603598024</v>
      </c>
      <c r="I83" s="196">
        <f t="shared" si="7"/>
        <v>0.57032658372858702</v>
      </c>
      <c r="J83" s="197">
        <f>SUM(H83:I83)</f>
        <v>0.69773478976456726</v>
      </c>
    </row>
    <row r="84" spans="1:10" x14ac:dyDescent="0.15">
      <c r="A84" s="216"/>
      <c r="B84" s="277"/>
      <c r="C84" s="278" t="s">
        <v>116</v>
      </c>
      <c r="D84" s="217">
        <f>SUM(D45:D83)</f>
        <v>0</v>
      </c>
      <c r="E84" s="224">
        <f>SUM(E45:E83)</f>
        <v>0</v>
      </c>
      <c r="F84" s="218">
        <f>逆行列係数!Q85</f>
        <v>0.99388493580138748</v>
      </c>
      <c r="G84" s="218">
        <f>逆行列係数!BF85</f>
        <v>2.4365003567224148</v>
      </c>
      <c r="H84" s="488">
        <f>SUM(H45:H83)</f>
        <v>28.605752540010869</v>
      </c>
      <c r="I84" s="219">
        <f>SUM(I45:I83)</f>
        <v>154.9969815050122</v>
      </c>
      <c r="J84" s="220">
        <f>SUM(J45:J83)</f>
        <v>183.60273404502303</v>
      </c>
    </row>
    <row r="85" spans="1:10" x14ac:dyDescent="0.15">
      <c r="A85" s="221"/>
      <c r="B85" s="222"/>
      <c r="C85" s="223" t="s">
        <v>48</v>
      </c>
      <c r="D85" s="215">
        <f>SUM(D84,D44)</f>
        <v>28.781754818474575</v>
      </c>
      <c r="E85" s="215">
        <f>SUM(E84,E44)</f>
        <v>63.614594218042498</v>
      </c>
      <c r="F85" s="199">
        <f>逆行列係数!Q87</f>
        <v>2.5504296294043987</v>
      </c>
      <c r="G85" s="199">
        <f>逆行列係数!BF87</f>
        <v>2.5036484458922943</v>
      </c>
      <c r="H85" s="473">
        <f>SUM(H84,H44)</f>
        <v>73.405840275290373</v>
      </c>
      <c r="I85" s="200">
        <f>SUM(I84,I44)</f>
        <v>159.268579950071</v>
      </c>
      <c r="J85" s="201">
        <f>SUM(J84,J44)</f>
        <v>232.67442022536133</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279">
        <v>15</v>
      </c>
      <c r="C2" s="324" t="s">
        <v>421</v>
      </c>
      <c r="D2" s="280"/>
      <c r="E2" s="280"/>
    </row>
    <row r="3" spans="1:12" s="112" customFormat="1" ht="33.75" customHeight="1" x14ac:dyDescent="0.15">
      <c r="A3" s="558" t="s">
        <v>410</v>
      </c>
      <c r="B3" s="559"/>
      <c r="C3" s="560"/>
      <c r="D3" s="281" t="s">
        <v>156</v>
      </c>
      <c r="E3" s="281" t="s">
        <v>157</v>
      </c>
      <c r="F3" s="176" t="s">
        <v>158</v>
      </c>
      <c r="G3" s="176" t="s">
        <v>159</v>
      </c>
      <c r="H3" s="477" t="s">
        <v>160</v>
      </c>
      <c r="I3" s="177" t="s">
        <v>161</v>
      </c>
      <c r="J3" s="178" t="s">
        <v>48</v>
      </c>
      <c r="K3" s="179"/>
      <c r="L3" s="180"/>
    </row>
    <row r="4" spans="1:12" s="189" customFormat="1" ht="19.5" customHeight="1" x14ac:dyDescent="0.15">
      <c r="A4" s="561"/>
      <c r="B4" s="562"/>
      <c r="C4" s="563"/>
      <c r="D4" s="181" t="s">
        <v>65</v>
      </c>
      <c r="E4" s="182" t="s">
        <v>154</v>
      </c>
      <c r="F4" s="183" t="s">
        <v>155</v>
      </c>
      <c r="G4" s="183" t="s">
        <v>163</v>
      </c>
      <c r="H4" s="479" t="s">
        <v>164</v>
      </c>
      <c r="I4" s="185" t="s">
        <v>165</v>
      </c>
      <c r="J4" s="186" t="s">
        <v>166</v>
      </c>
      <c r="K4" s="187"/>
      <c r="L4" s="188"/>
    </row>
    <row r="5" spans="1:12" x14ac:dyDescent="0.15">
      <c r="A5" s="282" t="s">
        <v>130</v>
      </c>
      <c r="B5" s="283" t="s">
        <v>358</v>
      </c>
      <c r="C5" s="192" t="s">
        <v>359</v>
      </c>
      <c r="D5" s="284"/>
      <c r="E5" s="285"/>
      <c r="F5" s="195">
        <f>逆行列係数!R5</f>
        <v>6.4995097452433476E-5</v>
      </c>
      <c r="G5" s="195">
        <f>逆行列係数!BG5</f>
        <v>2.1324508329023068E-5</v>
      </c>
      <c r="H5" s="471">
        <f>D$19*F5</f>
        <v>7.1882961082261822E-4</v>
      </c>
      <c r="I5" s="196">
        <f>E$19*G5</f>
        <v>1.5883229240609327E-3</v>
      </c>
      <c r="J5" s="197">
        <f t="shared" ref="J5:J43" si="0">SUM(H5:I5)</f>
        <v>2.3071525348835509E-3</v>
      </c>
    </row>
    <row r="6" spans="1:12" x14ac:dyDescent="0.15">
      <c r="A6" s="282" t="s">
        <v>132</v>
      </c>
      <c r="B6" s="283" t="s">
        <v>360</v>
      </c>
      <c r="C6" s="192" t="s">
        <v>361</v>
      </c>
      <c r="D6" s="284"/>
      <c r="E6" s="285"/>
      <c r="F6" s="195">
        <f>逆行列係数!R6</f>
        <v>1.6070676545679793E-5</v>
      </c>
      <c r="G6" s="195">
        <f>逆行列係数!BG6</f>
        <v>4.4438751778599078E-6</v>
      </c>
      <c r="H6" s="472">
        <f t="shared" ref="H6:H43" si="1">D$19*F6</f>
        <v>1.7773768514527653E-4</v>
      </c>
      <c r="I6" s="196">
        <f t="shared" ref="I6:I43" si="2">E$19*G6</f>
        <v>3.3099514923182319E-4</v>
      </c>
      <c r="J6" s="197">
        <f t="shared" si="0"/>
        <v>5.0873283437709977E-4</v>
      </c>
    </row>
    <row r="7" spans="1:12" x14ac:dyDescent="0.15">
      <c r="A7" s="282" t="s">
        <v>134</v>
      </c>
      <c r="B7" s="283" t="s">
        <v>362</v>
      </c>
      <c r="C7" s="192" t="s">
        <v>363</v>
      </c>
      <c r="D7" s="284"/>
      <c r="E7" s="285"/>
      <c r="F7" s="195">
        <f>逆行列係数!R7</f>
        <v>7.9336814790788683E-6</v>
      </c>
      <c r="G7" s="195">
        <f>逆行列係数!BG7</f>
        <v>2.1287297424386565E-6</v>
      </c>
      <c r="H7" s="472">
        <f t="shared" si="1"/>
        <v>8.7744543719941038E-5</v>
      </c>
      <c r="I7" s="196">
        <f t="shared" si="2"/>
        <v>1.5855513275510726E-4</v>
      </c>
      <c r="J7" s="197">
        <f t="shared" si="0"/>
        <v>2.4629967647504829E-4</v>
      </c>
    </row>
    <row r="8" spans="1:12" x14ac:dyDescent="0.15">
      <c r="A8" s="282" t="s">
        <v>136</v>
      </c>
      <c r="B8" s="283" t="s">
        <v>364</v>
      </c>
      <c r="C8" s="192" t="s">
        <v>3</v>
      </c>
      <c r="D8" s="284"/>
      <c r="E8" s="285"/>
      <c r="F8" s="195">
        <f>逆行列係数!R8</f>
        <v>1.71155266781013E-2</v>
      </c>
      <c r="G8" s="195">
        <f>逆行列係数!BG8</f>
        <v>2.0191226849195082E-3</v>
      </c>
      <c r="H8" s="472">
        <f t="shared" si="1"/>
        <v>0.1892934677118952</v>
      </c>
      <c r="I8" s="196">
        <f t="shared" si="2"/>
        <v>0.15039122109954114</v>
      </c>
      <c r="J8" s="197">
        <f t="shared" si="0"/>
        <v>0.33968468881143632</v>
      </c>
    </row>
    <row r="9" spans="1:12" x14ac:dyDescent="0.15">
      <c r="A9" s="282"/>
      <c r="B9" s="283" t="s">
        <v>365</v>
      </c>
      <c r="C9" s="192" t="s">
        <v>344</v>
      </c>
      <c r="D9" s="284"/>
      <c r="E9" s="285"/>
      <c r="F9" s="195">
        <f>逆行列係数!R9</f>
        <v>9.877397541904035E-5</v>
      </c>
      <c r="G9" s="195">
        <f>逆行列係数!BG9</f>
        <v>3.8632691354187466E-5</v>
      </c>
      <c r="H9" s="472">
        <f t="shared" si="1"/>
        <v>1.0924155989124264E-3</v>
      </c>
      <c r="I9" s="196">
        <f t="shared" si="2"/>
        <v>2.877496088034667E-3</v>
      </c>
      <c r="J9" s="197">
        <f t="shared" si="0"/>
        <v>3.9699116869470934E-3</v>
      </c>
    </row>
    <row r="10" spans="1:12" x14ac:dyDescent="0.15">
      <c r="A10" s="282"/>
      <c r="B10" s="283" t="s">
        <v>366</v>
      </c>
      <c r="C10" s="192" t="s">
        <v>4</v>
      </c>
      <c r="D10" s="284"/>
      <c r="E10" s="285"/>
      <c r="F10" s="195">
        <f>逆行列係数!R10</f>
        <v>1.0572078872375099E-3</v>
      </c>
      <c r="G10" s="195">
        <f>逆行列係数!BG10</f>
        <v>1.2258445565296966E-4</v>
      </c>
      <c r="H10" s="472">
        <f t="shared" si="1"/>
        <v>1.1692456260992782E-2</v>
      </c>
      <c r="I10" s="196">
        <f t="shared" si="2"/>
        <v>9.1305130248722794E-3</v>
      </c>
      <c r="J10" s="197">
        <f t="shared" si="0"/>
        <v>2.0822969285865061E-2</v>
      </c>
    </row>
    <row r="11" spans="1:12" x14ac:dyDescent="0.15">
      <c r="A11" s="282"/>
      <c r="B11" s="283" t="s">
        <v>367</v>
      </c>
      <c r="C11" s="192" t="s">
        <v>113</v>
      </c>
      <c r="D11" s="284"/>
      <c r="E11" s="285"/>
      <c r="F11" s="195">
        <f>逆行列係数!R11</f>
        <v>1.6092234980850429E-3</v>
      </c>
      <c r="G11" s="195">
        <f>逆行列係数!BG11</f>
        <v>4.1257548163888035E-4</v>
      </c>
      <c r="H11" s="472">
        <f t="shared" si="1"/>
        <v>1.7797611607577854E-2</v>
      </c>
      <c r="I11" s="196">
        <f t="shared" si="2"/>
        <v>3.0730044757966774E-2</v>
      </c>
      <c r="J11" s="197">
        <f t="shared" si="0"/>
        <v>4.8527656365544625E-2</v>
      </c>
    </row>
    <row r="12" spans="1:12" x14ac:dyDescent="0.15">
      <c r="A12" s="282"/>
      <c r="B12" s="283" t="s">
        <v>368</v>
      </c>
      <c r="C12" s="192" t="s">
        <v>5</v>
      </c>
      <c r="D12" s="284"/>
      <c r="E12" s="285"/>
      <c r="F12" s="195">
        <f>逆行列係数!R12</f>
        <v>2.4238974455213056E-3</v>
      </c>
      <c r="G12" s="195">
        <f>逆行列係数!BG12</f>
        <v>1.1949865762819938E-3</v>
      </c>
      <c r="H12" s="472">
        <f t="shared" si="1"/>
        <v>2.6807702822711634E-2</v>
      </c>
      <c r="I12" s="196">
        <f t="shared" si="2"/>
        <v>8.9006721457231971E-2</v>
      </c>
      <c r="J12" s="197">
        <f t="shared" si="0"/>
        <v>0.11581442427994361</v>
      </c>
    </row>
    <row r="13" spans="1:12" x14ac:dyDescent="0.15">
      <c r="A13" s="282"/>
      <c r="B13" s="283" t="s">
        <v>369</v>
      </c>
      <c r="C13" s="192" t="s">
        <v>6</v>
      </c>
      <c r="D13" s="284"/>
      <c r="E13" s="285"/>
      <c r="F13" s="195">
        <f>逆行列係数!R13</f>
        <v>4.7220630017732832E-3</v>
      </c>
      <c r="G13" s="195">
        <f>逆行列係数!BG13</f>
        <v>5.3606743766624872E-4</v>
      </c>
      <c r="H13" s="472">
        <f t="shared" si="1"/>
        <v>5.222484222488824E-2</v>
      </c>
      <c r="I13" s="196">
        <f t="shared" si="2"/>
        <v>3.9928151540500958E-2</v>
      </c>
      <c r="J13" s="197">
        <f t="shared" si="0"/>
        <v>9.2152993765389199E-2</v>
      </c>
    </row>
    <row r="14" spans="1:12" x14ac:dyDescent="0.15">
      <c r="A14" s="282"/>
      <c r="B14" s="283" t="s">
        <v>88</v>
      </c>
      <c r="C14" s="192" t="s">
        <v>370</v>
      </c>
      <c r="D14" s="284"/>
      <c r="E14" s="285"/>
      <c r="F14" s="195">
        <f>逆行列係数!R14</f>
        <v>1.5981299658325723E-3</v>
      </c>
      <c r="G14" s="195">
        <f>逆行列係数!BG14</f>
        <v>1.1190249434902093E-3</v>
      </c>
      <c r="H14" s="472">
        <f t="shared" si="1"/>
        <v>1.7674919900291353E-2</v>
      </c>
      <c r="I14" s="196">
        <f t="shared" si="2"/>
        <v>8.3348837071307774E-2</v>
      </c>
      <c r="J14" s="197">
        <f t="shared" si="0"/>
        <v>0.10102375697159913</v>
      </c>
    </row>
    <row r="15" spans="1:12" x14ac:dyDescent="0.15">
      <c r="A15" s="282"/>
      <c r="B15" s="283" t="s">
        <v>89</v>
      </c>
      <c r="C15" s="192" t="s">
        <v>7</v>
      </c>
      <c r="D15" s="284"/>
      <c r="E15" s="285"/>
      <c r="F15" s="195">
        <f>逆行列係数!R15</f>
        <v>2.0511196741965325E-3</v>
      </c>
      <c r="G15" s="195">
        <f>逆行列係数!BG15</f>
        <v>4.9066347687690202E-4</v>
      </c>
      <c r="H15" s="472">
        <f t="shared" si="1"/>
        <v>2.2684873397295073E-2</v>
      </c>
      <c r="I15" s="196">
        <f t="shared" si="2"/>
        <v>3.654630795226068E-2</v>
      </c>
      <c r="J15" s="197">
        <f t="shared" si="0"/>
        <v>5.9231181349555753E-2</v>
      </c>
    </row>
    <row r="16" spans="1:12" x14ac:dyDescent="0.15">
      <c r="A16" s="282"/>
      <c r="B16" s="283" t="s">
        <v>90</v>
      </c>
      <c r="C16" s="192" t="s">
        <v>8</v>
      </c>
      <c r="D16" s="284"/>
      <c r="E16" s="285"/>
      <c r="F16" s="195">
        <f>逆行列係数!R16</f>
        <v>0.19461203511318409</v>
      </c>
      <c r="G16" s="195">
        <f>逆行列係数!BG16</f>
        <v>2.6994400975325319E-2</v>
      </c>
      <c r="H16" s="472">
        <f t="shared" si="1"/>
        <v>2.1523607001926286</v>
      </c>
      <c r="I16" s="196">
        <f t="shared" si="2"/>
        <v>2.0106360826170691</v>
      </c>
      <c r="J16" s="197">
        <f t="shared" si="0"/>
        <v>4.1629967828096976</v>
      </c>
    </row>
    <row r="17" spans="1:10" x14ac:dyDescent="0.15">
      <c r="A17" s="282"/>
      <c r="B17" s="283" t="s">
        <v>91</v>
      </c>
      <c r="C17" s="192" t="s">
        <v>9</v>
      </c>
      <c r="D17" s="284"/>
      <c r="E17" s="285"/>
      <c r="F17" s="195">
        <f>逆行列係数!R17</f>
        <v>6.9936334058288826E-3</v>
      </c>
      <c r="G17" s="195">
        <f>逆行列係数!BG17</f>
        <v>1.5051233658168808E-3</v>
      </c>
      <c r="H17" s="472">
        <f t="shared" si="1"/>
        <v>7.734784585910047E-2</v>
      </c>
      <c r="I17" s="196">
        <f t="shared" si="2"/>
        <v>0.11210677913792828</v>
      </c>
      <c r="J17" s="197">
        <f t="shared" si="0"/>
        <v>0.18945462499702875</v>
      </c>
    </row>
    <row r="18" spans="1:10" x14ac:dyDescent="0.15">
      <c r="A18" s="282"/>
      <c r="B18" s="283" t="s">
        <v>92</v>
      </c>
      <c r="C18" s="192" t="s">
        <v>10</v>
      </c>
      <c r="D18" s="284"/>
      <c r="E18" s="285"/>
      <c r="F18" s="195">
        <f>逆行列係数!R18</f>
        <v>1.1823390483448149E-2</v>
      </c>
      <c r="G18" s="195">
        <f>逆行列係数!BG18</f>
        <v>2.3980488077308343E-3</v>
      </c>
      <c r="H18" s="472">
        <f t="shared" si="1"/>
        <v>0.13076375777482077</v>
      </c>
      <c r="I18" s="196">
        <f t="shared" si="2"/>
        <v>0.17861494556251592</v>
      </c>
      <c r="J18" s="197">
        <f t="shared" si="0"/>
        <v>0.30937870333733669</v>
      </c>
    </row>
    <row r="19" spans="1:10" x14ac:dyDescent="0.15">
      <c r="A19" s="282"/>
      <c r="B19" s="283" t="s">
        <v>93</v>
      </c>
      <c r="C19" s="192" t="s">
        <v>371</v>
      </c>
      <c r="D19" s="469">
        <f>地域別最終需要!K21</f>
        <v>11.05975125814208</v>
      </c>
      <c r="E19" s="470">
        <f>地域別最終需要!I21</f>
        <v>74.483448788321866</v>
      </c>
      <c r="F19" s="195">
        <f>逆行列係数!R19</f>
        <v>1.0157836061644585</v>
      </c>
      <c r="G19" s="195">
        <f>逆行列係数!BG19</f>
        <v>1.2051917094584579E-2</v>
      </c>
      <c r="H19" s="472">
        <f t="shared" si="1"/>
        <v>11.23431401627747</v>
      </c>
      <c r="I19" s="196">
        <f t="shared" si="2"/>
        <v>0.89766834971559128</v>
      </c>
      <c r="J19" s="197">
        <f>SUM(H19:I19)</f>
        <v>12.131982365993061</v>
      </c>
    </row>
    <row r="20" spans="1:10" x14ac:dyDescent="0.15">
      <c r="A20" s="282"/>
      <c r="B20" s="283" t="s">
        <v>94</v>
      </c>
      <c r="C20" s="192" t="s">
        <v>372</v>
      </c>
      <c r="D20" s="284"/>
      <c r="E20" s="285"/>
      <c r="F20" s="195">
        <f>逆行列係数!R20</f>
        <v>4.4819994127694152E-4</v>
      </c>
      <c r="G20" s="195">
        <f>逆行列係数!BG20</f>
        <v>1.9890647832868644E-4</v>
      </c>
      <c r="H20" s="472">
        <f t="shared" si="1"/>
        <v>4.9569798644368609E-3</v>
      </c>
      <c r="I20" s="196">
        <f t="shared" si="2"/>
        <v>1.481524049226017E-2</v>
      </c>
      <c r="J20" s="197">
        <f>SUM(H20:I20)</f>
        <v>1.9772220356697033E-2</v>
      </c>
    </row>
    <row r="21" spans="1:10" x14ac:dyDescent="0.15">
      <c r="A21" s="282"/>
      <c r="B21" s="283" t="s">
        <v>95</v>
      </c>
      <c r="C21" s="192" t="s">
        <v>373</v>
      </c>
      <c r="D21" s="284"/>
      <c r="E21" s="285"/>
      <c r="F21" s="195">
        <f>逆行列係数!R21</f>
        <v>7.3828501511659177E-4</v>
      </c>
      <c r="G21" s="195">
        <f>逆行列係数!BG21</f>
        <v>9.8013008066503816E-5</v>
      </c>
      <c r="H21" s="472">
        <f t="shared" si="1"/>
        <v>8.165248624803171E-3</v>
      </c>
      <c r="I21" s="196">
        <f t="shared" si="2"/>
        <v>7.3003468669108149E-3</v>
      </c>
      <c r="J21" s="197">
        <f t="shared" si="0"/>
        <v>1.5465595491713986E-2</v>
      </c>
    </row>
    <row r="22" spans="1:10" x14ac:dyDescent="0.15">
      <c r="A22" s="282"/>
      <c r="B22" s="283" t="s">
        <v>96</v>
      </c>
      <c r="C22" s="192" t="s">
        <v>374</v>
      </c>
      <c r="D22" s="284"/>
      <c r="E22" s="285"/>
      <c r="F22" s="195">
        <f>逆行列係数!R22</f>
        <v>7.9958705573380986E-4</v>
      </c>
      <c r="G22" s="195">
        <f>逆行列係数!BG22</f>
        <v>3.6412388772144968E-4</v>
      </c>
      <c r="H22" s="472">
        <f t="shared" si="1"/>
        <v>8.8432339456461246E-3</v>
      </c>
      <c r="I22" s="196">
        <f t="shared" si="2"/>
        <v>2.7121202943705257E-2</v>
      </c>
      <c r="J22" s="197">
        <f t="shared" si="0"/>
        <v>3.596443688935138E-2</v>
      </c>
    </row>
    <row r="23" spans="1:10" x14ac:dyDescent="0.15">
      <c r="A23" s="282"/>
      <c r="B23" s="283" t="s">
        <v>97</v>
      </c>
      <c r="C23" s="192" t="s">
        <v>11</v>
      </c>
      <c r="D23" s="284"/>
      <c r="E23" s="285"/>
      <c r="F23" s="195">
        <f>逆行列係数!R23</f>
        <v>3.6215825074758707E-3</v>
      </c>
      <c r="G23" s="195">
        <f>逆行列係数!BG23</f>
        <v>2.0987019757032783E-3</v>
      </c>
      <c r="H23" s="472">
        <f t="shared" si="1"/>
        <v>4.0053801693521615E-2</v>
      </c>
      <c r="I23" s="196">
        <f t="shared" si="2"/>
        <v>0.15631856112924505</v>
      </c>
      <c r="J23" s="197">
        <f t="shared" si="0"/>
        <v>0.19637236282276666</v>
      </c>
    </row>
    <row r="24" spans="1:10" x14ac:dyDescent="0.15">
      <c r="A24" s="282"/>
      <c r="B24" s="283" t="s">
        <v>98</v>
      </c>
      <c r="C24" s="192" t="s">
        <v>345</v>
      </c>
      <c r="D24" s="284"/>
      <c r="E24" s="285"/>
      <c r="F24" s="195">
        <f>逆行列係数!R24</f>
        <v>3.2367652282831949E-4</v>
      </c>
      <c r="G24" s="195">
        <f>逆行列係数!BG24</f>
        <v>5.8652672462962756E-5</v>
      </c>
      <c r="H24" s="472">
        <f t="shared" si="1"/>
        <v>3.5797818305815603E-3</v>
      </c>
      <c r="I24" s="196">
        <f t="shared" si="2"/>
        <v>4.3686533256933023E-3</v>
      </c>
      <c r="J24" s="197">
        <f t="shared" si="0"/>
        <v>7.9484351562748631E-3</v>
      </c>
    </row>
    <row r="25" spans="1:10" x14ac:dyDescent="0.15">
      <c r="A25" s="282"/>
      <c r="B25" s="283" t="s">
        <v>99</v>
      </c>
      <c r="C25" s="192" t="s">
        <v>342</v>
      </c>
      <c r="D25" s="284"/>
      <c r="E25" s="285"/>
      <c r="F25" s="195">
        <f>逆行列係数!R25</f>
        <v>3.0096143654140983E-4</v>
      </c>
      <c r="G25" s="195">
        <f>逆行列係数!BG25</f>
        <v>1.2172207410246015E-4</v>
      </c>
      <c r="H25" s="472">
        <f t="shared" si="1"/>
        <v>3.3285586264411053E-3</v>
      </c>
      <c r="I25" s="196">
        <f t="shared" si="2"/>
        <v>9.0662798728189109E-3</v>
      </c>
      <c r="J25" s="197">
        <f t="shared" si="0"/>
        <v>1.2394838499260017E-2</v>
      </c>
    </row>
    <row r="26" spans="1:10" x14ac:dyDescent="0.15">
      <c r="A26" s="282"/>
      <c r="B26" s="283" t="s">
        <v>100</v>
      </c>
      <c r="C26" s="192" t="s">
        <v>13</v>
      </c>
      <c r="D26" s="284"/>
      <c r="E26" s="285"/>
      <c r="F26" s="195">
        <f>逆行列係数!R26</f>
        <v>2.7381024567300401E-3</v>
      </c>
      <c r="G26" s="195">
        <f>逆行列係数!BG26</f>
        <v>6.2455571790430908E-4</v>
      </c>
      <c r="H26" s="472">
        <f t="shared" si="1"/>
        <v>3.0282732090741983E-2</v>
      </c>
      <c r="I26" s="196">
        <f t="shared" si="2"/>
        <v>4.6519063829979203E-2</v>
      </c>
      <c r="J26" s="197">
        <f t="shared" si="0"/>
        <v>7.6801795920721186E-2</v>
      </c>
    </row>
    <row r="27" spans="1:10" x14ac:dyDescent="0.15">
      <c r="A27" s="282"/>
      <c r="B27" s="283" t="s">
        <v>101</v>
      </c>
      <c r="C27" s="192" t="s">
        <v>14</v>
      </c>
      <c r="D27" s="284"/>
      <c r="E27" s="285"/>
      <c r="F27" s="195">
        <f>逆行列係数!R27</f>
        <v>4.5146921842075726E-3</v>
      </c>
      <c r="G27" s="195">
        <f>逆行列係数!BG27</f>
        <v>2.8312070530739391E-4</v>
      </c>
      <c r="H27" s="472">
        <f t="shared" si="1"/>
        <v>4.993137256441392E-2</v>
      </c>
      <c r="I27" s="196">
        <f t="shared" si="2"/>
        <v>2.108780655467684E-2</v>
      </c>
      <c r="J27" s="197">
        <f t="shared" si="0"/>
        <v>7.1019179119090753E-2</v>
      </c>
    </row>
    <row r="28" spans="1:10" x14ac:dyDescent="0.15">
      <c r="A28" s="282"/>
      <c r="B28" s="283" t="s">
        <v>102</v>
      </c>
      <c r="C28" s="192" t="s">
        <v>343</v>
      </c>
      <c r="D28" s="284"/>
      <c r="E28" s="285"/>
      <c r="F28" s="195">
        <f>逆行列係数!R28</f>
        <v>1.7349861745501315E-2</v>
      </c>
      <c r="G28" s="195">
        <f>逆行列係数!BG28</f>
        <v>1.4069222765907895E-3</v>
      </c>
      <c r="H28" s="472">
        <f t="shared" si="1"/>
        <v>0.1918851552683993</v>
      </c>
      <c r="I28" s="196">
        <f t="shared" si="2"/>
        <v>0.10479242333759928</v>
      </c>
      <c r="J28" s="197">
        <f t="shared" si="0"/>
        <v>0.29667757860599858</v>
      </c>
    </row>
    <row r="29" spans="1:10" x14ac:dyDescent="0.15">
      <c r="A29" s="282"/>
      <c r="B29" s="283" t="s">
        <v>103</v>
      </c>
      <c r="C29" s="192" t="s">
        <v>375</v>
      </c>
      <c r="D29" s="284"/>
      <c r="E29" s="285"/>
      <c r="F29" s="195">
        <f>逆行列係数!R29</f>
        <v>1.7351459522716708E-3</v>
      </c>
      <c r="G29" s="195">
        <f>逆行列係数!BG29</f>
        <v>1.0386894000027555E-4</v>
      </c>
      <c r="H29" s="472">
        <f t="shared" si="1"/>
        <v>1.919028262869675E-2</v>
      </c>
      <c r="I29" s="196">
        <f t="shared" si="2"/>
        <v>7.7365168732078009E-3</v>
      </c>
      <c r="J29" s="197">
        <f t="shared" si="0"/>
        <v>2.692679950190455E-2</v>
      </c>
    </row>
    <row r="30" spans="1:10" x14ac:dyDescent="0.15">
      <c r="A30" s="282"/>
      <c r="B30" s="283" t="s">
        <v>104</v>
      </c>
      <c r="C30" s="192" t="s">
        <v>376</v>
      </c>
      <c r="D30" s="284"/>
      <c r="E30" s="285"/>
      <c r="F30" s="195">
        <f>逆行列係数!R30</f>
        <v>6.5148810435370133E-4</v>
      </c>
      <c r="G30" s="195">
        <f>逆行列係数!BG30</f>
        <v>3.7615510354955323E-5</v>
      </c>
      <c r="H30" s="472">
        <f t="shared" si="1"/>
        <v>7.2052963817904473E-3</v>
      </c>
      <c r="I30" s="196">
        <f t="shared" si="2"/>
        <v>2.8017329391699058E-3</v>
      </c>
      <c r="J30" s="197">
        <f>SUM(H30:I30)</f>
        <v>1.0007029320960353E-2</v>
      </c>
    </row>
    <row r="31" spans="1:10" x14ac:dyDescent="0.15">
      <c r="A31" s="282"/>
      <c r="B31" s="283" t="s">
        <v>105</v>
      </c>
      <c r="C31" s="192" t="s">
        <v>377</v>
      </c>
      <c r="D31" s="284"/>
      <c r="E31" s="285"/>
      <c r="F31" s="195">
        <f>逆行列係数!R31</f>
        <v>2.2656601836788887E-2</v>
      </c>
      <c r="G31" s="195">
        <f>逆行列係数!BG31</f>
        <v>2.743528981456962E-3</v>
      </c>
      <c r="H31" s="472">
        <f t="shared" si="1"/>
        <v>0.25057638066965005</v>
      </c>
      <c r="I31" s="196">
        <f t="shared" si="2"/>
        <v>0.20434750038962649</v>
      </c>
      <c r="J31" s="197">
        <f>SUM(H31:I31)</f>
        <v>0.4549238810592765</v>
      </c>
    </row>
    <row r="32" spans="1:10" x14ac:dyDescent="0.15">
      <c r="A32" s="282"/>
      <c r="B32" s="283" t="s">
        <v>106</v>
      </c>
      <c r="C32" s="192" t="s">
        <v>17</v>
      </c>
      <c r="D32" s="284"/>
      <c r="E32" s="285"/>
      <c r="F32" s="195">
        <f>逆行列係数!R32</f>
        <v>1.125816691701609E-2</v>
      </c>
      <c r="G32" s="195">
        <f>逆行列係数!BG32</f>
        <v>5.0758630074095631E-4</v>
      </c>
      <c r="H32" s="472">
        <f t="shared" si="1"/>
        <v>0.12451252572484224</v>
      </c>
      <c r="I32" s="196">
        <f t="shared" si="2"/>
        <v>3.7806778236892762E-2</v>
      </c>
      <c r="J32" s="197">
        <f t="shared" si="0"/>
        <v>0.162319303961735</v>
      </c>
    </row>
    <row r="33" spans="1:10" x14ac:dyDescent="0.15">
      <c r="A33" s="282"/>
      <c r="B33" s="283" t="s">
        <v>107</v>
      </c>
      <c r="C33" s="192" t="s">
        <v>18</v>
      </c>
      <c r="D33" s="284"/>
      <c r="E33" s="285"/>
      <c r="F33" s="195">
        <f>逆行列係数!R33</f>
        <v>6.2325881954051624E-3</v>
      </c>
      <c r="G33" s="195">
        <f>逆行列係数!BG33</f>
        <v>3.257948143691553E-4</v>
      </c>
      <c r="H33" s="472">
        <f t="shared" si="1"/>
        <v>6.8930875135613717E-2</v>
      </c>
      <c r="I33" s="196">
        <f t="shared" si="2"/>
        <v>2.4266321371565806E-2</v>
      </c>
      <c r="J33" s="197">
        <f t="shared" si="0"/>
        <v>9.3197196507179531E-2</v>
      </c>
    </row>
    <row r="34" spans="1:10" x14ac:dyDescent="0.15">
      <c r="A34" s="282"/>
      <c r="B34" s="283" t="s">
        <v>108</v>
      </c>
      <c r="C34" s="192" t="s">
        <v>378</v>
      </c>
      <c r="D34" s="284"/>
      <c r="E34" s="285"/>
      <c r="F34" s="195">
        <f>逆行列係数!R34</f>
        <v>1.6634733202697261E-2</v>
      </c>
      <c r="G34" s="195">
        <f>逆行列係数!BG34</f>
        <v>1.797786648923546E-3</v>
      </c>
      <c r="H34" s="472">
        <f t="shared" si="1"/>
        <v>0.18397601146738887</v>
      </c>
      <c r="I34" s="196">
        <f t="shared" si="2"/>
        <v>0.13390534979742572</v>
      </c>
      <c r="J34" s="197">
        <f t="shared" si="0"/>
        <v>0.31788136126481459</v>
      </c>
    </row>
    <row r="35" spans="1:10" x14ac:dyDescent="0.15">
      <c r="A35" s="282"/>
      <c r="B35" s="283" t="s">
        <v>109</v>
      </c>
      <c r="C35" s="192" t="s">
        <v>347</v>
      </c>
      <c r="D35" s="284"/>
      <c r="E35" s="285"/>
      <c r="F35" s="195">
        <f>逆行列係数!R35</f>
        <v>7.0079756296806415E-3</v>
      </c>
      <c r="G35" s="195">
        <f>逆行列係数!BG35</f>
        <v>4.1328186089432636E-4</v>
      </c>
      <c r="H35" s="472">
        <f t="shared" si="1"/>
        <v>7.7506467287389511E-2</v>
      </c>
      <c r="I35" s="196">
        <f t="shared" si="2"/>
        <v>3.0782658321064919E-2</v>
      </c>
      <c r="J35" s="197">
        <f t="shared" si="0"/>
        <v>0.10828912560845443</v>
      </c>
    </row>
    <row r="36" spans="1:10" x14ac:dyDescent="0.15">
      <c r="A36" s="282"/>
      <c r="B36" s="283" t="s">
        <v>110</v>
      </c>
      <c r="C36" s="192" t="s">
        <v>19</v>
      </c>
      <c r="D36" s="284"/>
      <c r="E36" s="285"/>
      <c r="F36" s="195">
        <f>逆行列係数!R36</f>
        <v>2.4591069185290128E-3</v>
      </c>
      <c r="G36" s="195">
        <f>逆行列係数!BG36</f>
        <v>6.6842249696180949E-5</v>
      </c>
      <c r="H36" s="472">
        <f t="shared" si="1"/>
        <v>2.7197110836107145E-2</v>
      </c>
      <c r="I36" s="196">
        <f t="shared" si="2"/>
        <v>4.9786412821417169E-3</v>
      </c>
      <c r="J36" s="197">
        <f t="shared" si="0"/>
        <v>3.2175752118248864E-2</v>
      </c>
    </row>
    <row r="37" spans="1:10" x14ac:dyDescent="0.15">
      <c r="A37" s="282"/>
      <c r="B37" s="283" t="s">
        <v>111</v>
      </c>
      <c r="C37" s="192" t="s">
        <v>20</v>
      </c>
      <c r="D37" s="284"/>
      <c r="E37" s="285"/>
      <c r="F37" s="195">
        <f>逆行列係数!R37</f>
        <v>3.5668384338464268E-2</v>
      </c>
      <c r="G37" s="195">
        <f>逆行列係数!BG37</f>
        <v>1.0082548361299098E-3</v>
      </c>
      <c r="H37" s="472">
        <f t="shared" si="1"/>
        <v>0.39448345856322548</v>
      </c>
      <c r="I37" s="196">
        <f t="shared" si="2"/>
        <v>7.5098297452459994E-2</v>
      </c>
      <c r="J37" s="197">
        <f t="shared" si="0"/>
        <v>0.46958175601568547</v>
      </c>
    </row>
    <row r="38" spans="1:10" x14ac:dyDescent="0.15">
      <c r="A38" s="282"/>
      <c r="B38" s="283" t="s">
        <v>112</v>
      </c>
      <c r="C38" s="192" t="s">
        <v>379</v>
      </c>
      <c r="D38" s="284"/>
      <c r="E38" s="285"/>
      <c r="F38" s="195">
        <f>逆行列係数!R38</f>
        <v>6.9994887047123425E-5</v>
      </c>
      <c r="G38" s="195">
        <f>逆行列係数!BG38</f>
        <v>4.2951825543598721E-6</v>
      </c>
      <c r="H38" s="472">
        <f t="shared" si="1"/>
        <v>7.7412604008293608E-4</v>
      </c>
      <c r="I38" s="196">
        <f t="shared" si="2"/>
        <v>3.1992000982415702E-4</v>
      </c>
      <c r="J38" s="197">
        <f t="shared" si="0"/>
        <v>1.0940460499070932E-3</v>
      </c>
    </row>
    <row r="39" spans="1:10" x14ac:dyDescent="0.15">
      <c r="A39" s="282"/>
      <c r="B39" s="283" t="s">
        <v>334</v>
      </c>
      <c r="C39" s="192" t="s">
        <v>380</v>
      </c>
      <c r="D39" s="284"/>
      <c r="E39" s="285"/>
      <c r="F39" s="195">
        <f>逆行列係数!R39</f>
        <v>2.1710863317399784E-3</v>
      </c>
      <c r="G39" s="195">
        <f>逆行列係数!BG39</f>
        <v>6.7351203857464586E-5</v>
      </c>
      <c r="H39" s="472">
        <f t="shared" si="1"/>
        <v>2.4011674788996299E-2</v>
      </c>
      <c r="I39" s="196">
        <f t="shared" si="2"/>
        <v>5.0165499433492897E-3</v>
      </c>
      <c r="J39" s="197">
        <f t="shared" si="0"/>
        <v>2.9028224732345589E-2</v>
      </c>
    </row>
    <row r="40" spans="1:10" x14ac:dyDescent="0.15">
      <c r="A40" s="282"/>
      <c r="B40" s="283" t="s">
        <v>335</v>
      </c>
      <c r="C40" s="192" t="s">
        <v>21</v>
      </c>
      <c r="D40" s="284"/>
      <c r="E40" s="285"/>
      <c r="F40" s="195">
        <f>逆行列係数!R40</f>
        <v>4.2787252991605115E-2</v>
      </c>
      <c r="G40" s="195">
        <f>逆行列係数!BG40</f>
        <v>1.8803899080997066E-3</v>
      </c>
      <c r="H40" s="472">
        <f t="shared" si="1"/>
        <v>0.47321637510634817</v>
      </c>
      <c r="I40" s="196">
        <f t="shared" si="2"/>
        <v>0.14005792542202175</v>
      </c>
      <c r="J40" s="197">
        <f t="shared" si="0"/>
        <v>0.61327430052836995</v>
      </c>
    </row>
    <row r="41" spans="1:10" x14ac:dyDescent="0.15">
      <c r="A41" s="282"/>
      <c r="B41" s="283" t="s">
        <v>381</v>
      </c>
      <c r="C41" s="435" t="s">
        <v>439</v>
      </c>
      <c r="D41" s="284"/>
      <c r="E41" s="285"/>
      <c r="F41" s="195">
        <f>逆行列係数!R41</f>
        <v>2.7224487684964231E-4</v>
      </c>
      <c r="G41" s="195">
        <f>逆行列係数!BG41</f>
        <v>2.6028417540458059E-5</v>
      </c>
      <c r="H41" s="472">
        <f t="shared" si="1"/>
        <v>3.0109606192605673E-3</v>
      </c>
      <c r="I41" s="196">
        <f t="shared" si="2"/>
        <v>1.9386863049157665E-3</v>
      </c>
      <c r="J41" s="197">
        <f t="shared" si="0"/>
        <v>4.9496469241763338E-3</v>
      </c>
    </row>
    <row r="42" spans="1:10" x14ac:dyDescent="0.15">
      <c r="A42" s="282"/>
      <c r="B42" s="283" t="s">
        <v>336</v>
      </c>
      <c r="C42" s="192" t="s">
        <v>383</v>
      </c>
      <c r="D42" s="284"/>
      <c r="E42" s="285"/>
      <c r="F42" s="195">
        <f>逆行列係数!R42</f>
        <v>1.1234656488058631E-3</v>
      </c>
      <c r="G42" s="195">
        <f>逆行列係数!BG42</f>
        <v>4.1451085116117822E-5</v>
      </c>
      <c r="H42" s="472">
        <f t="shared" si="1"/>
        <v>1.2425250622860054E-2</v>
      </c>
      <c r="I42" s="196">
        <f t="shared" si="2"/>
        <v>3.0874197754667326E-3</v>
      </c>
      <c r="J42" s="197">
        <f t="shared" si="0"/>
        <v>1.5512670398326787E-2</v>
      </c>
    </row>
    <row r="43" spans="1:10" x14ac:dyDescent="0.15">
      <c r="A43" s="282"/>
      <c r="B43" s="283" t="s">
        <v>337</v>
      </c>
      <c r="C43" s="192" t="s">
        <v>384</v>
      </c>
      <c r="D43" s="322"/>
      <c r="E43" s="323"/>
      <c r="F43" s="195">
        <f>逆行列係数!R43</f>
        <v>1.0840537930653834E-2</v>
      </c>
      <c r="G43" s="195">
        <f>逆行列係数!BG43</f>
        <v>2.9466223601010751E-4</v>
      </c>
      <c r="H43" s="473">
        <f t="shared" si="1"/>
        <v>0.1198936530174857</v>
      </c>
      <c r="I43" s="196">
        <f t="shared" si="2"/>
        <v>2.1947459565711255E-2</v>
      </c>
      <c r="J43" s="197">
        <f t="shared" si="0"/>
        <v>0.14184111258319695</v>
      </c>
    </row>
    <row r="44" spans="1:10" x14ac:dyDescent="0.15">
      <c r="A44" s="286"/>
      <c r="B44" s="287"/>
      <c r="C44" s="272" t="s">
        <v>116</v>
      </c>
      <c r="D44" s="288">
        <f>SUM(D5:D43)</f>
        <v>11.05975125814208</v>
      </c>
      <c r="E44" s="288">
        <f>SUM(E5:E43)</f>
        <v>74.483448788321866</v>
      </c>
      <c r="F44" s="480">
        <f>逆行列係数!R44</f>
        <v>1.4523813293758834</v>
      </c>
      <c r="G44" s="480">
        <f>逆行列係数!BG44</f>
        <v>6.348450207652015E-2</v>
      </c>
      <c r="H44" s="474">
        <f>SUM(H5:H43)</f>
        <v>16.062976234866994</v>
      </c>
      <c r="I44" s="297">
        <f>SUM(I5:I43)</f>
        <v>4.7285446592686</v>
      </c>
      <c r="J44" s="276">
        <f>SUM(J5:J43)</f>
        <v>20.791520894135601</v>
      </c>
    </row>
    <row r="45" spans="1:10" x14ac:dyDescent="0.15">
      <c r="A45" s="289" t="s">
        <v>137</v>
      </c>
      <c r="B45" s="283" t="s">
        <v>358</v>
      </c>
      <c r="C45" s="192" t="s">
        <v>359</v>
      </c>
      <c r="D45" s="290"/>
      <c r="E45" s="291"/>
      <c r="F45" s="195">
        <f>逆行列係数!R46</f>
        <v>7.5465821682763176E-4</v>
      </c>
      <c r="G45" s="195">
        <f>逆行列係数!BG46</f>
        <v>1.0146612470897938E-3</v>
      </c>
      <c r="H45" s="472">
        <f>D$19*F45</f>
        <v>8.3463321630266596E-3</v>
      </c>
      <c r="I45" s="212">
        <f>E$19*G45</f>
        <v>7.5575469035107451E-2</v>
      </c>
      <c r="J45" s="213">
        <f t="shared" ref="J45:J83" si="3">SUM(H45:I45)</f>
        <v>8.3921801198134111E-2</v>
      </c>
    </row>
    <row r="46" spans="1:10" x14ac:dyDescent="0.15">
      <c r="A46" s="289" t="s">
        <v>138</v>
      </c>
      <c r="B46" s="283" t="s">
        <v>360</v>
      </c>
      <c r="C46" s="192" t="s">
        <v>361</v>
      </c>
      <c r="D46" s="284"/>
      <c r="E46" s="285"/>
      <c r="F46" s="195">
        <f>逆行列係数!R47</f>
        <v>3.00227625485675E-4</v>
      </c>
      <c r="G46" s="195">
        <f>逆行列係数!BG47</f>
        <v>4.0242065914906081E-4</v>
      </c>
      <c r="H46" s="472">
        <f t="shared" ref="H46:H83" si="4">D$19*F46</f>
        <v>3.3204428586942033E-3</v>
      </c>
      <c r="I46" s="196">
        <f t="shared" ref="I46:I83" si="5">E$19*G46</f>
        <v>2.99736785570918E-2</v>
      </c>
      <c r="J46" s="197">
        <f t="shared" si="3"/>
        <v>3.3294121415786006E-2</v>
      </c>
    </row>
    <row r="47" spans="1:10" x14ac:dyDescent="0.15">
      <c r="A47" s="289" t="s">
        <v>139</v>
      </c>
      <c r="B47" s="283" t="s">
        <v>362</v>
      </c>
      <c r="C47" s="192" t="s">
        <v>363</v>
      </c>
      <c r="D47" s="214"/>
      <c r="E47" s="198"/>
      <c r="F47" s="195">
        <f>逆行列係数!R48</f>
        <v>6.0935578851028943E-5</v>
      </c>
      <c r="G47" s="195">
        <f>逆行列係数!BG48</f>
        <v>6.7913157019660713E-5</v>
      </c>
      <c r="H47" s="472">
        <f t="shared" si="4"/>
        <v>6.7393234486328335E-4</v>
      </c>
      <c r="I47" s="196">
        <f t="shared" si="5"/>
        <v>5.0584061529271602E-3</v>
      </c>
      <c r="J47" s="197">
        <f t="shared" si="3"/>
        <v>5.7323384977904434E-3</v>
      </c>
    </row>
    <row r="48" spans="1:10" x14ac:dyDescent="0.15">
      <c r="A48" s="289" t="s">
        <v>140</v>
      </c>
      <c r="B48" s="283" t="s">
        <v>364</v>
      </c>
      <c r="C48" s="192" t="s">
        <v>3</v>
      </c>
      <c r="D48" s="214"/>
      <c r="E48" s="198"/>
      <c r="F48" s="195">
        <f>逆行列係数!R49</f>
        <v>5.7096617128298895E-2</v>
      </c>
      <c r="G48" s="195">
        <f>逆行列係数!BG49</f>
        <v>7.0524172908173657E-2</v>
      </c>
      <c r="H48" s="472">
        <f t="shared" si="4"/>
        <v>0.63147438312036042</v>
      </c>
      <c r="I48" s="196">
        <f t="shared" si="5"/>
        <v>5.2528836211447087</v>
      </c>
      <c r="J48" s="197">
        <f t="shared" si="3"/>
        <v>5.8843580042650689</v>
      </c>
    </row>
    <row r="49" spans="1:10" x14ac:dyDescent="0.15">
      <c r="A49" s="289" t="s">
        <v>136</v>
      </c>
      <c r="B49" s="283" t="s">
        <v>365</v>
      </c>
      <c r="C49" s="192" t="s">
        <v>344</v>
      </c>
      <c r="E49" s="198"/>
      <c r="F49" s="195">
        <f>逆行列係数!R50</f>
        <v>5.6156780567458262E-4</v>
      </c>
      <c r="G49" s="195">
        <f>逆行列係数!BG50</f>
        <v>6.6969090859797476E-4</v>
      </c>
      <c r="H49" s="472">
        <f t="shared" si="4"/>
        <v>6.2108002453415525E-3</v>
      </c>
      <c r="I49" s="196">
        <f t="shared" si="5"/>
        <v>4.9880888494561994E-2</v>
      </c>
      <c r="J49" s="197">
        <f t="shared" si="3"/>
        <v>5.6091688739903549E-2</v>
      </c>
    </row>
    <row r="50" spans="1:10" x14ac:dyDescent="0.15">
      <c r="A50" s="289"/>
      <c r="B50" s="283" t="s">
        <v>366</v>
      </c>
      <c r="C50" s="192" t="s">
        <v>4</v>
      </c>
      <c r="E50" s="198"/>
      <c r="F50" s="195">
        <f>逆行列係数!R51</f>
        <v>2.7240308834770785E-3</v>
      </c>
      <c r="G50" s="195">
        <f>逆行列係数!BG51</f>
        <v>4.28938768755752E-3</v>
      </c>
      <c r="H50" s="472">
        <f t="shared" si="4"/>
        <v>3.0127103990753502E-2</v>
      </c>
      <c r="I50" s="196">
        <f t="shared" si="5"/>
        <v>0.31948838815944891</v>
      </c>
      <c r="J50" s="197">
        <f t="shared" si="3"/>
        <v>0.34961549215020243</v>
      </c>
    </row>
    <row r="51" spans="1:10" x14ac:dyDescent="0.15">
      <c r="A51" s="289"/>
      <c r="B51" s="283" t="s">
        <v>367</v>
      </c>
      <c r="C51" s="192" t="s">
        <v>113</v>
      </c>
      <c r="E51" s="198"/>
      <c r="F51" s="195">
        <f>逆行列係数!R52</f>
        <v>8.9193105516268707E-3</v>
      </c>
      <c r="G51" s="195">
        <f>逆行列係数!BG52</f>
        <v>1.2498182637185228E-2</v>
      </c>
      <c r="H51" s="472">
        <f t="shared" si="4"/>
        <v>9.8645356095115211E-2</v>
      </c>
      <c r="I51" s="196">
        <f t="shared" si="5"/>
        <v>0.93090774640387952</v>
      </c>
      <c r="J51" s="197">
        <f t="shared" si="3"/>
        <v>1.0295531024989948</v>
      </c>
    </row>
    <row r="52" spans="1:10" x14ac:dyDescent="0.15">
      <c r="A52" s="289"/>
      <c r="B52" s="283" t="s">
        <v>368</v>
      </c>
      <c r="C52" s="192" t="s">
        <v>5</v>
      </c>
      <c r="E52" s="198"/>
      <c r="F52" s="195">
        <f>逆行列係数!R53</f>
        <v>1.7527041779887991E-2</v>
      </c>
      <c r="G52" s="195">
        <f>逆行列係数!BG53</f>
        <v>2.5295318062796321E-2</v>
      </c>
      <c r="H52" s="472">
        <f t="shared" si="4"/>
        <v>0.19384472237662501</v>
      </c>
      <c r="I52" s="196">
        <f t="shared" si="5"/>
        <v>1.8840825275146029</v>
      </c>
      <c r="J52" s="197">
        <f t="shared" si="3"/>
        <v>2.077927249891228</v>
      </c>
    </row>
    <row r="53" spans="1:10" x14ac:dyDescent="0.15">
      <c r="A53" s="289"/>
      <c r="B53" s="283" t="s">
        <v>369</v>
      </c>
      <c r="C53" s="192" t="s">
        <v>6</v>
      </c>
      <c r="E53" s="198"/>
      <c r="F53" s="195">
        <f>逆行列係数!R54</f>
        <v>4.0310073591911889E-2</v>
      </c>
      <c r="G53" s="195">
        <f>逆行列係数!BG54</f>
        <v>4.2807576902612596E-2</v>
      </c>
      <c r="H53" s="472">
        <f t="shared" si="4"/>
        <v>0.44581938712394736</v>
      </c>
      <c r="I53" s="196">
        <f t="shared" si="5"/>
        <v>3.1884559619778954</v>
      </c>
      <c r="J53" s="197">
        <f t="shared" si="3"/>
        <v>3.6342753491018427</v>
      </c>
    </row>
    <row r="54" spans="1:10" x14ac:dyDescent="0.15">
      <c r="A54" s="289"/>
      <c r="B54" s="283" t="s">
        <v>88</v>
      </c>
      <c r="C54" s="192" t="s">
        <v>370</v>
      </c>
      <c r="E54" s="198"/>
      <c r="F54" s="195">
        <f>逆行列係数!R55</f>
        <v>1.6063638878997911E-2</v>
      </c>
      <c r="G54" s="195">
        <f>逆行列係数!BG55</f>
        <v>2.3250052341856276E-2</v>
      </c>
      <c r="H54" s="472">
        <f t="shared" si="4"/>
        <v>0.17765985030233719</v>
      </c>
      <c r="I54" s="196">
        <f t="shared" si="5"/>
        <v>1.7317440829304549</v>
      </c>
      <c r="J54" s="197">
        <f t="shared" si="3"/>
        <v>1.9094039332327921</v>
      </c>
    </row>
    <row r="55" spans="1:10" x14ac:dyDescent="0.15">
      <c r="A55" s="289"/>
      <c r="B55" s="283" t="s">
        <v>89</v>
      </c>
      <c r="C55" s="192" t="s">
        <v>7</v>
      </c>
      <c r="E55" s="198"/>
      <c r="F55" s="195">
        <f>逆行列係数!R56</f>
        <v>7.3995417347430224E-3</v>
      </c>
      <c r="G55" s="195">
        <f>逆行列係数!BG56</f>
        <v>1.3730163714703017E-2</v>
      </c>
      <c r="H55" s="472">
        <f t="shared" si="4"/>
        <v>8.1837091010498977E-2</v>
      </c>
      <c r="I55" s="196">
        <f t="shared" si="5"/>
        <v>1.0226699458993573</v>
      </c>
      <c r="J55" s="197">
        <f t="shared" si="3"/>
        <v>1.1045070369098564</v>
      </c>
    </row>
    <row r="56" spans="1:10" x14ac:dyDescent="0.15">
      <c r="A56" s="289"/>
      <c r="B56" s="283" t="s">
        <v>90</v>
      </c>
      <c r="C56" s="192" t="s">
        <v>8</v>
      </c>
      <c r="E56" s="198"/>
      <c r="F56" s="195">
        <f>逆行列係数!R57</f>
        <v>0.22896738893066562</v>
      </c>
      <c r="G56" s="195">
        <f>逆行列係数!BG57</f>
        <v>0.3235366200064137</v>
      </c>
      <c r="H56" s="472">
        <f t="shared" si="4"/>
        <v>2.532322367799436</v>
      </c>
      <c r="I56" s="196">
        <f t="shared" si="5"/>
        <v>24.098123267394467</v>
      </c>
      <c r="J56" s="197">
        <f t="shared" si="3"/>
        <v>26.630445635193901</v>
      </c>
    </row>
    <row r="57" spans="1:10" x14ac:dyDescent="0.15">
      <c r="A57" s="289"/>
      <c r="B57" s="283" t="s">
        <v>91</v>
      </c>
      <c r="C57" s="192" t="s">
        <v>9</v>
      </c>
      <c r="E57" s="198"/>
      <c r="F57" s="195">
        <f>逆行列係数!R58</f>
        <v>4.5271345419274273E-2</v>
      </c>
      <c r="G57" s="195">
        <f>逆行列係数!BG58</f>
        <v>4.8854557671273294E-2</v>
      </c>
      <c r="H57" s="472">
        <f t="shared" si="4"/>
        <v>0.50068981945860336</v>
      </c>
      <c r="I57" s="196">
        <f t="shared" si="5"/>
        <v>3.6388559443844013</v>
      </c>
      <c r="J57" s="197">
        <f t="shared" si="3"/>
        <v>4.1395457638430049</v>
      </c>
    </row>
    <row r="58" spans="1:10" x14ac:dyDescent="0.15">
      <c r="A58" s="289"/>
      <c r="B58" s="283" t="s">
        <v>92</v>
      </c>
      <c r="C58" s="192" t="s">
        <v>10</v>
      </c>
      <c r="E58" s="198"/>
      <c r="F58" s="195">
        <f>逆行列係数!R59</f>
        <v>3.4301083880479782E-2</v>
      </c>
      <c r="G58" s="195">
        <f>逆行列係数!BG59</f>
        <v>4.3693657940760418E-2</v>
      </c>
      <c r="H58" s="472">
        <f t="shared" si="4"/>
        <v>0.37936145560277329</v>
      </c>
      <c r="I58" s="196">
        <f t="shared" si="5"/>
        <v>3.2544543336050817</v>
      </c>
      <c r="J58" s="197">
        <f t="shared" si="3"/>
        <v>3.6338157892078549</v>
      </c>
    </row>
    <row r="59" spans="1:10" x14ac:dyDescent="0.15">
      <c r="A59" s="289"/>
      <c r="B59" s="283" t="s">
        <v>93</v>
      </c>
      <c r="C59" s="192" t="s">
        <v>371</v>
      </c>
      <c r="E59" s="198"/>
      <c r="F59" s="195">
        <f>逆行列係数!R60</f>
        <v>0.11147399204812002</v>
      </c>
      <c r="G59" s="195">
        <f>逆行列係数!BG60</f>
        <v>1.1302773456183119</v>
      </c>
      <c r="H59" s="472">
        <f t="shared" si="4"/>
        <v>1.2328746238043156</v>
      </c>
      <c r="I59" s="196">
        <f t="shared" si="5"/>
        <v>84.186954788961913</v>
      </c>
      <c r="J59" s="197">
        <f>SUM(H59:I59)</f>
        <v>85.419829412766234</v>
      </c>
    </row>
    <row r="60" spans="1:10" x14ac:dyDescent="0.15">
      <c r="A60" s="289"/>
      <c r="B60" s="283" t="s">
        <v>94</v>
      </c>
      <c r="C60" s="192" t="s">
        <v>372</v>
      </c>
      <c r="E60" s="198"/>
      <c r="F60" s="195">
        <f>逆行列係数!R61</f>
        <v>4.2875927671598502E-3</v>
      </c>
      <c r="G60" s="195">
        <f>逆行列係数!BG61</f>
        <v>5.7060916733341202E-3</v>
      </c>
      <c r="H60" s="472">
        <f t="shared" si="4"/>
        <v>4.741970950099704E-2</v>
      </c>
      <c r="I60" s="196">
        <f t="shared" si="5"/>
        <v>0.42500938693225176</v>
      </c>
      <c r="J60" s="197">
        <f>SUM(H60:I60)</f>
        <v>0.47242909643324882</v>
      </c>
    </row>
    <row r="61" spans="1:10" x14ac:dyDescent="0.15">
      <c r="A61" s="289"/>
      <c r="B61" s="283" t="s">
        <v>95</v>
      </c>
      <c r="C61" s="192" t="s">
        <v>373</v>
      </c>
      <c r="E61" s="198"/>
      <c r="F61" s="195">
        <f>逆行列係数!R62</f>
        <v>2.156194831105753E-3</v>
      </c>
      <c r="G61" s="195">
        <f>逆行列係数!BG62</f>
        <v>3.3604147291432032E-3</v>
      </c>
      <c r="H61" s="472">
        <f t="shared" si="4"/>
        <v>2.3846978496121302E-2</v>
      </c>
      <c r="I61" s="196">
        <f t="shared" si="5"/>
        <v>0.25029527838566029</v>
      </c>
      <c r="J61" s="197">
        <f t="shared" si="3"/>
        <v>0.27414225688178162</v>
      </c>
    </row>
    <row r="62" spans="1:10" x14ac:dyDescent="0.15">
      <c r="A62" s="289"/>
      <c r="B62" s="283" t="s">
        <v>96</v>
      </c>
      <c r="C62" s="192" t="s">
        <v>374</v>
      </c>
      <c r="E62" s="198"/>
      <c r="F62" s="195">
        <f>逆行列係数!R63</f>
        <v>7.5017155279414483E-3</v>
      </c>
      <c r="G62" s="195">
        <f>逆行列係数!BG63</f>
        <v>1.3250672726281582E-2</v>
      </c>
      <c r="H62" s="472">
        <f t="shared" si="4"/>
        <v>8.2967107748374416E-2</v>
      </c>
      <c r="I62" s="196">
        <f t="shared" si="5"/>
        <v>0.98695580341880751</v>
      </c>
      <c r="J62" s="197">
        <f t="shared" si="3"/>
        <v>1.069922911167182</v>
      </c>
    </row>
    <row r="63" spans="1:10" x14ac:dyDescent="0.15">
      <c r="A63" s="289"/>
      <c r="B63" s="283" t="s">
        <v>97</v>
      </c>
      <c r="C63" s="192" t="s">
        <v>11</v>
      </c>
      <c r="E63" s="198"/>
      <c r="F63" s="195">
        <f>逆行列係数!R64</f>
        <v>1.7631668979912099E-2</v>
      </c>
      <c r="G63" s="195">
        <f>逆行列係数!BG64</f>
        <v>2.5336361306905791E-2</v>
      </c>
      <c r="H63" s="472">
        <f t="shared" si="4"/>
        <v>0.19500187318372753</v>
      </c>
      <c r="I63" s="196">
        <f t="shared" si="5"/>
        <v>1.887139569885337</v>
      </c>
      <c r="J63" s="197">
        <f t="shared" si="3"/>
        <v>2.0821414430690646</v>
      </c>
    </row>
    <row r="64" spans="1:10" x14ac:dyDescent="0.15">
      <c r="A64" s="289"/>
      <c r="B64" s="283" t="s">
        <v>98</v>
      </c>
      <c r="C64" s="192" t="s">
        <v>345</v>
      </c>
      <c r="E64" s="198"/>
      <c r="F64" s="195">
        <f>逆行列係数!R65</f>
        <v>2.986245532253652E-4</v>
      </c>
      <c r="G64" s="195">
        <f>逆行列係数!BG65</f>
        <v>6.0523921118139598E-4</v>
      </c>
      <c r="H64" s="472">
        <f t="shared" si="4"/>
        <v>3.3027132782463492E-3</v>
      </c>
      <c r="I64" s="196">
        <f t="shared" si="5"/>
        <v>4.508030379071383E-2</v>
      </c>
      <c r="J64" s="197">
        <f t="shared" si="3"/>
        <v>4.8383017068960178E-2</v>
      </c>
    </row>
    <row r="65" spans="1:10" x14ac:dyDescent="0.15">
      <c r="A65" s="289"/>
      <c r="B65" s="283" t="s">
        <v>99</v>
      </c>
      <c r="C65" s="192" t="s">
        <v>342</v>
      </c>
      <c r="E65" s="198"/>
      <c r="F65" s="195">
        <f>逆行列係数!R66</f>
        <v>5.7814604641118657E-3</v>
      </c>
      <c r="G65" s="195">
        <f>逆行列係数!BG66</f>
        <v>6.4616891754225225E-3</v>
      </c>
      <c r="H65" s="472">
        <f t="shared" si="4"/>
        <v>6.3941514641859903E-2</v>
      </c>
      <c r="I65" s="196">
        <f t="shared" si="5"/>
        <v>0.48128889478363718</v>
      </c>
      <c r="J65" s="197">
        <f t="shared" si="3"/>
        <v>0.54523040942549705</v>
      </c>
    </row>
    <row r="66" spans="1:10" x14ac:dyDescent="0.15">
      <c r="A66" s="289"/>
      <c r="B66" s="283" t="s">
        <v>100</v>
      </c>
      <c r="C66" s="192" t="s">
        <v>13</v>
      </c>
      <c r="E66" s="198"/>
      <c r="F66" s="195">
        <f>逆行列係数!R67</f>
        <v>9.6046408307074657E-3</v>
      </c>
      <c r="G66" s="195">
        <f>逆行列係数!BG67</f>
        <v>1.1159008118265023E-2</v>
      </c>
      <c r="H66" s="472">
        <f t="shared" si="4"/>
        <v>0.10622493851141969</v>
      </c>
      <c r="I66" s="196">
        <f t="shared" si="5"/>
        <v>0.83116140970526076</v>
      </c>
      <c r="J66" s="197">
        <f t="shared" si="3"/>
        <v>0.93738634821668043</v>
      </c>
    </row>
    <row r="67" spans="1:10" x14ac:dyDescent="0.15">
      <c r="A67" s="289"/>
      <c r="B67" s="283" t="s">
        <v>101</v>
      </c>
      <c r="C67" s="192" t="s">
        <v>14</v>
      </c>
      <c r="E67" s="198"/>
      <c r="F67" s="195">
        <f>逆行列係数!R68</f>
        <v>7.9666627153629228E-3</v>
      </c>
      <c r="G67" s="195">
        <f>逆行列係数!BG68</f>
        <v>1.5939710845014568E-2</v>
      </c>
      <c r="H67" s="472">
        <f t="shared" si="4"/>
        <v>8.810930798942869E-2</v>
      </c>
      <c r="I67" s="196">
        <f t="shared" si="5"/>
        <v>1.1872446364253013</v>
      </c>
      <c r="J67" s="197">
        <f t="shared" si="3"/>
        <v>1.2753539444147299</v>
      </c>
    </row>
    <row r="68" spans="1:10" x14ac:dyDescent="0.15">
      <c r="A68" s="289"/>
      <c r="B68" s="283" t="s">
        <v>102</v>
      </c>
      <c r="C68" s="192" t="s">
        <v>343</v>
      </c>
      <c r="E68" s="198"/>
      <c r="F68" s="195">
        <f>逆行列係数!R69</f>
        <v>2.5207786373420828E-2</v>
      </c>
      <c r="G68" s="195">
        <f>逆行列係数!BG69</f>
        <v>4.0017060171705983E-2</v>
      </c>
      <c r="H68" s="472">
        <f t="shared" si="4"/>
        <v>0.27879184705841781</v>
      </c>
      <c r="I68" s="196">
        <f t="shared" si="5"/>
        <v>2.9806086519584571</v>
      </c>
      <c r="J68" s="197">
        <f t="shared" si="3"/>
        <v>3.2594004990168748</v>
      </c>
    </row>
    <row r="69" spans="1:10" x14ac:dyDescent="0.15">
      <c r="A69" s="289"/>
      <c r="B69" s="283" t="s">
        <v>103</v>
      </c>
      <c r="C69" s="192" t="s">
        <v>375</v>
      </c>
      <c r="E69" s="198"/>
      <c r="F69" s="195">
        <f>逆行列係数!R70</f>
        <v>1.6741786436338395E-3</v>
      </c>
      <c r="G69" s="195">
        <f>逆行列係数!BG70</f>
        <v>3.3037479507401096E-3</v>
      </c>
      <c r="H69" s="472">
        <f t="shared" si="4"/>
        <v>1.8515999360283957E-2</v>
      </c>
      <c r="I69" s="196">
        <f t="shared" si="5"/>
        <v>0.24607454129847425</v>
      </c>
      <c r="J69" s="197">
        <f t="shared" si="3"/>
        <v>0.2645905406587582</v>
      </c>
    </row>
    <row r="70" spans="1:10" x14ac:dyDescent="0.15">
      <c r="A70" s="289"/>
      <c r="B70" s="283" t="s">
        <v>104</v>
      </c>
      <c r="C70" s="192" t="s">
        <v>376</v>
      </c>
      <c r="E70" s="198"/>
      <c r="F70" s="195">
        <f>逆行列係数!R71</f>
        <v>1.0568534018454815E-3</v>
      </c>
      <c r="G70" s="195">
        <f>逆行列係数!BG71</f>
        <v>1.8729498249063703E-3</v>
      </c>
      <c r="H70" s="472">
        <f t="shared" si="4"/>
        <v>1.1688535740732302E-2</v>
      </c>
      <c r="I70" s="196">
        <f t="shared" si="5"/>
        <v>0.13950376236651005</v>
      </c>
      <c r="J70" s="197">
        <f>SUM(H70:I70)</f>
        <v>0.15119229810724236</v>
      </c>
    </row>
    <row r="71" spans="1:10" x14ac:dyDescent="0.15">
      <c r="A71" s="289"/>
      <c r="B71" s="283" t="s">
        <v>105</v>
      </c>
      <c r="C71" s="192" t="s">
        <v>377</v>
      </c>
      <c r="E71" s="198"/>
      <c r="F71" s="195">
        <f>逆行列係数!R72</f>
        <v>8.6381535755829061E-2</v>
      </c>
      <c r="G71" s="195">
        <f>逆行列係数!BG72</f>
        <v>0.10508312229746319</v>
      </c>
      <c r="H71" s="472">
        <f t="shared" si="4"/>
        <v>0.9553582987557756</v>
      </c>
      <c r="I71" s="196">
        <f t="shared" si="5"/>
        <v>7.826953358160063</v>
      </c>
      <c r="J71" s="197">
        <f>SUM(H71:I71)</f>
        <v>8.782311656915839</v>
      </c>
    </row>
    <row r="72" spans="1:10" x14ac:dyDescent="0.15">
      <c r="A72" s="289"/>
      <c r="B72" s="283" t="s">
        <v>106</v>
      </c>
      <c r="C72" s="192" t="s">
        <v>17</v>
      </c>
      <c r="D72" s="214"/>
      <c r="E72" s="198"/>
      <c r="F72" s="195">
        <f>逆行列係数!R73</f>
        <v>1.1936348712807797E-2</v>
      </c>
      <c r="G72" s="195">
        <f>逆行列係数!BG73</f>
        <v>2.0739054573801187E-2</v>
      </c>
      <c r="H72" s="472">
        <f t="shared" si="4"/>
        <v>0.13201304769409863</v>
      </c>
      <c r="I72" s="196">
        <f t="shared" si="5"/>
        <v>1.5447163092659331</v>
      </c>
      <c r="J72" s="197">
        <f t="shared" si="3"/>
        <v>1.6767293569600317</v>
      </c>
    </row>
    <row r="73" spans="1:10" x14ac:dyDescent="0.15">
      <c r="A73" s="289"/>
      <c r="B73" s="283" t="s">
        <v>107</v>
      </c>
      <c r="C73" s="192" t="s">
        <v>18</v>
      </c>
      <c r="D73" s="214"/>
      <c r="E73" s="198"/>
      <c r="F73" s="195">
        <f>逆行列係数!R74</f>
        <v>7.824505260537325E-3</v>
      </c>
      <c r="G73" s="195">
        <f>逆行列係数!BG74</f>
        <v>1.3994666920607511E-2</v>
      </c>
      <c r="H73" s="472">
        <f t="shared" si="4"/>
        <v>8.6537081899567006E-2</v>
      </c>
      <c r="I73" s="196">
        <f t="shared" si="5"/>
        <v>1.0423710568906916</v>
      </c>
      <c r="J73" s="197">
        <f t="shared" si="3"/>
        <v>1.1289081387902586</v>
      </c>
    </row>
    <row r="74" spans="1:10" x14ac:dyDescent="0.15">
      <c r="A74" s="289"/>
      <c r="B74" s="283" t="s">
        <v>108</v>
      </c>
      <c r="C74" s="192" t="s">
        <v>378</v>
      </c>
      <c r="D74" s="214"/>
      <c r="E74" s="198"/>
      <c r="F74" s="195">
        <f>逆行列係数!R75</f>
        <v>3.3102999990893334E-2</v>
      </c>
      <c r="G74" s="195">
        <f>逆行列係数!BG75</f>
        <v>4.3613828648051876E-2</v>
      </c>
      <c r="H74" s="472">
        <f t="shared" si="4"/>
        <v>0.36611094579755982</v>
      </c>
      <c r="I74" s="196">
        <f t="shared" si="5"/>
        <v>3.2485083725698169</v>
      </c>
      <c r="J74" s="197">
        <f t="shared" si="3"/>
        <v>3.6146193183673767</v>
      </c>
    </row>
    <row r="75" spans="1:10" x14ac:dyDescent="0.15">
      <c r="A75" s="289"/>
      <c r="B75" s="283" t="s">
        <v>109</v>
      </c>
      <c r="C75" s="192" t="s">
        <v>347</v>
      </c>
      <c r="D75" s="214"/>
      <c r="E75" s="198"/>
      <c r="F75" s="195">
        <f>逆行列係数!R76</f>
        <v>2.4725799495962181E-2</v>
      </c>
      <c r="G75" s="195">
        <f>逆行列係数!BG76</f>
        <v>3.4160226351594318E-2</v>
      </c>
      <c r="H75" s="472">
        <f t="shared" si="4"/>
        <v>0.27346119208403658</v>
      </c>
      <c r="I75" s="196">
        <f t="shared" si="5"/>
        <v>2.5443714700564586</v>
      </c>
      <c r="J75" s="197">
        <f t="shared" si="3"/>
        <v>2.817832662140495</v>
      </c>
    </row>
    <row r="76" spans="1:10" x14ac:dyDescent="0.15">
      <c r="A76" s="289"/>
      <c r="B76" s="283" t="s">
        <v>110</v>
      </c>
      <c r="C76" s="192" t="s">
        <v>19</v>
      </c>
      <c r="D76" s="214"/>
      <c r="E76" s="198"/>
      <c r="F76" s="195">
        <f>逆行列係数!R77</f>
        <v>1.1040736677654149E-3</v>
      </c>
      <c r="G76" s="195">
        <f>逆行列係数!BG77</f>
        <v>3.8327865428945409E-3</v>
      </c>
      <c r="H76" s="472">
        <f t="shared" si="4"/>
        <v>1.2210780136150089E-2</v>
      </c>
      <c r="I76" s="196">
        <f t="shared" si="5"/>
        <v>0.28547916018425473</v>
      </c>
      <c r="J76" s="197">
        <f t="shared" si="3"/>
        <v>0.2976899403204048</v>
      </c>
    </row>
    <row r="77" spans="1:10" x14ac:dyDescent="0.15">
      <c r="A77" s="289"/>
      <c r="B77" s="283" t="s">
        <v>111</v>
      </c>
      <c r="C77" s="192" t="s">
        <v>20</v>
      </c>
      <c r="D77" s="214"/>
      <c r="E77" s="198"/>
      <c r="F77" s="195">
        <f>逆行列係数!R78</f>
        <v>1.3518078523927619E-2</v>
      </c>
      <c r="G77" s="195">
        <f>逆行列係数!BG78</f>
        <v>4.1365204870535591E-2</v>
      </c>
      <c r="H77" s="472">
        <f t="shared" si="4"/>
        <v>0.14950658596267194</v>
      </c>
      <c r="I77" s="196">
        <f t="shared" si="5"/>
        <v>3.0810231185929799</v>
      </c>
      <c r="J77" s="197">
        <f t="shared" si="3"/>
        <v>3.2305297045556518</v>
      </c>
    </row>
    <row r="78" spans="1:10" x14ac:dyDescent="0.15">
      <c r="A78" s="289"/>
      <c r="B78" s="283" t="s">
        <v>112</v>
      </c>
      <c r="C78" s="192" t="s">
        <v>379</v>
      </c>
      <c r="D78" s="214"/>
      <c r="E78" s="198"/>
      <c r="F78" s="195">
        <f>逆行列係数!R79</f>
        <v>6.9966949967539854E-5</v>
      </c>
      <c r="G78" s="195">
        <f>逆行列係数!BG79</f>
        <v>1.2967221397014111E-4</v>
      </c>
      <c r="H78" s="472">
        <f t="shared" si="4"/>
        <v>7.7381706293186284E-4</v>
      </c>
      <c r="I78" s="196">
        <f t="shared" si="5"/>
        <v>9.6584337085133202E-3</v>
      </c>
      <c r="J78" s="197">
        <f t="shared" si="3"/>
        <v>1.0432250771445183E-2</v>
      </c>
    </row>
    <row r="79" spans="1:10" x14ac:dyDescent="0.15">
      <c r="A79" s="289"/>
      <c r="B79" s="283" t="s">
        <v>334</v>
      </c>
      <c r="C79" s="192" t="s">
        <v>380</v>
      </c>
      <c r="D79" s="214"/>
      <c r="E79" s="198"/>
      <c r="F79" s="195">
        <f>逆行列係数!R80</f>
        <v>1.2396942161490476E-3</v>
      </c>
      <c r="G79" s="195">
        <f>逆行列係数!BG80</f>
        <v>3.973426774431031E-3</v>
      </c>
      <c r="H79" s="472">
        <f t="shared" si="4"/>
        <v>1.3710709666765889E-2</v>
      </c>
      <c r="I79" s="196">
        <f t="shared" si="5"/>
        <v>0.29595452966748065</v>
      </c>
      <c r="J79" s="197">
        <f t="shared" si="3"/>
        <v>0.30966523933424656</v>
      </c>
    </row>
    <row r="80" spans="1:10" x14ac:dyDescent="0.15">
      <c r="A80" s="289"/>
      <c r="B80" s="283" t="s">
        <v>335</v>
      </c>
      <c r="C80" s="192" t="s">
        <v>21</v>
      </c>
      <c r="D80" s="214"/>
      <c r="E80" s="198"/>
      <c r="F80" s="195">
        <f>逆行列係数!R81</f>
        <v>6.8924080179282463E-2</v>
      </c>
      <c r="G80" s="195">
        <f>逆行列係数!BG81</f>
        <v>0.11576496643512878</v>
      </c>
      <c r="H80" s="472">
        <f t="shared" si="4"/>
        <v>0.76228318247910487</v>
      </c>
      <c r="I80" s="196">
        <f t="shared" si="5"/>
        <v>8.6225739489527147</v>
      </c>
      <c r="J80" s="197">
        <f t="shared" si="3"/>
        <v>9.3848571314318203</v>
      </c>
    </row>
    <row r="81" spans="1:10" x14ac:dyDescent="0.15">
      <c r="A81" s="289"/>
      <c r="B81" s="283" t="s">
        <v>381</v>
      </c>
      <c r="C81" s="435" t="s">
        <v>439</v>
      </c>
      <c r="D81" s="214"/>
      <c r="E81" s="198"/>
      <c r="F81" s="195">
        <f>逆行列係数!R82</f>
        <v>7.0306328000031848E-4</v>
      </c>
      <c r="G81" s="195">
        <f>逆行列係数!BG82</f>
        <v>1.0631590595868417E-3</v>
      </c>
      <c r="H81" s="472">
        <f t="shared" si="4"/>
        <v>7.7757049955370205E-3</v>
      </c>
      <c r="I81" s="196">
        <f t="shared" si="5"/>
        <v>7.918775336857696E-2</v>
      </c>
      <c r="J81" s="197">
        <f t="shared" si="3"/>
        <v>8.6963458364113982E-2</v>
      </c>
    </row>
    <row r="82" spans="1:10" x14ac:dyDescent="0.15">
      <c r="A82" s="289"/>
      <c r="B82" s="283" t="s">
        <v>336</v>
      </c>
      <c r="C82" s="192" t="s">
        <v>383</v>
      </c>
      <c r="D82" s="214"/>
      <c r="E82" s="198"/>
      <c r="F82" s="195">
        <f>逆行列係数!R83</f>
        <v>8.0791000401304186E-4</v>
      </c>
      <c r="G82" s="195">
        <f>逆行列係数!BG83</f>
        <v>2.0491441909918045E-3</v>
      </c>
      <c r="H82" s="472">
        <f t="shared" si="4"/>
        <v>8.9352836833488138E-3</v>
      </c>
      <c r="I82" s="196">
        <f t="shared" si="5"/>
        <v>0.15262732640962531</v>
      </c>
      <c r="J82" s="197">
        <f t="shared" si="3"/>
        <v>0.16156261009297412</v>
      </c>
    </row>
    <row r="83" spans="1:10" x14ac:dyDescent="0.15">
      <c r="A83" s="289"/>
      <c r="B83" s="283" t="s">
        <v>337</v>
      </c>
      <c r="C83" s="192" t="s">
        <v>384</v>
      </c>
      <c r="D83" s="214"/>
      <c r="E83" s="198"/>
      <c r="F83" s="195">
        <f>逆行列係数!R84</f>
        <v>4.8670376115658139E-3</v>
      </c>
      <c r="G83" s="195">
        <f>逆行列係数!BG84</f>
        <v>1.689589816875749E-2</v>
      </c>
      <c r="H83" s="472">
        <f t="shared" si="4"/>
        <v>5.3828225347939837E-2</v>
      </c>
      <c r="I83" s="200">
        <f t="shared" si="5"/>
        <v>1.2584647659853496</v>
      </c>
      <c r="J83" s="197">
        <f t="shared" si="3"/>
        <v>1.3122929913332895</v>
      </c>
    </row>
    <row r="84" spans="1:10" x14ac:dyDescent="0.15">
      <c r="A84" s="292"/>
      <c r="B84" s="293"/>
      <c r="C84" s="278" t="s">
        <v>116</v>
      </c>
      <c r="D84" s="217">
        <f>SUM(D45:D83)</f>
        <v>0</v>
      </c>
      <c r="E84" s="224">
        <f>SUM(E45:E83)</f>
        <v>0</v>
      </c>
      <c r="F84" s="480">
        <f>逆行列係数!R85</f>
        <v>0.91010392679145025</v>
      </c>
      <c r="G84" s="480">
        <f>逆行列係数!BG85</f>
        <v>2.2705898242442157</v>
      </c>
      <c r="H84" s="488">
        <f>SUM(H45:H83)</f>
        <v>10.065523049371791</v>
      </c>
      <c r="I84" s="475">
        <f>SUM(I45:I83)</f>
        <v>169.12136089337878</v>
      </c>
      <c r="J84" s="220">
        <f>SUM(J45:J83)</f>
        <v>179.1868839427506</v>
      </c>
    </row>
    <row r="85" spans="1:10" x14ac:dyDescent="0.15">
      <c r="A85" s="221"/>
      <c r="B85" s="222"/>
      <c r="C85" s="223" t="s">
        <v>48</v>
      </c>
      <c r="D85" s="215">
        <f>SUM(D84,D44)</f>
        <v>11.05975125814208</v>
      </c>
      <c r="E85" s="215">
        <f>SUM(E84,E44)</f>
        <v>74.483448788321866</v>
      </c>
      <c r="F85" s="480">
        <f>逆行列係数!R87</f>
        <v>2.3624852561673335</v>
      </c>
      <c r="G85" s="480">
        <f>逆行列係数!BG87</f>
        <v>2.334074326320736</v>
      </c>
      <c r="H85" s="473">
        <f>SUM(H84,H44)</f>
        <v>26.128499284238785</v>
      </c>
      <c r="I85" s="200">
        <f>SUM(I84,I44)</f>
        <v>173.84990555264739</v>
      </c>
      <c r="J85" s="201">
        <f>SUM(J84,J44)</f>
        <v>199.9784048368862</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tabSelected="1" topLeftCell="A14" workbookViewId="0">
      <selection activeCell="B16" sqref="B16"/>
    </sheetView>
  </sheetViews>
  <sheetFormatPr defaultColWidth="12" defaultRowHeight="13.5" x14ac:dyDescent="0.15"/>
  <cols>
    <col min="1" max="1" width="4.83203125" style="60" customWidth="1"/>
    <col min="2" max="16384" width="12" style="60"/>
  </cols>
  <sheetData>
    <row r="1" spans="1:18" ht="14.25" x14ac:dyDescent="0.15">
      <c r="A1" s="251" t="s">
        <v>311</v>
      </c>
    </row>
    <row r="2" spans="1:18" x14ac:dyDescent="0.15">
      <c r="A2" s="252"/>
      <c r="B2" s="253" t="s">
        <v>312</v>
      </c>
      <c r="C2" s="254"/>
      <c r="D2" s="254"/>
      <c r="E2" s="254"/>
      <c r="F2" s="254"/>
      <c r="G2" s="254"/>
      <c r="H2" s="254"/>
      <c r="I2" s="254"/>
      <c r="J2" s="254"/>
      <c r="K2" s="254"/>
      <c r="L2" s="254"/>
      <c r="M2" s="254"/>
      <c r="N2" s="254"/>
      <c r="O2" s="254"/>
      <c r="P2" s="254"/>
      <c r="Q2" s="254"/>
      <c r="R2" s="255"/>
    </row>
    <row r="3" spans="1:18" ht="14.25" x14ac:dyDescent="0.2">
      <c r="A3" s="256"/>
      <c r="B3" s="257"/>
      <c r="C3" s="258"/>
      <c r="D3" s="258"/>
      <c r="E3" s="258"/>
      <c r="F3" s="258"/>
      <c r="G3" s="258"/>
      <c r="H3" s="258"/>
      <c r="I3" s="258"/>
      <c r="J3" s="258"/>
      <c r="K3" s="258"/>
      <c r="L3" s="258"/>
      <c r="M3" s="258"/>
      <c r="N3" s="258"/>
      <c r="O3" s="258"/>
      <c r="P3" s="258"/>
      <c r="Q3" s="258"/>
      <c r="R3" s="259"/>
    </row>
    <row r="4" spans="1:18" x14ac:dyDescent="0.15">
      <c r="A4" s="260" t="s">
        <v>313</v>
      </c>
      <c r="B4" s="258"/>
      <c r="C4" s="258"/>
      <c r="D4" s="258"/>
      <c r="E4" s="258"/>
      <c r="F4" s="258"/>
      <c r="G4" s="258"/>
      <c r="H4" s="258"/>
      <c r="I4" s="258"/>
      <c r="J4" s="258"/>
      <c r="K4" s="258"/>
      <c r="L4" s="258"/>
      <c r="M4" s="258"/>
      <c r="N4" s="258"/>
      <c r="O4" s="258"/>
      <c r="P4" s="258"/>
      <c r="Q4" s="258"/>
      <c r="R4" s="259"/>
    </row>
    <row r="5" spans="1:18" x14ac:dyDescent="0.15">
      <c r="A5" s="256"/>
      <c r="B5" s="261" t="s">
        <v>314</v>
      </c>
      <c r="C5" s="258"/>
      <c r="D5" s="258"/>
      <c r="E5" s="258"/>
      <c r="F5" s="258"/>
      <c r="G5" s="258"/>
      <c r="H5" s="258"/>
      <c r="I5" s="258"/>
      <c r="J5" s="258"/>
      <c r="K5" s="258"/>
      <c r="L5" s="258"/>
      <c r="M5" s="258"/>
      <c r="N5" s="258"/>
      <c r="O5" s="258"/>
      <c r="P5" s="258"/>
      <c r="Q5" s="258"/>
      <c r="R5" s="259"/>
    </row>
    <row r="6" spans="1:18" x14ac:dyDescent="0.15">
      <c r="A6" s="256"/>
      <c r="B6" s="261" t="s">
        <v>315</v>
      </c>
      <c r="C6" s="258"/>
      <c r="D6" s="258"/>
      <c r="E6" s="258"/>
      <c r="F6" s="258"/>
      <c r="G6" s="258"/>
      <c r="H6" s="258"/>
      <c r="I6" s="258"/>
      <c r="J6" s="258"/>
      <c r="K6" s="258"/>
      <c r="L6" s="258"/>
      <c r="M6" s="258"/>
      <c r="N6" s="258"/>
      <c r="O6" s="258"/>
      <c r="P6" s="258"/>
      <c r="Q6" s="258"/>
      <c r="R6" s="259"/>
    </row>
    <row r="7" spans="1:18" x14ac:dyDescent="0.15">
      <c r="A7" s="256"/>
      <c r="B7" s="261" t="s">
        <v>316</v>
      </c>
      <c r="C7" s="258"/>
      <c r="D7" s="258"/>
      <c r="E7" s="258"/>
      <c r="F7" s="258"/>
      <c r="G7" s="258"/>
      <c r="H7" s="258"/>
      <c r="I7" s="258"/>
      <c r="J7" s="258"/>
      <c r="K7" s="258"/>
      <c r="L7" s="258"/>
      <c r="M7" s="258"/>
      <c r="N7" s="258"/>
      <c r="O7" s="258"/>
      <c r="P7" s="258"/>
      <c r="Q7" s="258"/>
      <c r="R7" s="259"/>
    </row>
    <row r="8" spans="1:18" x14ac:dyDescent="0.15">
      <c r="A8" s="256"/>
      <c r="B8" s="261" t="s">
        <v>317</v>
      </c>
      <c r="C8" s="258"/>
      <c r="D8" s="258"/>
      <c r="E8" s="258"/>
      <c r="F8" s="258"/>
      <c r="G8" s="258"/>
      <c r="H8" s="258"/>
      <c r="I8" s="258"/>
      <c r="J8" s="258"/>
      <c r="K8" s="258"/>
      <c r="L8" s="258"/>
      <c r="M8" s="258"/>
      <c r="N8" s="258"/>
      <c r="O8" s="258"/>
      <c r="P8" s="258"/>
      <c r="Q8" s="258"/>
      <c r="R8" s="259"/>
    </row>
    <row r="9" spans="1:18" x14ac:dyDescent="0.15">
      <c r="A9" s="256"/>
      <c r="B9" s="261" t="s">
        <v>318</v>
      </c>
      <c r="C9" s="258"/>
      <c r="D9" s="258"/>
      <c r="E9" s="258"/>
      <c r="F9" s="258"/>
      <c r="G9" s="258"/>
      <c r="H9" s="258"/>
      <c r="I9" s="258"/>
      <c r="J9" s="258"/>
      <c r="K9" s="258"/>
      <c r="L9" s="258"/>
      <c r="M9" s="258"/>
      <c r="N9" s="258"/>
      <c r="O9" s="258"/>
      <c r="P9" s="258"/>
      <c r="Q9" s="258"/>
      <c r="R9" s="259"/>
    </row>
    <row r="10" spans="1:18" x14ac:dyDescent="0.15">
      <c r="A10" s="256"/>
      <c r="B10" s="261" t="s">
        <v>319</v>
      </c>
      <c r="C10" s="258"/>
      <c r="D10" s="258"/>
      <c r="E10" s="258"/>
      <c r="F10" s="258"/>
      <c r="G10" s="258"/>
      <c r="H10" s="258"/>
      <c r="I10" s="258"/>
      <c r="J10" s="258"/>
      <c r="K10" s="258"/>
      <c r="L10" s="258"/>
      <c r="M10" s="258"/>
      <c r="N10" s="258"/>
      <c r="O10" s="258"/>
      <c r="P10" s="258"/>
      <c r="Q10" s="258"/>
      <c r="R10" s="259"/>
    </row>
    <row r="11" spans="1:18" x14ac:dyDescent="0.15">
      <c r="A11" s="256"/>
      <c r="B11" s="261" t="s">
        <v>320</v>
      </c>
      <c r="C11" s="258"/>
      <c r="D11" s="258"/>
      <c r="E11" s="258"/>
      <c r="F11" s="258"/>
      <c r="G11" s="258"/>
      <c r="H11" s="258"/>
      <c r="I11" s="258"/>
      <c r="J11" s="258"/>
      <c r="K11" s="258"/>
      <c r="L11" s="258"/>
      <c r="M11" s="258"/>
      <c r="N11" s="258"/>
      <c r="O11" s="258"/>
      <c r="P11" s="258"/>
      <c r="Q11" s="258"/>
      <c r="R11" s="259"/>
    </row>
    <row r="12" spans="1:18" ht="14.25" x14ac:dyDescent="0.2">
      <c r="A12" s="256"/>
      <c r="B12" s="257"/>
      <c r="C12" s="258"/>
      <c r="D12" s="258"/>
      <c r="E12" s="258"/>
      <c r="F12" s="258"/>
      <c r="G12" s="258"/>
      <c r="H12" s="258"/>
      <c r="I12" s="258"/>
      <c r="J12" s="258"/>
      <c r="K12" s="258"/>
      <c r="L12" s="258"/>
      <c r="M12" s="258"/>
      <c r="N12" s="258"/>
      <c r="O12" s="258"/>
      <c r="P12" s="258"/>
      <c r="Q12" s="258"/>
      <c r="R12" s="259"/>
    </row>
    <row r="13" spans="1:18" x14ac:dyDescent="0.15">
      <c r="A13" s="260" t="s">
        <v>321</v>
      </c>
      <c r="B13" s="258"/>
      <c r="C13" s="258"/>
      <c r="D13" s="258"/>
      <c r="E13" s="258"/>
      <c r="F13" s="258"/>
      <c r="G13" s="258"/>
      <c r="H13" s="258"/>
      <c r="I13" s="258"/>
      <c r="J13" s="258"/>
      <c r="K13" s="258"/>
      <c r="L13" s="258"/>
      <c r="M13" s="258"/>
      <c r="N13" s="258"/>
      <c r="O13" s="258"/>
      <c r="P13" s="258"/>
      <c r="Q13" s="258"/>
      <c r="R13" s="259"/>
    </row>
    <row r="14" spans="1:18" x14ac:dyDescent="0.15">
      <c r="A14" s="256"/>
      <c r="B14" s="262" t="s">
        <v>446</v>
      </c>
      <c r="C14" s="258"/>
      <c r="D14" s="258"/>
      <c r="E14" s="258"/>
      <c r="F14" s="258"/>
      <c r="G14" s="258"/>
      <c r="H14" s="258"/>
      <c r="I14" s="258"/>
      <c r="J14" s="258"/>
      <c r="K14" s="258"/>
      <c r="L14" s="258"/>
      <c r="M14" s="258"/>
      <c r="N14" s="258"/>
      <c r="O14" s="258"/>
      <c r="P14" s="258"/>
      <c r="Q14" s="258"/>
      <c r="R14" s="259"/>
    </row>
    <row r="15" spans="1:18" x14ac:dyDescent="0.15">
      <c r="A15" s="256"/>
      <c r="B15" s="262" t="s">
        <v>453</v>
      </c>
      <c r="C15" s="258"/>
      <c r="D15" s="258"/>
      <c r="E15" s="258"/>
      <c r="F15" s="258"/>
      <c r="G15" s="258"/>
      <c r="H15" s="258"/>
      <c r="I15" s="258"/>
      <c r="J15" s="258"/>
      <c r="K15" s="258"/>
      <c r="L15" s="258"/>
      <c r="M15" s="258"/>
      <c r="N15" s="258"/>
      <c r="O15" s="258"/>
      <c r="P15" s="258"/>
      <c r="Q15" s="258"/>
      <c r="R15" s="259"/>
    </row>
    <row r="16" spans="1:18" x14ac:dyDescent="0.15">
      <c r="A16" s="256"/>
      <c r="B16" s="262" t="s">
        <v>305</v>
      </c>
      <c r="C16" s="258"/>
      <c r="D16" s="258"/>
      <c r="E16" s="258"/>
      <c r="F16" s="258"/>
      <c r="G16" s="258"/>
      <c r="H16" s="258"/>
      <c r="I16" s="258"/>
      <c r="J16" s="258"/>
      <c r="K16" s="258"/>
      <c r="L16" s="258"/>
      <c r="M16" s="258"/>
      <c r="N16" s="258"/>
      <c r="O16" s="258"/>
      <c r="P16" s="258"/>
      <c r="Q16" s="258"/>
      <c r="R16" s="259"/>
    </row>
    <row r="17" spans="1:18" x14ac:dyDescent="0.15">
      <c r="A17" s="256"/>
      <c r="B17" s="262" t="s">
        <v>306</v>
      </c>
      <c r="C17" s="258"/>
      <c r="D17" s="258"/>
      <c r="E17" s="258"/>
      <c r="F17" s="258"/>
      <c r="G17" s="258"/>
      <c r="H17" s="258"/>
      <c r="I17" s="258"/>
      <c r="J17" s="258"/>
      <c r="K17" s="258"/>
      <c r="L17" s="258"/>
      <c r="M17" s="258"/>
      <c r="N17" s="258"/>
      <c r="O17" s="258"/>
      <c r="P17" s="258"/>
      <c r="Q17" s="258"/>
      <c r="R17" s="259"/>
    </row>
    <row r="18" spans="1:18" x14ac:dyDescent="0.15">
      <c r="A18" s="256"/>
      <c r="B18" s="262" t="s">
        <v>307</v>
      </c>
      <c r="C18" s="258"/>
      <c r="D18" s="258"/>
      <c r="E18" s="258"/>
      <c r="F18" s="258"/>
      <c r="G18" s="258"/>
      <c r="H18" s="258"/>
      <c r="I18" s="258"/>
      <c r="J18" s="258"/>
      <c r="K18" s="258"/>
      <c r="L18" s="258"/>
      <c r="M18" s="258"/>
      <c r="N18" s="258"/>
      <c r="O18" s="258"/>
      <c r="P18" s="258"/>
      <c r="Q18" s="258"/>
      <c r="R18" s="259"/>
    </row>
    <row r="19" spans="1:18" x14ac:dyDescent="0.15">
      <c r="A19" s="256"/>
      <c r="B19" s="262" t="s">
        <v>308</v>
      </c>
      <c r="C19" s="258"/>
      <c r="D19" s="258"/>
      <c r="E19" s="258"/>
      <c r="F19" s="258"/>
      <c r="G19" s="258"/>
      <c r="H19" s="258"/>
      <c r="I19" s="258"/>
      <c r="J19" s="258"/>
      <c r="K19" s="258"/>
      <c r="L19" s="258"/>
      <c r="M19" s="258"/>
      <c r="N19" s="258"/>
      <c r="O19" s="258"/>
      <c r="P19" s="258"/>
      <c r="Q19" s="258"/>
      <c r="R19" s="259"/>
    </row>
    <row r="20" spans="1:18" x14ac:dyDescent="0.15">
      <c r="A20" s="256"/>
      <c r="B20" s="262" t="s">
        <v>322</v>
      </c>
      <c r="C20" s="258"/>
      <c r="D20" s="258"/>
      <c r="E20" s="258"/>
      <c r="F20" s="258"/>
      <c r="G20" s="258"/>
      <c r="H20" s="258"/>
      <c r="I20" s="258"/>
      <c r="J20" s="258"/>
      <c r="K20" s="258"/>
      <c r="L20" s="258"/>
      <c r="M20" s="258"/>
      <c r="N20" s="258"/>
      <c r="O20" s="258"/>
      <c r="P20" s="258"/>
      <c r="Q20" s="258"/>
      <c r="R20" s="259"/>
    </row>
    <row r="21" spans="1:18" x14ac:dyDescent="0.15">
      <c r="A21" s="256"/>
      <c r="B21" s="262" t="s">
        <v>309</v>
      </c>
      <c r="C21" s="258"/>
      <c r="D21" s="258"/>
      <c r="E21" s="258"/>
      <c r="F21" s="258"/>
      <c r="G21" s="258"/>
      <c r="H21" s="258"/>
      <c r="I21" s="258"/>
      <c r="J21" s="258"/>
      <c r="K21" s="258"/>
      <c r="L21" s="258"/>
      <c r="M21" s="258"/>
      <c r="N21" s="258"/>
      <c r="O21" s="258"/>
      <c r="P21" s="258"/>
      <c r="Q21" s="258"/>
      <c r="R21" s="259"/>
    </row>
    <row r="22" spans="1:18" x14ac:dyDescent="0.15">
      <c r="A22" s="256"/>
      <c r="B22" s="263"/>
      <c r="C22" s="258"/>
      <c r="D22" s="258"/>
      <c r="E22" s="258"/>
      <c r="F22" s="258"/>
      <c r="G22" s="258"/>
      <c r="H22" s="258"/>
      <c r="I22" s="258"/>
      <c r="J22" s="258"/>
      <c r="K22" s="258"/>
      <c r="L22" s="258"/>
      <c r="M22" s="258"/>
      <c r="N22" s="258"/>
      <c r="O22" s="258"/>
      <c r="P22" s="258"/>
      <c r="Q22" s="258"/>
      <c r="R22" s="259"/>
    </row>
    <row r="23" spans="1:18" x14ac:dyDescent="0.15">
      <c r="A23" s="264" t="s">
        <v>323</v>
      </c>
      <c r="B23" s="258"/>
      <c r="C23" s="258"/>
      <c r="D23" s="258"/>
      <c r="E23" s="258"/>
      <c r="F23" s="258"/>
      <c r="G23" s="258"/>
      <c r="H23" s="258"/>
      <c r="I23" s="258"/>
      <c r="J23" s="258"/>
      <c r="K23" s="258"/>
      <c r="L23" s="258"/>
      <c r="M23" s="258"/>
      <c r="N23" s="258"/>
      <c r="O23" s="258"/>
      <c r="P23" s="258"/>
      <c r="Q23" s="258"/>
      <c r="R23" s="259"/>
    </row>
    <row r="24" spans="1:18" x14ac:dyDescent="0.15">
      <c r="A24" s="256"/>
      <c r="B24" s="265" t="s">
        <v>324</v>
      </c>
      <c r="C24" s="258"/>
      <c r="D24" s="258"/>
      <c r="E24" s="258"/>
      <c r="F24" s="258"/>
      <c r="G24" s="258"/>
      <c r="H24" s="258"/>
      <c r="I24" s="258"/>
      <c r="J24" s="258"/>
      <c r="K24" s="258"/>
      <c r="L24" s="258"/>
      <c r="M24" s="258"/>
      <c r="N24" s="258"/>
      <c r="O24" s="258"/>
      <c r="P24" s="258"/>
      <c r="Q24" s="258"/>
      <c r="R24" s="259"/>
    </row>
    <row r="25" spans="1:18" x14ac:dyDescent="0.15">
      <c r="A25" s="256"/>
      <c r="B25" s="265" t="s">
        <v>447</v>
      </c>
      <c r="C25" s="258"/>
      <c r="D25" s="258"/>
      <c r="E25" s="258"/>
      <c r="F25" s="258"/>
      <c r="G25" s="258"/>
      <c r="H25" s="258"/>
      <c r="I25" s="258"/>
      <c r="J25" s="258"/>
      <c r="K25" s="258"/>
      <c r="L25" s="258"/>
      <c r="M25" s="258"/>
      <c r="N25" s="258"/>
      <c r="O25" s="258"/>
      <c r="P25" s="258"/>
      <c r="Q25" s="258"/>
      <c r="R25" s="259"/>
    </row>
    <row r="26" spans="1:18" x14ac:dyDescent="0.15">
      <c r="A26" s="256"/>
      <c r="B26" s="265" t="s">
        <v>325</v>
      </c>
      <c r="C26" s="258"/>
      <c r="D26" s="258"/>
      <c r="E26" s="258"/>
      <c r="F26" s="258"/>
      <c r="G26" s="258"/>
      <c r="H26" s="258"/>
      <c r="I26" s="258"/>
      <c r="J26" s="258"/>
      <c r="K26" s="258"/>
      <c r="L26" s="258"/>
      <c r="M26" s="258"/>
      <c r="N26" s="258"/>
      <c r="O26" s="258"/>
      <c r="P26" s="258"/>
      <c r="Q26" s="258"/>
      <c r="R26" s="259"/>
    </row>
    <row r="27" spans="1:18" x14ac:dyDescent="0.15">
      <c r="A27" s="256"/>
      <c r="B27" s="262"/>
      <c r="C27" s="258"/>
      <c r="D27" s="258"/>
      <c r="E27" s="258"/>
      <c r="F27" s="258"/>
      <c r="G27" s="258"/>
      <c r="H27" s="258"/>
      <c r="I27" s="258"/>
      <c r="J27" s="258"/>
      <c r="K27" s="258"/>
      <c r="L27" s="258"/>
      <c r="M27" s="258"/>
      <c r="N27" s="258"/>
      <c r="O27" s="258"/>
      <c r="P27" s="258"/>
      <c r="Q27" s="258"/>
      <c r="R27" s="259"/>
    </row>
    <row r="28" spans="1:18" x14ac:dyDescent="0.15">
      <c r="A28" s="256"/>
      <c r="B28" s="263"/>
      <c r="C28" s="258"/>
      <c r="D28" s="258"/>
      <c r="E28" s="258"/>
      <c r="F28" s="258"/>
      <c r="G28" s="258"/>
      <c r="H28" s="258"/>
      <c r="I28" s="258"/>
      <c r="J28" s="258"/>
      <c r="K28" s="258"/>
      <c r="L28" s="258"/>
      <c r="M28" s="258"/>
      <c r="N28" s="258"/>
      <c r="O28" s="258"/>
      <c r="P28" s="258"/>
      <c r="Q28" s="258"/>
      <c r="R28" s="259"/>
    </row>
    <row r="29" spans="1:18" x14ac:dyDescent="0.15">
      <c r="A29" s="264" t="s">
        <v>310</v>
      </c>
      <c r="B29" s="258"/>
      <c r="C29" s="258"/>
      <c r="D29" s="258"/>
      <c r="E29" s="258"/>
      <c r="F29" s="258"/>
      <c r="G29" s="258"/>
      <c r="H29" s="258"/>
      <c r="I29" s="258"/>
      <c r="J29" s="258"/>
      <c r="K29" s="258"/>
      <c r="L29" s="258"/>
      <c r="M29" s="258"/>
      <c r="N29" s="258"/>
      <c r="O29" s="258"/>
      <c r="P29" s="258"/>
      <c r="Q29" s="258"/>
      <c r="R29" s="259"/>
    </row>
    <row r="30" spans="1:18" x14ac:dyDescent="0.15">
      <c r="A30" s="256"/>
      <c r="B30" s="262" t="s">
        <v>326</v>
      </c>
      <c r="C30" s="258"/>
      <c r="D30" s="258"/>
      <c r="E30" s="258"/>
      <c r="F30" s="258"/>
      <c r="G30" s="258"/>
      <c r="H30" s="258"/>
      <c r="I30" s="258"/>
      <c r="J30" s="258"/>
      <c r="K30" s="258"/>
      <c r="L30" s="258"/>
      <c r="M30" s="258"/>
      <c r="N30" s="258"/>
      <c r="O30" s="258"/>
      <c r="P30" s="258"/>
      <c r="Q30" s="258"/>
      <c r="R30" s="259"/>
    </row>
    <row r="31" spans="1:18" x14ac:dyDescent="0.15">
      <c r="A31" s="256"/>
      <c r="B31" s="262" t="s">
        <v>327</v>
      </c>
      <c r="C31" s="258"/>
      <c r="D31" s="258"/>
      <c r="E31" s="258"/>
      <c r="F31" s="258"/>
      <c r="G31" s="258"/>
      <c r="H31" s="258"/>
      <c r="I31" s="258"/>
      <c r="J31" s="258"/>
      <c r="K31" s="258"/>
      <c r="L31" s="258"/>
      <c r="M31" s="258"/>
      <c r="N31" s="258"/>
      <c r="O31" s="258"/>
      <c r="P31" s="258"/>
      <c r="Q31" s="258"/>
      <c r="R31" s="259"/>
    </row>
    <row r="32" spans="1:18" x14ac:dyDescent="0.15">
      <c r="A32" s="256"/>
      <c r="B32" s="262" t="s">
        <v>328</v>
      </c>
      <c r="C32" s="258"/>
      <c r="D32" s="258"/>
      <c r="E32" s="258"/>
      <c r="F32" s="258"/>
      <c r="G32" s="258"/>
      <c r="H32" s="258"/>
      <c r="I32" s="258"/>
      <c r="J32" s="258"/>
      <c r="K32" s="258"/>
      <c r="L32" s="258"/>
      <c r="M32" s="258"/>
      <c r="N32" s="258"/>
      <c r="O32" s="258"/>
      <c r="P32" s="258"/>
      <c r="Q32" s="258"/>
      <c r="R32" s="259"/>
    </row>
    <row r="33" spans="1:18" x14ac:dyDescent="0.15">
      <c r="A33" s="256"/>
      <c r="B33" s="265" t="s">
        <v>329</v>
      </c>
      <c r="C33" s="258"/>
      <c r="D33" s="258"/>
      <c r="E33" s="258"/>
      <c r="F33" s="258"/>
      <c r="G33" s="258"/>
      <c r="H33" s="258"/>
      <c r="I33" s="258"/>
      <c r="J33" s="258"/>
      <c r="K33" s="258"/>
      <c r="L33" s="258"/>
      <c r="M33" s="258"/>
      <c r="N33" s="258"/>
      <c r="O33" s="258"/>
      <c r="P33" s="258"/>
      <c r="Q33" s="258"/>
      <c r="R33" s="259"/>
    </row>
    <row r="34" spans="1:18" x14ac:dyDescent="0.15">
      <c r="A34" s="256"/>
      <c r="B34" s="262" t="s">
        <v>330</v>
      </c>
      <c r="C34" s="258"/>
      <c r="D34" s="258"/>
      <c r="E34" s="258"/>
      <c r="F34" s="258"/>
      <c r="G34" s="258"/>
      <c r="H34" s="258"/>
      <c r="I34" s="258"/>
      <c r="J34" s="258"/>
      <c r="K34" s="258"/>
      <c r="L34" s="258"/>
      <c r="M34" s="258"/>
      <c r="N34" s="258"/>
      <c r="O34" s="258"/>
      <c r="P34" s="258"/>
      <c r="Q34" s="258"/>
      <c r="R34" s="259"/>
    </row>
    <row r="35" spans="1:18" ht="14.25" x14ac:dyDescent="0.2">
      <c r="A35" s="266"/>
      <c r="B35" s="267"/>
      <c r="C35" s="61"/>
      <c r="D35" s="61"/>
      <c r="E35" s="61"/>
      <c r="F35" s="61"/>
      <c r="G35" s="61"/>
      <c r="H35" s="61"/>
      <c r="I35" s="61"/>
      <c r="J35" s="61"/>
      <c r="K35" s="61"/>
      <c r="L35" s="61"/>
      <c r="M35" s="61"/>
      <c r="N35" s="61"/>
      <c r="O35" s="61"/>
      <c r="P35" s="61"/>
      <c r="Q35" s="61"/>
      <c r="R35" s="268"/>
    </row>
    <row r="36" spans="1:18" x14ac:dyDescent="0.15">
      <c r="B36" s="269"/>
    </row>
    <row r="37" spans="1:18" x14ac:dyDescent="0.15">
      <c r="B37" s="269"/>
    </row>
    <row r="38" spans="1:18" x14ac:dyDescent="0.15">
      <c r="B38" s="269"/>
    </row>
    <row r="39" spans="1:18" x14ac:dyDescent="0.15">
      <c r="B39" s="269"/>
    </row>
    <row r="40" spans="1:18" x14ac:dyDescent="0.15">
      <c r="B40" s="269"/>
    </row>
  </sheetData>
  <phoneticPr fontId="6"/>
  <pageMargins left="0.75" right="0.75" top="1" bottom="1" header="0.51200000000000001" footer="0.5120000000000000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279">
        <v>16</v>
      </c>
      <c r="C2" s="324" t="s">
        <v>408</v>
      </c>
      <c r="D2" s="280"/>
      <c r="E2" s="280"/>
    </row>
    <row r="3" spans="1:12" s="112" customFormat="1" ht="33.75" customHeight="1" x14ac:dyDescent="0.15">
      <c r="A3" s="558" t="s">
        <v>410</v>
      </c>
      <c r="B3" s="559"/>
      <c r="C3" s="560"/>
      <c r="D3" s="281" t="s">
        <v>156</v>
      </c>
      <c r="E3" s="281" t="s">
        <v>157</v>
      </c>
      <c r="F3" s="176" t="s">
        <v>158</v>
      </c>
      <c r="G3" s="176" t="s">
        <v>159</v>
      </c>
      <c r="H3" s="477" t="s">
        <v>160</v>
      </c>
      <c r="I3" s="177" t="s">
        <v>161</v>
      </c>
      <c r="J3" s="178" t="s">
        <v>48</v>
      </c>
      <c r="K3" s="179"/>
      <c r="L3" s="180"/>
    </row>
    <row r="4" spans="1:12" s="189" customFormat="1" ht="19.5" customHeight="1" x14ac:dyDescent="0.15">
      <c r="A4" s="561"/>
      <c r="B4" s="562"/>
      <c r="C4" s="563"/>
      <c r="D4" s="181" t="s">
        <v>65</v>
      </c>
      <c r="E4" s="182" t="s">
        <v>154</v>
      </c>
      <c r="F4" s="183" t="s">
        <v>155</v>
      </c>
      <c r="G4" s="183" t="s">
        <v>163</v>
      </c>
      <c r="H4" s="479" t="s">
        <v>164</v>
      </c>
      <c r="I4" s="185" t="s">
        <v>165</v>
      </c>
      <c r="J4" s="186" t="s">
        <v>166</v>
      </c>
      <c r="K4" s="187"/>
      <c r="L4" s="188"/>
    </row>
    <row r="5" spans="1:12" x14ac:dyDescent="0.15">
      <c r="A5" s="282" t="s">
        <v>130</v>
      </c>
      <c r="B5" s="283" t="s">
        <v>358</v>
      </c>
      <c r="C5" s="192" t="s">
        <v>359</v>
      </c>
      <c r="D5" s="284"/>
      <c r="E5" s="285"/>
      <c r="F5" s="195">
        <f>逆行列係数!S5</f>
        <v>9.4411923435742601E-5</v>
      </c>
      <c r="G5" s="195">
        <f>逆行列係数!BH5</f>
        <v>2.6286959557656357E-5</v>
      </c>
      <c r="H5" s="471">
        <f>D$20*F5</f>
        <v>1.0808915499154056E-3</v>
      </c>
      <c r="I5" s="196">
        <f>E$20*G5</f>
        <v>1.9920753144456868E-3</v>
      </c>
      <c r="J5" s="197">
        <f t="shared" ref="J5:J43" si="0">SUM(H5:I5)</f>
        <v>3.0729668643610921E-3</v>
      </c>
    </row>
    <row r="6" spans="1:12" x14ac:dyDescent="0.15">
      <c r="A6" s="282" t="s">
        <v>132</v>
      </c>
      <c r="B6" s="283" t="s">
        <v>360</v>
      </c>
      <c r="C6" s="192" t="s">
        <v>361</v>
      </c>
      <c r="D6" s="284"/>
      <c r="E6" s="285"/>
      <c r="F6" s="195">
        <f>逆行列係数!S6</f>
        <v>1.919079803435688E-5</v>
      </c>
      <c r="G6" s="195">
        <f>逆行列係数!BH6</f>
        <v>4.0784870000399421E-6</v>
      </c>
      <c r="H6" s="472">
        <f t="shared" ref="H6:H43" si="1">D$20*F6</f>
        <v>2.1970923456069051E-4</v>
      </c>
      <c r="I6" s="196">
        <f t="shared" ref="I6:I43" si="2">E$20*G6</f>
        <v>3.0907542788457713E-4</v>
      </c>
      <c r="J6" s="197">
        <f t="shared" si="0"/>
        <v>5.2878466244526761E-4</v>
      </c>
    </row>
    <row r="7" spans="1:12" x14ac:dyDescent="0.15">
      <c r="A7" s="282" t="s">
        <v>134</v>
      </c>
      <c r="B7" s="283" t="s">
        <v>362</v>
      </c>
      <c r="C7" s="192" t="s">
        <v>363</v>
      </c>
      <c r="D7" s="284"/>
      <c r="E7" s="285"/>
      <c r="F7" s="195">
        <f>逆行列係数!S7</f>
        <v>9.1851417689519086E-6</v>
      </c>
      <c r="G7" s="195">
        <f>逆行列係数!BH7</f>
        <v>2.0871837367255455E-6</v>
      </c>
      <c r="H7" s="472">
        <f t="shared" si="1"/>
        <v>1.0515771484723875E-4</v>
      </c>
      <c r="I7" s="196">
        <f t="shared" si="2"/>
        <v>1.5817071538927569E-4</v>
      </c>
      <c r="J7" s="197">
        <f t="shared" si="0"/>
        <v>2.6332843023651445E-4</v>
      </c>
    </row>
    <row r="8" spans="1:12" x14ac:dyDescent="0.15">
      <c r="A8" s="282" t="s">
        <v>136</v>
      </c>
      <c r="B8" s="283" t="s">
        <v>364</v>
      </c>
      <c r="C8" s="192" t="s">
        <v>3</v>
      </c>
      <c r="D8" s="284"/>
      <c r="E8" s="285"/>
      <c r="F8" s="195">
        <f>逆行列係数!S8</f>
        <v>1.2576669158470472E-2</v>
      </c>
      <c r="G8" s="195">
        <f>逆行列係数!BH8</f>
        <v>1.6424109628362207E-3</v>
      </c>
      <c r="H8" s="472">
        <f t="shared" si="1"/>
        <v>0.14398621407946005</v>
      </c>
      <c r="I8" s="196">
        <f t="shared" si="2"/>
        <v>0.12446499672450931</v>
      </c>
      <c r="J8" s="197">
        <f t="shared" si="0"/>
        <v>0.26845121080396939</v>
      </c>
    </row>
    <row r="9" spans="1:12" x14ac:dyDescent="0.15">
      <c r="A9" s="282"/>
      <c r="B9" s="283" t="s">
        <v>365</v>
      </c>
      <c r="C9" s="192" t="s">
        <v>344</v>
      </c>
      <c r="D9" s="284"/>
      <c r="E9" s="285"/>
      <c r="F9" s="195">
        <f>逆行列係数!S9</f>
        <v>1.1422637130771999E-4</v>
      </c>
      <c r="G9" s="195">
        <f>逆行列係数!BH9</f>
        <v>4.1143633553518488E-5</v>
      </c>
      <c r="H9" s="472">
        <f t="shared" si="1"/>
        <v>1.3077407495891776E-3</v>
      </c>
      <c r="I9" s="196">
        <f t="shared" si="2"/>
        <v>3.1179420567370776E-3</v>
      </c>
      <c r="J9" s="197">
        <f t="shared" si="0"/>
        <v>4.4256828063262551E-3</v>
      </c>
    </row>
    <row r="10" spans="1:12" x14ac:dyDescent="0.15">
      <c r="A10" s="282"/>
      <c r="B10" s="283" t="s">
        <v>366</v>
      </c>
      <c r="C10" s="192" t="s">
        <v>4</v>
      </c>
      <c r="D10" s="284"/>
      <c r="E10" s="285"/>
      <c r="F10" s="195">
        <f>逆行列係数!S10</f>
        <v>1.1634026178981142E-3</v>
      </c>
      <c r="G10" s="195">
        <f>逆行列係数!BH10</f>
        <v>1.1718955108311205E-4</v>
      </c>
      <c r="H10" s="472">
        <f t="shared" si="1"/>
        <v>1.3319419974442149E-2</v>
      </c>
      <c r="I10" s="196">
        <f t="shared" si="2"/>
        <v>8.8808449418276061E-3</v>
      </c>
      <c r="J10" s="197">
        <f t="shared" si="0"/>
        <v>2.2200264916269755E-2</v>
      </c>
    </row>
    <row r="11" spans="1:12" x14ac:dyDescent="0.15">
      <c r="A11" s="282"/>
      <c r="B11" s="283" t="s">
        <v>367</v>
      </c>
      <c r="C11" s="192" t="s">
        <v>113</v>
      </c>
      <c r="D11" s="284"/>
      <c r="E11" s="285"/>
      <c r="F11" s="195">
        <f>逆行列係数!S11</f>
        <v>1.9255451548569E-3</v>
      </c>
      <c r="G11" s="195">
        <f>逆行列係数!BH11</f>
        <v>3.7504731362282225E-4</v>
      </c>
      <c r="H11" s="472">
        <f t="shared" si="1"/>
        <v>2.2044943171631543E-2</v>
      </c>
      <c r="I11" s="196">
        <f t="shared" si="2"/>
        <v>2.8421791937500291E-2</v>
      </c>
      <c r="J11" s="197">
        <f t="shared" si="0"/>
        <v>5.0466735109131834E-2</v>
      </c>
    </row>
    <row r="12" spans="1:12" x14ac:dyDescent="0.15">
      <c r="A12" s="282"/>
      <c r="B12" s="283" t="s">
        <v>368</v>
      </c>
      <c r="C12" s="192" t="s">
        <v>5</v>
      </c>
      <c r="D12" s="284"/>
      <c r="E12" s="285"/>
      <c r="F12" s="195">
        <f>逆行列係数!S12</f>
        <v>3.7374276648525395E-3</v>
      </c>
      <c r="G12" s="195">
        <f>逆行列係数!BH12</f>
        <v>1.2907277096348144E-3</v>
      </c>
      <c r="H12" s="472">
        <f t="shared" si="1"/>
        <v>4.2788599515279024E-2</v>
      </c>
      <c r="I12" s="196">
        <f t="shared" si="2"/>
        <v>9.7813777298776133E-2</v>
      </c>
      <c r="J12" s="197">
        <f t="shared" si="0"/>
        <v>0.14060237681405516</v>
      </c>
    </row>
    <row r="13" spans="1:12" x14ac:dyDescent="0.15">
      <c r="A13" s="282"/>
      <c r="B13" s="283" t="s">
        <v>369</v>
      </c>
      <c r="C13" s="192" t="s">
        <v>6</v>
      </c>
      <c r="D13" s="284"/>
      <c r="E13" s="285"/>
      <c r="F13" s="195">
        <f>逆行列係数!S13</f>
        <v>3.6725700635282608E-3</v>
      </c>
      <c r="G13" s="195">
        <f>逆行列係数!BH13</f>
        <v>4.4387088498889506E-4</v>
      </c>
      <c r="H13" s="472">
        <f t="shared" si="1"/>
        <v>4.2046065832370756E-2</v>
      </c>
      <c r="I13" s="196">
        <f t="shared" si="2"/>
        <v>3.3637371824920645E-2</v>
      </c>
      <c r="J13" s="197">
        <f t="shared" si="0"/>
        <v>7.5683437657291408E-2</v>
      </c>
    </row>
    <row r="14" spans="1:12" x14ac:dyDescent="0.15">
      <c r="A14" s="282"/>
      <c r="B14" s="283" t="s">
        <v>88</v>
      </c>
      <c r="C14" s="192" t="s">
        <v>370</v>
      </c>
      <c r="D14" s="284"/>
      <c r="E14" s="285"/>
      <c r="F14" s="195">
        <f>逆行列係数!S14</f>
        <v>4.712621049749453E-3</v>
      </c>
      <c r="G14" s="195">
        <f>逆行列係数!BH14</f>
        <v>1.5824997678406869E-3</v>
      </c>
      <c r="H14" s="472">
        <f t="shared" si="1"/>
        <v>5.3953272905138391E-2</v>
      </c>
      <c r="I14" s="196">
        <f t="shared" si="2"/>
        <v>0.11992481350751251</v>
      </c>
      <c r="J14" s="197">
        <f t="shared" si="0"/>
        <v>0.1738780864126509</v>
      </c>
    </row>
    <row r="15" spans="1:12" x14ac:dyDescent="0.15">
      <c r="A15" s="282"/>
      <c r="B15" s="283" t="s">
        <v>89</v>
      </c>
      <c r="C15" s="192" t="s">
        <v>7</v>
      </c>
      <c r="D15" s="284"/>
      <c r="E15" s="285"/>
      <c r="F15" s="195">
        <f>逆行列係数!S15</f>
        <v>2.0426065806925155E-3</v>
      </c>
      <c r="G15" s="195">
        <f>逆行列係数!BH15</f>
        <v>3.493366802305184E-4</v>
      </c>
      <c r="H15" s="472">
        <f t="shared" si="1"/>
        <v>2.3385141542792615E-2</v>
      </c>
      <c r="I15" s="196">
        <f t="shared" si="2"/>
        <v>2.6473391705543688E-2</v>
      </c>
      <c r="J15" s="197">
        <f t="shared" si="0"/>
        <v>4.9858533248336306E-2</v>
      </c>
    </row>
    <row r="16" spans="1:12" x14ac:dyDescent="0.15">
      <c r="A16" s="282"/>
      <c r="B16" s="283" t="s">
        <v>90</v>
      </c>
      <c r="C16" s="192" t="s">
        <v>8</v>
      </c>
      <c r="D16" s="284"/>
      <c r="E16" s="285"/>
      <c r="F16" s="195">
        <f>逆行列係数!S16</f>
        <v>0.13161515200269883</v>
      </c>
      <c r="G16" s="195">
        <f>逆行列係数!BH16</f>
        <v>2.20215813984482E-2</v>
      </c>
      <c r="H16" s="472">
        <f t="shared" si="1"/>
        <v>1.506819270951228</v>
      </c>
      <c r="I16" s="196">
        <f t="shared" si="2"/>
        <v>1.6688369224552548</v>
      </c>
      <c r="J16" s="197">
        <f t="shared" si="0"/>
        <v>3.1756561934064829</v>
      </c>
    </row>
    <row r="17" spans="1:10" x14ac:dyDescent="0.15">
      <c r="A17" s="282"/>
      <c r="B17" s="283" t="s">
        <v>91</v>
      </c>
      <c r="C17" s="192" t="s">
        <v>9</v>
      </c>
      <c r="D17" s="284"/>
      <c r="E17" s="285"/>
      <c r="F17" s="195">
        <f>逆行列係数!S17</f>
        <v>3.2699290831948069E-3</v>
      </c>
      <c r="G17" s="195">
        <f>逆行列係数!BH17</f>
        <v>9.0488923770466214E-4</v>
      </c>
      <c r="H17" s="472">
        <f t="shared" si="1"/>
        <v>3.7436359584957071E-2</v>
      </c>
      <c r="I17" s="196">
        <f t="shared" si="2"/>
        <v>6.8574211056447718E-2</v>
      </c>
      <c r="J17" s="197">
        <f t="shared" si="0"/>
        <v>0.10601057064140479</v>
      </c>
    </row>
    <row r="18" spans="1:10" x14ac:dyDescent="0.15">
      <c r="A18" s="282"/>
      <c r="B18" s="283" t="s">
        <v>92</v>
      </c>
      <c r="C18" s="192" t="s">
        <v>10</v>
      </c>
      <c r="D18" s="284"/>
      <c r="E18" s="285"/>
      <c r="F18" s="195">
        <f>逆行列係数!S18</f>
        <v>1.147524601366671E-2</v>
      </c>
      <c r="G18" s="195">
        <f>逆行列係数!BH18</f>
        <v>2.2506864118382406E-3</v>
      </c>
      <c r="H18" s="472">
        <f t="shared" si="1"/>
        <v>0.13137637702948285</v>
      </c>
      <c r="I18" s="196">
        <f t="shared" si="2"/>
        <v>0.17056125611436182</v>
      </c>
      <c r="J18" s="197">
        <f t="shared" si="0"/>
        <v>0.3019376331438447</v>
      </c>
    </row>
    <row r="19" spans="1:10" x14ac:dyDescent="0.15">
      <c r="A19" s="282"/>
      <c r="B19" s="283" t="s">
        <v>93</v>
      </c>
      <c r="C19" s="192" t="s">
        <v>371</v>
      </c>
      <c r="D19" s="284"/>
      <c r="E19" s="285"/>
      <c r="F19" s="195">
        <f>逆行列係数!S19</f>
        <v>5.1682397689733249E-3</v>
      </c>
      <c r="G19" s="195">
        <f>逆行列係数!BH19</f>
        <v>4.0027829921155814E-3</v>
      </c>
      <c r="H19" s="472">
        <f t="shared" si="1"/>
        <v>5.9169504136011943E-2</v>
      </c>
      <c r="I19" s="196">
        <f t="shared" si="2"/>
        <v>0.30333843555345774</v>
      </c>
      <c r="J19" s="197">
        <f>SUM(H19:I19)</f>
        <v>0.3625079396894697</v>
      </c>
    </row>
    <row r="20" spans="1:10" x14ac:dyDescent="0.15">
      <c r="A20" s="282"/>
      <c r="B20" s="283" t="s">
        <v>94</v>
      </c>
      <c r="C20" s="192" t="s">
        <v>372</v>
      </c>
      <c r="D20" s="469">
        <f>地域別最終需要!K22</f>
        <v>11.448676296178498</v>
      </c>
      <c r="E20" s="470">
        <f>地域別最終需要!I22</f>
        <v>75.781883792090113</v>
      </c>
      <c r="F20" s="195">
        <f>逆行列係数!S20</f>
        <v>1.0189768372150829</v>
      </c>
      <c r="G20" s="195">
        <f>逆行列係数!BH20</f>
        <v>4.246017609835678E-3</v>
      </c>
      <c r="H20" s="472">
        <f t="shared" si="1"/>
        <v>11.665935962579255</v>
      </c>
      <c r="I20" s="196">
        <f t="shared" si="2"/>
        <v>0.32177121308773554</v>
      </c>
      <c r="J20" s="197">
        <f>SUM(H20:I20)</f>
        <v>11.987707175666991</v>
      </c>
    </row>
    <row r="21" spans="1:10" x14ac:dyDescent="0.15">
      <c r="A21" s="282"/>
      <c r="B21" s="283" t="s">
        <v>95</v>
      </c>
      <c r="C21" s="192" t="s">
        <v>373</v>
      </c>
      <c r="D21" s="284"/>
      <c r="E21" s="285"/>
      <c r="F21" s="195">
        <f>逆行列係数!S21</f>
        <v>2.1052705286540825E-3</v>
      </c>
      <c r="G21" s="195">
        <f>逆行列係数!BH21</f>
        <v>1.6468019582031754E-4</v>
      </c>
      <c r="H21" s="472">
        <f t="shared" si="1"/>
        <v>2.410256079844517E-2</v>
      </c>
      <c r="I21" s="196">
        <f t="shared" si="2"/>
        <v>1.2479775462513948E-2</v>
      </c>
      <c r="J21" s="197">
        <f t="shared" si="0"/>
        <v>3.6582336260959115E-2</v>
      </c>
    </row>
    <row r="22" spans="1:10" x14ac:dyDescent="0.15">
      <c r="A22" s="282"/>
      <c r="B22" s="283" t="s">
        <v>96</v>
      </c>
      <c r="C22" s="192" t="s">
        <v>374</v>
      </c>
      <c r="D22" s="284"/>
      <c r="E22" s="285"/>
      <c r="F22" s="195">
        <f>逆行列係数!S22</f>
        <v>1.4197009238678898E-3</v>
      </c>
      <c r="G22" s="195">
        <f>逆行列係数!BH22</f>
        <v>3.6960556468043306E-4</v>
      </c>
      <c r="H22" s="472">
        <f t="shared" si="1"/>
        <v>1.6253696314749023E-2</v>
      </c>
      <c r="I22" s="196">
        <f t="shared" si="2"/>
        <v>2.8009405951522424E-2</v>
      </c>
      <c r="J22" s="197">
        <f t="shared" si="0"/>
        <v>4.4263102266271448E-2</v>
      </c>
    </row>
    <row r="23" spans="1:10" x14ac:dyDescent="0.15">
      <c r="A23" s="282"/>
      <c r="B23" s="283" t="s">
        <v>97</v>
      </c>
      <c r="C23" s="192" t="s">
        <v>11</v>
      </c>
      <c r="D23" s="284"/>
      <c r="E23" s="285"/>
      <c r="F23" s="195">
        <f>逆行列係数!S23</f>
        <v>4.0748538917153229E-3</v>
      </c>
      <c r="G23" s="195">
        <f>逆行列係数!BH23</f>
        <v>1.8999735567329101E-3</v>
      </c>
      <c r="H23" s="472">
        <f t="shared" si="1"/>
        <v>4.665168316047192E-2</v>
      </c>
      <c r="I23" s="196">
        <f t="shared" si="2"/>
        <v>0.14398357528437752</v>
      </c>
      <c r="J23" s="197">
        <f t="shared" si="0"/>
        <v>0.19063525844484944</v>
      </c>
    </row>
    <row r="24" spans="1:10" x14ac:dyDescent="0.15">
      <c r="A24" s="282"/>
      <c r="B24" s="283" t="s">
        <v>98</v>
      </c>
      <c r="C24" s="192" t="s">
        <v>345</v>
      </c>
      <c r="D24" s="284"/>
      <c r="E24" s="285"/>
      <c r="F24" s="195">
        <f>逆行列係数!S24</f>
        <v>1.6459294261714756E-4</v>
      </c>
      <c r="G24" s="195">
        <f>逆行列係数!BH24</f>
        <v>3.630421231646762E-5</v>
      </c>
      <c r="H24" s="472">
        <f t="shared" si="1"/>
        <v>1.8843713206592048E-3</v>
      </c>
      <c r="I24" s="196">
        <f t="shared" si="2"/>
        <v>2.7512015989299156E-3</v>
      </c>
      <c r="J24" s="197">
        <f t="shared" si="0"/>
        <v>4.6355729195891203E-3</v>
      </c>
    </row>
    <row r="25" spans="1:10" x14ac:dyDescent="0.15">
      <c r="A25" s="282"/>
      <c r="B25" s="283" t="s">
        <v>99</v>
      </c>
      <c r="C25" s="192" t="s">
        <v>342</v>
      </c>
      <c r="D25" s="284"/>
      <c r="E25" s="285"/>
      <c r="F25" s="195">
        <f>逆行列係数!S25</f>
        <v>5.4435046819720093E-4</v>
      </c>
      <c r="G25" s="195">
        <f>逆行列係数!BH25</f>
        <v>1.3013318182901395E-4</v>
      </c>
      <c r="H25" s="472">
        <f t="shared" si="1"/>
        <v>6.2320923020629613E-3</v>
      </c>
      <c r="I25" s="196">
        <f t="shared" si="2"/>
        <v>9.8617376628612682E-3</v>
      </c>
      <c r="J25" s="197">
        <f t="shared" si="0"/>
        <v>1.6093829964924228E-2</v>
      </c>
    </row>
    <row r="26" spans="1:10" x14ac:dyDescent="0.15">
      <c r="A26" s="282"/>
      <c r="B26" s="283" t="s">
        <v>100</v>
      </c>
      <c r="C26" s="192" t="s">
        <v>13</v>
      </c>
      <c r="D26" s="284"/>
      <c r="E26" s="285"/>
      <c r="F26" s="195">
        <f>逆行列係数!S26</f>
        <v>3.1260562972807945E-3</v>
      </c>
      <c r="G26" s="195">
        <f>逆行列係数!BH26</f>
        <v>5.9083402730349902E-4</v>
      </c>
      <c r="H26" s="472">
        <f t="shared" si="1"/>
        <v>3.5789206631198153E-2</v>
      </c>
      <c r="I26" s="196">
        <f t="shared" si="2"/>
        <v>4.4774515597526363E-2</v>
      </c>
      <c r="J26" s="197">
        <f t="shared" si="0"/>
        <v>8.0563722228724516E-2</v>
      </c>
    </row>
    <row r="27" spans="1:10" x14ac:dyDescent="0.15">
      <c r="A27" s="282"/>
      <c r="B27" s="283" t="s">
        <v>101</v>
      </c>
      <c r="C27" s="192" t="s">
        <v>14</v>
      </c>
      <c r="D27" s="284"/>
      <c r="E27" s="285"/>
      <c r="F27" s="195">
        <f>逆行列係数!S27</f>
        <v>4.0012805445341585E-3</v>
      </c>
      <c r="G27" s="195">
        <f>逆行列係数!BH27</f>
        <v>2.3370362726866036E-4</v>
      </c>
      <c r="H27" s="472">
        <f t="shared" si="1"/>
        <v>4.580936572456841E-2</v>
      </c>
      <c r="I27" s="196">
        <f t="shared" si="2"/>
        <v>1.7710501123463562E-2</v>
      </c>
      <c r="J27" s="197">
        <f t="shared" si="0"/>
        <v>6.3519866848031972E-2</v>
      </c>
    </row>
    <row r="28" spans="1:10" x14ac:dyDescent="0.15">
      <c r="A28" s="282"/>
      <c r="B28" s="283" t="s">
        <v>102</v>
      </c>
      <c r="C28" s="192" t="s">
        <v>343</v>
      </c>
      <c r="D28" s="284"/>
      <c r="E28" s="285"/>
      <c r="F28" s="195">
        <f>逆行列係数!S28</f>
        <v>1.398430292182346E-2</v>
      </c>
      <c r="G28" s="195">
        <f>逆行列係数!BH28</f>
        <v>1.1580831723484995E-3</v>
      </c>
      <c r="H28" s="472">
        <f t="shared" si="1"/>
        <v>0.16010175737965995</v>
      </c>
      <c r="I28" s="196">
        <f t="shared" si="2"/>
        <v>8.776172438848906E-2</v>
      </c>
      <c r="J28" s="197">
        <f t="shared" si="0"/>
        <v>0.24786348176814901</v>
      </c>
    </row>
    <row r="29" spans="1:10" x14ac:dyDescent="0.15">
      <c r="A29" s="282"/>
      <c r="B29" s="283" t="s">
        <v>103</v>
      </c>
      <c r="C29" s="192" t="s">
        <v>375</v>
      </c>
      <c r="D29" s="284"/>
      <c r="E29" s="285"/>
      <c r="F29" s="195">
        <f>逆行列係数!S29</f>
        <v>1.5558765124984596E-3</v>
      </c>
      <c r="G29" s="195">
        <f>逆行列係数!BH29</f>
        <v>8.7010177322767874E-5</v>
      </c>
      <c r="H29" s="472">
        <f t="shared" si="1"/>
        <v>1.7812726548421982E-2</v>
      </c>
      <c r="I29" s="196">
        <f t="shared" si="2"/>
        <v>6.5937951466031493E-3</v>
      </c>
      <c r="J29" s="197">
        <f t="shared" si="0"/>
        <v>2.4406521695025132E-2</v>
      </c>
    </row>
    <row r="30" spans="1:10" x14ac:dyDescent="0.15">
      <c r="A30" s="282"/>
      <c r="B30" s="283" t="s">
        <v>104</v>
      </c>
      <c r="C30" s="192" t="s">
        <v>376</v>
      </c>
      <c r="D30" s="284"/>
      <c r="E30" s="285"/>
      <c r="F30" s="195">
        <f>逆行列係数!S30</f>
        <v>4.5610899035087216E-4</v>
      </c>
      <c r="G30" s="195">
        <f>逆行列係数!BH30</f>
        <v>3.1368601171946895E-5</v>
      </c>
      <c r="H30" s="472">
        <f t="shared" si="1"/>
        <v>5.2218441863039373E-3</v>
      </c>
      <c r="I30" s="196">
        <f t="shared" si="2"/>
        <v>2.3771716887329014E-3</v>
      </c>
      <c r="J30" s="197">
        <f>SUM(H30:I30)</f>
        <v>7.5990158750368388E-3</v>
      </c>
    </row>
    <row r="31" spans="1:10" x14ac:dyDescent="0.15">
      <c r="A31" s="282"/>
      <c r="B31" s="283" t="s">
        <v>105</v>
      </c>
      <c r="C31" s="192" t="s">
        <v>377</v>
      </c>
      <c r="D31" s="284"/>
      <c r="E31" s="285"/>
      <c r="F31" s="195">
        <f>逆行列係数!S31</f>
        <v>2.0538000847895348E-2</v>
      </c>
      <c r="G31" s="195">
        <f>逆行列係数!BH31</f>
        <v>2.393185632249291E-3</v>
      </c>
      <c r="H31" s="472">
        <f t="shared" si="1"/>
        <v>0.23513292347819337</v>
      </c>
      <c r="I31" s="196">
        <f t="shared" si="2"/>
        <v>0.18136011547601547</v>
      </c>
      <c r="J31" s="197">
        <f>SUM(H31:I31)</f>
        <v>0.41649303895420886</v>
      </c>
    </row>
    <row r="32" spans="1:10" x14ac:dyDescent="0.15">
      <c r="A32" s="282"/>
      <c r="B32" s="283" t="s">
        <v>106</v>
      </c>
      <c r="C32" s="192" t="s">
        <v>17</v>
      </c>
      <c r="D32" s="284"/>
      <c r="E32" s="285"/>
      <c r="F32" s="195">
        <f>逆行列係数!S32</f>
        <v>8.9022934124167504E-3</v>
      </c>
      <c r="G32" s="195">
        <f>逆行列係数!BH32</f>
        <v>4.0862713536752736E-4</v>
      </c>
      <c r="H32" s="472">
        <f t="shared" si="1"/>
        <v>0.10191947557236164</v>
      </c>
      <c r="I32" s="196">
        <f t="shared" si="2"/>
        <v>3.0966534086716634E-2</v>
      </c>
      <c r="J32" s="197">
        <f t="shared" si="0"/>
        <v>0.13288600965907826</v>
      </c>
    </row>
    <row r="33" spans="1:10" x14ac:dyDescent="0.15">
      <c r="A33" s="282"/>
      <c r="B33" s="283" t="s">
        <v>107</v>
      </c>
      <c r="C33" s="192" t="s">
        <v>18</v>
      </c>
      <c r="D33" s="284"/>
      <c r="E33" s="285"/>
      <c r="F33" s="195">
        <f>逆行列係数!S33</f>
        <v>5.3337874261767228E-3</v>
      </c>
      <c r="G33" s="195">
        <f>逆行列係数!BH33</f>
        <v>2.7308027918592512E-4</v>
      </c>
      <c r="H33" s="472">
        <f t="shared" si="1"/>
        <v>6.1064805674924366E-2</v>
      </c>
      <c r="I33" s="196">
        <f t="shared" si="2"/>
        <v>2.0694537983179301E-2</v>
      </c>
      <c r="J33" s="197">
        <f t="shared" si="0"/>
        <v>8.1759343658103667E-2</v>
      </c>
    </row>
    <row r="34" spans="1:10" x14ac:dyDescent="0.15">
      <c r="A34" s="282"/>
      <c r="B34" s="283" t="s">
        <v>108</v>
      </c>
      <c r="C34" s="192" t="s">
        <v>378</v>
      </c>
      <c r="D34" s="284"/>
      <c r="E34" s="285"/>
      <c r="F34" s="195">
        <f>逆行列係数!S34</f>
        <v>1.2659491950839806E-2</v>
      </c>
      <c r="G34" s="195">
        <f>逆行列係数!BH34</f>
        <v>1.5582648166893214E-3</v>
      </c>
      <c r="H34" s="472">
        <f t="shared" si="1"/>
        <v>0.14493442541924217</v>
      </c>
      <c r="I34" s="196">
        <f t="shared" si="2"/>
        <v>0.11808824325565276</v>
      </c>
      <c r="J34" s="197">
        <f t="shared" si="0"/>
        <v>0.26302266867489493</v>
      </c>
    </row>
    <row r="35" spans="1:10" x14ac:dyDescent="0.15">
      <c r="A35" s="282"/>
      <c r="B35" s="283" t="s">
        <v>109</v>
      </c>
      <c r="C35" s="192" t="s">
        <v>347</v>
      </c>
      <c r="D35" s="284"/>
      <c r="E35" s="285"/>
      <c r="F35" s="195">
        <f>逆行列係数!S35</f>
        <v>8.363371434104646E-3</v>
      </c>
      <c r="G35" s="195">
        <f>逆行列係数!BH35</f>
        <v>3.8126945602090734E-4</v>
      </c>
      <c r="H35" s="472">
        <f t="shared" si="1"/>
        <v>9.5749532293770229E-2</v>
      </c>
      <c r="I35" s="196">
        <f t="shared" si="2"/>
        <v>2.8893317609649811E-2</v>
      </c>
      <c r="J35" s="197">
        <f t="shared" si="0"/>
        <v>0.12464284990342003</v>
      </c>
    </row>
    <row r="36" spans="1:10" x14ac:dyDescent="0.15">
      <c r="A36" s="282"/>
      <c r="B36" s="283" t="s">
        <v>110</v>
      </c>
      <c r="C36" s="192" t="s">
        <v>19</v>
      </c>
      <c r="D36" s="284"/>
      <c r="E36" s="285"/>
      <c r="F36" s="195">
        <f>逆行列係数!S36</f>
        <v>2.289778530097064E-3</v>
      </c>
      <c r="G36" s="195">
        <f>逆行列係数!BH36</f>
        <v>5.2094196436495515E-5</v>
      </c>
      <c r="H36" s="472">
        <f t="shared" si="1"/>
        <v>2.6214933181020698E-2</v>
      </c>
      <c r="I36" s="196">
        <f t="shared" si="2"/>
        <v>3.9477963405928178E-3</v>
      </c>
      <c r="J36" s="197">
        <f t="shared" si="0"/>
        <v>3.0162729521613516E-2</v>
      </c>
    </row>
    <row r="37" spans="1:10" x14ac:dyDescent="0.15">
      <c r="A37" s="282"/>
      <c r="B37" s="283" t="s">
        <v>111</v>
      </c>
      <c r="C37" s="192" t="s">
        <v>20</v>
      </c>
      <c r="D37" s="284"/>
      <c r="E37" s="285"/>
      <c r="F37" s="195">
        <f>逆行列係数!S37</f>
        <v>2.800199812104032E-2</v>
      </c>
      <c r="G37" s="195">
        <f>逆行列係数!BH37</f>
        <v>8.206702319782964E-4</v>
      </c>
      <c r="H37" s="472">
        <f t="shared" si="1"/>
        <v>0.32058581213398912</v>
      </c>
      <c r="I37" s="196">
        <f t="shared" si="2"/>
        <v>6.219193615140689E-2</v>
      </c>
      <c r="J37" s="197">
        <f t="shared" si="0"/>
        <v>0.38277774828539601</v>
      </c>
    </row>
    <row r="38" spans="1:10" x14ac:dyDescent="0.15">
      <c r="A38" s="282"/>
      <c r="B38" s="283" t="s">
        <v>112</v>
      </c>
      <c r="C38" s="192" t="s">
        <v>379</v>
      </c>
      <c r="D38" s="284"/>
      <c r="E38" s="285"/>
      <c r="F38" s="195">
        <f>逆行列係数!S38</f>
        <v>6.1764054524617745E-5</v>
      </c>
      <c r="G38" s="195">
        <f>逆行列係数!BH38</f>
        <v>3.6566674916619524E-6</v>
      </c>
      <c r="H38" s="472">
        <f t="shared" si="1"/>
        <v>7.0711666699186748E-4</v>
      </c>
      <c r="I38" s="196">
        <f t="shared" si="2"/>
        <v>2.771091509194397E-4</v>
      </c>
      <c r="J38" s="197">
        <f t="shared" si="0"/>
        <v>9.8422581791130729E-4</v>
      </c>
    </row>
    <row r="39" spans="1:10" x14ac:dyDescent="0.15">
      <c r="A39" s="282"/>
      <c r="B39" s="283" t="s">
        <v>334</v>
      </c>
      <c r="C39" s="192" t="s">
        <v>380</v>
      </c>
      <c r="D39" s="284"/>
      <c r="E39" s="285"/>
      <c r="F39" s="195">
        <f>逆行列係数!S39</f>
        <v>1.723909648460603E-3</v>
      </c>
      <c r="G39" s="195">
        <f>逆行列係数!BH39</f>
        <v>5.2409911529218933E-5</v>
      </c>
      <c r="H39" s="472">
        <f t="shared" si="1"/>
        <v>1.973648352908431E-2</v>
      </c>
      <c r="I39" s="196">
        <f t="shared" si="2"/>
        <v>3.9717218250609927E-3</v>
      </c>
      <c r="J39" s="197">
        <f t="shared" si="0"/>
        <v>2.3708205354145303E-2</v>
      </c>
    </row>
    <row r="40" spans="1:10" x14ac:dyDescent="0.15">
      <c r="A40" s="282"/>
      <c r="B40" s="283" t="s">
        <v>335</v>
      </c>
      <c r="C40" s="192" t="s">
        <v>21</v>
      </c>
      <c r="D40" s="284"/>
      <c r="E40" s="285"/>
      <c r="F40" s="195">
        <f>逆行列係数!S40</f>
        <v>4.2166981797156743E-2</v>
      </c>
      <c r="G40" s="195">
        <f>逆行列係数!BH40</f>
        <v>1.5715260603170326E-3</v>
      </c>
      <c r="H40" s="472">
        <f t="shared" si="1"/>
        <v>0.48275612498249859</v>
      </c>
      <c r="I40" s="196">
        <f t="shared" si="2"/>
        <v>0.11909320527918656</v>
      </c>
      <c r="J40" s="197">
        <f t="shared" si="0"/>
        <v>0.60184933026168519</v>
      </c>
    </row>
    <row r="41" spans="1:10" x14ac:dyDescent="0.15">
      <c r="A41" s="282"/>
      <c r="B41" s="283" t="s">
        <v>381</v>
      </c>
      <c r="C41" s="435" t="s">
        <v>439</v>
      </c>
      <c r="D41" s="284"/>
      <c r="E41" s="285"/>
      <c r="F41" s="195">
        <f>逆行列係数!S41</f>
        <v>3.4929979884941101E-4</v>
      </c>
      <c r="G41" s="195">
        <f>逆行列係数!BH41</f>
        <v>2.5100103143604067E-5</v>
      </c>
      <c r="H41" s="472">
        <f t="shared" si="1"/>
        <v>3.9990203273471692E-3</v>
      </c>
      <c r="I41" s="196">
        <f t="shared" si="2"/>
        <v>1.9021330995980792E-3</v>
      </c>
      <c r="J41" s="197">
        <f t="shared" si="0"/>
        <v>5.9011534269452484E-3</v>
      </c>
    </row>
    <row r="42" spans="1:10" x14ac:dyDescent="0.15">
      <c r="A42" s="282"/>
      <c r="B42" s="283" t="s">
        <v>336</v>
      </c>
      <c r="C42" s="192" t="s">
        <v>383</v>
      </c>
      <c r="D42" s="284"/>
      <c r="E42" s="285"/>
      <c r="F42" s="195">
        <f>逆行列係数!S42</f>
        <v>1.2784667865297433E-3</v>
      </c>
      <c r="G42" s="195">
        <f>逆行列係数!BH42</f>
        <v>3.496215998876631E-5</v>
      </c>
      <c r="H42" s="472">
        <f t="shared" si="1"/>
        <v>1.4636752394394567E-2</v>
      </c>
      <c r="I42" s="196">
        <f t="shared" si="2"/>
        <v>2.649498345389151E-3</v>
      </c>
      <c r="J42" s="197">
        <f t="shared" si="0"/>
        <v>1.7286250739783716E-2</v>
      </c>
    </row>
    <row r="43" spans="1:10" x14ac:dyDescent="0.15">
      <c r="A43" s="282"/>
      <c r="B43" s="283" t="s">
        <v>337</v>
      </c>
      <c r="C43" s="192" t="s">
        <v>384</v>
      </c>
      <c r="D43" s="322"/>
      <c r="E43" s="323"/>
      <c r="F43" s="195">
        <f>逆行列係数!S43</f>
        <v>1.0094083677810265E-2</v>
      </c>
      <c r="G43" s="195">
        <f>逆行列係数!BH43</f>
        <v>2.2964805156766861E-4</v>
      </c>
      <c r="H43" s="472">
        <f t="shared" si="1"/>
        <v>0.11556389653378865</v>
      </c>
      <c r="I43" s="196">
        <f t="shared" si="2"/>
        <v>1.7403161956980981E-2</v>
      </c>
      <c r="J43" s="197">
        <f t="shared" si="0"/>
        <v>0.13296705849076962</v>
      </c>
    </row>
    <row r="44" spans="1:10" x14ac:dyDescent="0.15">
      <c r="A44" s="286"/>
      <c r="B44" s="287"/>
      <c r="C44" s="272" t="s">
        <v>116</v>
      </c>
      <c r="D44" s="288">
        <f>SUM(D5:D43)</f>
        <v>11.448676296178498</v>
      </c>
      <c r="E44" s="288">
        <f>SUM(E5:E43)</f>
        <v>75.781883792090113</v>
      </c>
      <c r="F44" s="480">
        <f>逆行列係数!S44</f>
        <v>1.3737688821156535</v>
      </c>
      <c r="G44" s="480">
        <f>逆行列係数!BH44</f>
        <v>5.1806827802787607E-2</v>
      </c>
      <c r="H44" s="476">
        <f>SUM(H5:H43)</f>
        <v>15.727835237105115</v>
      </c>
      <c r="I44" s="297">
        <f>SUM(I5:I43)</f>
        <v>3.9260190041876739</v>
      </c>
      <c r="J44" s="276">
        <f>SUM(J5:J43)</f>
        <v>19.65385424129278</v>
      </c>
    </row>
    <row r="45" spans="1:10" x14ac:dyDescent="0.15">
      <c r="A45" s="289" t="s">
        <v>137</v>
      </c>
      <c r="B45" s="283" t="s">
        <v>358</v>
      </c>
      <c r="C45" s="192" t="s">
        <v>359</v>
      </c>
      <c r="D45" s="290"/>
      <c r="E45" s="291"/>
      <c r="F45" s="195">
        <f>逆行列係数!S46</f>
        <v>1.515280636492468E-3</v>
      </c>
      <c r="G45" s="195">
        <f>逆行列係数!BH46</f>
        <v>1.3155455585935677E-3</v>
      </c>
      <c r="H45" s="472">
        <f>D$20*F45</f>
        <v>1.7347957505069584E-2</v>
      </c>
      <c r="I45" s="212">
        <f>E$20*G45</f>
        <v>9.9694520644538015E-2</v>
      </c>
      <c r="J45" s="213">
        <f t="shared" ref="J45:J83" si="3">SUM(H45:I45)</f>
        <v>0.1170424781496076</v>
      </c>
    </row>
    <row r="46" spans="1:10" x14ac:dyDescent="0.15">
      <c r="A46" s="289" t="s">
        <v>138</v>
      </c>
      <c r="B46" s="283" t="s">
        <v>360</v>
      </c>
      <c r="C46" s="192" t="s">
        <v>361</v>
      </c>
      <c r="D46" s="284"/>
      <c r="E46" s="285"/>
      <c r="F46" s="195">
        <f>逆行列係数!S47</f>
        <v>3.3511684738684726E-4</v>
      </c>
      <c r="G46" s="195">
        <f>逆行列係数!BH47</f>
        <v>3.6551731614692298E-4</v>
      </c>
      <c r="H46" s="472">
        <f t="shared" ref="H46:H83" si="4">D$20*F46</f>
        <v>3.8366443071278654E-3</v>
      </c>
      <c r="I46" s="196">
        <f t="shared" ref="I46:I83" si="5">E$20*G46</f>
        <v>2.7699590776242781E-2</v>
      </c>
      <c r="J46" s="197">
        <f t="shared" si="3"/>
        <v>3.1536235083370646E-2</v>
      </c>
    </row>
    <row r="47" spans="1:10" x14ac:dyDescent="0.15">
      <c r="A47" s="289" t="s">
        <v>139</v>
      </c>
      <c r="B47" s="283" t="s">
        <v>362</v>
      </c>
      <c r="C47" s="192" t="s">
        <v>363</v>
      </c>
      <c r="D47" s="214"/>
      <c r="E47" s="198"/>
      <c r="F47" s="195">
        <f>逆行列係数!S48</f>
        <v>6.8382892666948454E-5</v>
      </c>
      <c r="G47" s="195">
        <f>逆行列係数!BH48</f>
        <v>7.024051624990199E-5</v>
      </c>
      <c r="H47" s="472">
        <f t="shared" si="4"/>
        <v>7.8289360234021113E-4</v>
      </c>
      <c r="I47" s="196">
        <f t="shared" si="5"/>
        <v>5.3229586399464899E-3</v>
      </c>
      <c r="J47" s="197">
        <f t="shared" si="3"/>
        <v>6.1058522422867013E-3</v>
      </c>
    </row>
    <row r="48" spans="1:10" x14ac:dyDescent="0.15">
      <c r="A48" s="289" t="s">
        <v>140</v>
      </c>
      <c r="B48" s="283" t="s">
        <v>364</v>
      </c>
      <c r="C48" s="192" t="s">
        <v>3</v>
      </c>
      <c r="D48" s="214"/>
      <c r="E48" s="198"/>
      <c r="F48" s="195">
        <f>逆行列係数!S49</f>
        <v>4.6641495546591465E-2</v>
      </c>
      <c r="G48" s="195">
        <f>逆行列係数!BH49</f>
        <v>5.8298792494686974E-2</v>
      </c>
      <c r="H48" s="472">
        <f t="shared" si="4"/>
        <v>0.53398338448257665</v>
      </c>
      <c r="I48" s="196">
        <f t="shared" si="5"/>
        <v>4.4179923180515432</v>
      </c>
      <c r="J48" s="197">
        <f t="shared" si="3"/>
        <v>4.9519757025341198</v>
      </c>
    </row>
    <row r="49" spans="1:10" x14ac:dyDescent="0.15">
      <c r="A49" s="289" t="s">
        <v>136</v>
      </c>
      <c r="B49" s="283" t="s">
        <v>365</v>
      </c>
      <c r="C49" s="192" t="s">
        <v>344</v>
      </c>
      <c r="E49" s="198"/>
      <c r="F49" s="195">
        <f>逆行列係数!S50</f>
        <v>7.5587846948964039E-4</v>
      </c>
      <c r="G49" s="195">
        <f>逆行列係数!BH50</f>
        <v>7.3276072638519499E-4</v>
      </c>
      <c r="H49" s="472">
        <f t="shared" si="4"/>
        <v>8.6538079164377273E-3</v>
      </c>
      <c r="I49" s="196">
        <f t="shared" si="5"/>
        <v>5.5529988214330389E-2</v>
      </c>
      <c r="J49" s="197">
        <f t="shared" si="3"/>
        <v>6.418379613076812E-2</v>
      </c>
    </row>
    <row r="50" spans="1:10" x14ac:dyDescent="0.15">
      <c r="A50" s="289"/>
      <c r="B50" s="283" t="s">
        <v>366</v>
      </c>
      <c r="C50" s="192" t="s">
        <v>4</v>
      </c>
      <c r="E50" s="198"/>
      <c r="F50" s="195">
        <f>逆行列係数!S51</f>
        <v>2.9943476212908656E-3</v>
      </c>
      <c r="G50" s="195">
        <f>逆行列係数!BH51</f>
        <v>4.413552737926903E-3</v>
      </c>
      <c r="H50" s="472">
        <f t="shared" si="4"/>
        <v>3.4281316634391198E-2</v>
      </c>
      <c r="I50" s="196">
        <f t="shared" si="5"/>
        <v>0.33446734069583772</v>
      </c>
      <c r="J50" s="197">
        <f t="shared" si="3"/>
        <v>0.36874865733022893</v>
      </c>
    </row>
    <row r="51" spans="1:10" x14ac:dyDescent="0.15">
      <c r="A51" s="289"/>
      <c r="B51" s="283" t="s">
        <v>367</v>
      </c>
      <c r="C51" s="192" t="s">
        <v>113</v>
      </c>
      <c r="E51" s="198"/>
      <c r="F51" s="195">
        <f>逆行列係数!S52</f>
        <v>9.9451683892813249E-3</v>
      </c>
      <c r="G51" s="195">
        <f>逆行列係数!BH52</f>
        <v>1.1336761628130791E-2</v>
      </c>
      <c r="H51" s="472">
        <f t="shared" si="4"/>
        <v>0.11385901359986879</v>
      </c>
      <c r="I51" s="196">
        <f t="shared" si="5"/>
        <v>0.85912115228163388</v>
      </c>
      <c r="J51" s="197">
        <f t="shared" si="3"/>
        <v>0.97298016588150271</v>
      </c>
    </row>
    <row r="52" spans="1:10" x14ac:dyDescent="0.15">
      <c r="A52" s="289"/>
      <c r="B52" s="283" t="s">
        <v>368</v>
      </c>
      <c r="C52" s="192" t="s">
        <v>5</v>
      </c>
      <c r="E52" s="198"/>
      <c r="F52" s="195">
        <f>逆行列係数!S53</f>
        <v>2.786061593313013E-2</v>
      </c>
      <c r="G52" s="195">
        <f>逆行列係数!BH53</f>
        <v>2.7234697776248536E-2</v>
      </c>
      <c r="H52" s="472">
        <f t="shared" si="4"/>
        <v>0.3189671732305599</v>
      </c>
      <c r="I52" s="196">
        <f t="shared" si="5"/>
        <v>2.0638967019923617</v>
      </c>
      <c r="J52" s="197">
        <f t="shared" si="3"/>
        <v>2.3828638752229216</v>
      </c>
    </row>
    <row r="53" spans="1:10" x14ac:dyDescent="0.15">
      <c r="A53" s="289"/>
      <c r="B53" s="283" t="s">
        <v>369</v>
      </c>
      <c r="C53" s="192" t="s">
        <v>6</v>
      </c>
      <c r="E53" s="198"/>
      <c r="F53" s="195">
        <f>逆行列係数!S54</f>
        <v>3.4621850538065518E-2</v>
      </c>
      <c r="G53" s="195">
        <f>逆行列係数!BH54</f>
        <v>3.7191659932948089E-2</v>
      </c>
      <c r="H53" s="472">
        <f t="shared" si="4"/>
        <v>0.39637435958498546</v>
      </c>
      <c r="I53" s="196">
        <f t="shared" si="5"/>
        <v>2.8184540510736062</v>
      </c>
      <c r="J53" s="197">
        <f t="shared" si="3"/>
        <v>3.2148284106585918</v>
      </c>
    </row>
    <row r="54" spans="1:10" x14ac:dyDescent="0.15">
      <c r="A54" s="289"/>
      <c r="B54" s="283" t="s">
        <v>88</v>
      </c>
      <c r="C54" s="192" t="s">
        <v>370</v>
      </c>
      <c r="E54" s="198"/>
      <c r="F54" s="195">
        <f>逆行列係数!S55</f>
        <v>4.021003014199357E-2</v>
      </c>
      <c r="G54" s="195">
        <f>逆行列係数!BH55</f>
        <v>3.3103802698735058E-2</v>
      </c>
      <c r="H54" s="472">
        <f t="shared" si="4"/>
        <v>0.46035161895526472</v>
      </c>
      <c r="I54" s="196">
        <f t="shared" si="5"/>
        <v>2.5086685291918194</v>
      </c>
      <c r="J54" s="197">
        <f t="shared" si="3"/>
        <v>2.9690201481470839</v>
      </c>
    </row>
    <row r="55" spans="1:10" x14ac:dyDescent="0.15">
      <c r="A55" s="289"/>
      <c r="B55" s="283" t="s">
        <v>89</v>
      </c>
      <c r="C55" s="192" t="s">
        <v>7</v>
      </c>
      <c r="E55" s="198"/>
      <c r="F55" s="195">
        <f>逆行列係数!S56</f>
        <v>7.4815028687402838E-3</v>
      </c>
      <c r="G55" s="195">
        <f>逆行列係数!BH56</f>
        <v>9.3389396481089026E-3</v>
      </c>
      <c r="H55" s="472">
        <f t="shared" si="4"/>
        <v>8.5653304553138312E-2</v>
      </c>
      <c r="I55" s="196">
        <f t="shared" si="5"/>
        <v>0.70772243915433175</v>
      </c>
      <c r="J55" s="197">
        <f t="shared" si="3"/>
        <v>0.7933757437074701</v>
      </c>
    </row>
    <row r="56" spans="1:10" x14ac:dyDescent="0.15">
      <c r="A56" s="289"/>
      <c r="B56" s="283" t="s">
        <v>90</v>
      </c>
      <c r="C56" s="192" t="s">
        <v>8</v>
      </c>
      <c r="E56" s="198"/>
      <c r="F56" s="195">
        <f>逆行列係数!S57</f>
        <v>0.17929446497140902</v>
      </c>
      <c r="G56" s="195">
        <f>逆行列係数!BH57</f>
        <v>0.26994845183740535</v>
      </c>
      <c r="H56" s="472">
        <f t="shared" si="4"/>
        <v>2.0526842911541765</v>
      </c>
      <c r="I56" s="196">
        <f t="shared" si="5"/>
        <v>20.457202206996886</v>
      </c>
      <c r="J56" s="197">
        <f t="shared" si="3"/>
        <v>22.509886498151062</v>
      </c>
    </row>
    <row r="57" spans="1:10" x14ac:dyDescent="0.15">
      <c r="A57" s="289"/>
      <c r="B57" s="283" t="s">
        <v>91</v>
      </c>
      <c r="C57" s="192" t="s">
        <v>9</v>
      </c>
      <c r="E57" s="198"/>
      <c r="F57" s="195">
        <f>逆行列係数!S58</f>
        <v>2.5558657130786602E-2</v>
      </c>
      <c r="G57" s="195">
        <f>逆行列係数!BH58</f>
        <v>2.8939288354571279E-2</v>
      </c>
      <c r="H57" s="472">
        <f t="shared" si="4"/>
        <v>0.29261279205539009</v>
      </c>
      <c r="I57" s="196">
        <f t="shared" si="5"/>
        <v>2.1930737871119073</v>
      </c>
      <c r="J57" s="197">
        <f t="shared" si="3"/>
        <v>2.4856865791672975</v>
      </c>
    </row>
    <row r="58" spans="1:10" x14ac:dyDescent="0.15">
      <c r="A58" s="289"/>
      <c r="B58" s="283" t="s">
        <v>92</v>
      </c>
      <c r="C58" s="192" t="s">
        <v>10</v>
      </c>
      <c r="E58" s="198"/>
      <c r="F58" s="195">
        <f>逆行列係数!S59</f>
        <v>3.5192946256374785E-2</v>
      </c>
      <c r="G58" s="195">
        <f>逆行列係数!BH59</f>
        <v>4.1687917603305244E-2</v>
      </c>
      <c r="H58" s="472">
        <f t="shared" si="4"/>
        <v>0.40291264959804179</v>
      </c>
      <c r="I58" s="196">
        <f t="shared" si="5"/>
        <v>3.1591889273479059</v>
      </c>
      <c r="J58" s="197">
        <f t="shared" si="3"/>
        <v>3.5621015769459476</v>
      </c>
    </row>
    <row r="59" spans="1:10" x14ac:dyDescent="0.15">
      <c r="A59" s="289"/>
      <c r="B59" s="283" t="s">
        <v>93</v>
      </c>
      <c r="C59" s="192" t="s">
        <v>371</v>
      </c>
      <c r="E59" s="198"/>
      <c r="F59" s="195">
        <f>逆行列係数!S60</f>
        <v>3.8535237754373397E-2</v>
      </c>
      <c r="G59" s="195">
        <f>逆行列係数!BH60</f>
        <v>4.3181982404018299E-2</v>
      </c>
      <c r="H59" s="472">
        <f t="shared" si="4"/>
        <v>0.44117746304609745</v>
      </c>
      <c r="I59" s="196">
        <f t="shared" si="5"/>
        <v>3.2724119724533947</v>
      </c>
      <c r="J59" s="197">
        <f>SUM(H59:I59)</f>
        <v>3.7135894354994923</v>
      </c>
    </row>
    <row r="60" spans="1:10" x14ac:dyDescent="0.15">
      <c r="A60" s="289"/>
      <c r="B60" s="283" t="s">
        <v>94</v>
      </c>
      <c r="C60" s="192" t="s">
        <v>372</v>
      </c>
      <c r="E60" s="198"/>
      <c r="F60" s="195">
        <f>逆行列係数!S61</f>
        <v>0.13833798143478851</v>
      </c>
      <c r="G60" s="195">
        <f>逆行列係数!BH61</f>
        <v>1.1261395078442948</v>
      </c>
      <c r="H60" s="472">
        <f t="shared" si="4"/>
        <v>1.5837867689136442</v>
      </c>
      <c r="I60" s="196">
        <f t="shared" si="5"/>
        <v>85.340973317137909</v>
      </c>
      <c r="J60" s="197">
        <f>SUM(H60:I60)</f>
        <v>86.924760086051549</v>
      </c>
    </row>
    <row r="61" spans="1:10" x14ac:dyDescent="0.15">
      <c r="A61" s="289"/>
      <c r="B61" s="283" t="s">
        <v>95</v>
      </c>
      <c r="C61" s="192" t="s">
        <v>373</v>
      </c>
      <c r="E61" s="198"/>
      <c r="F61" s="195">
        <f>逆行列係数!S62</f>
        <v>5.2419259230851774E-3</v>
      </c>
      <c r="G61" s="195">
        <f>逆行列係数!BH62</f>
        <v>5.9271767858098574E-3</v>
      </c>
      <c r="H61" s="472">
        <f t="shared" si="4"/>
        <v>6.0013113061948863E-2</v>
      </c>
      <c r="I61" s="196">
        <f t="shared" si="5"/>
        <v>0.44917262239741679</v>
      </c>
      <c r="J61" s="197">
        <f t="shared" si="3"/>
        <v>0.50918573545936563</v>
      </c>
    </row>
    <row r="62" spans="1:10" x14ac:dyDescent="0.15">
      <c r="A62" s="289"/>
      <c r="B62" s="283" t="s">
        <v>96</v>
      </c>
      <c r="C62" s="192" t="s">
        <v>374</v>
      </c>
      <c r="E62" s="198"/>
      <c r="F62" s="195">
        <f>逆行列係数!S63</f>
        <v>1.1486310532514031E-2</v>
      </c>
      <c r="G62" s="195">
        <f>逆行列係数!BH63</f>
        <v>1.3568506655694812E-2</v>
      </c>
      <c r="H62" s="472">
        <f t="shared" si="4"/>
        <v>0.13150305112413879</v>
      </c>
      <c r="I62" s="196">
        <f t="shared" si="5"/>
        <v>1.0282469946140655</v>
      </c>
      <c r="J62" s="197">
        <f t="shared" si="3"/>
        <v>1.1597500457382044</v>
      </c>
    </row>
    <row r="63" spans="1:10" x14ac:dyDescent="0.15">
      <c r="A63" s="289"/>
      <c r="B63" s="283" t="s">
        <v>97</v>
      </c>
      <c r="C63" s="192" t="s">
        <v>11</v>
      </c>
      <c r="E63" s="198"/>
      <c r="F63" s="195">
        <f>逆行列係数!S64</f>
        <v>2.0278689757742562E-2</v>
      </c>
      <c r="G63" s="195">
        <f>逆行列係数!BH64</f>
        <v>2.2996977772870551E-2</v>
      </c>
      <c r="H63" s="472">
        <f t="shared" si="4"/>
        <v>0.23216415474702495</v>
      </c>
      <c r="I63" s="196">
        <f t="shared" si="5"/>
        <v>1.7427542971529553</v>
      </c>
      <c r="J63" s="197">
        <f t="shared" si="3"/>
        <v>1.9749184518999803</v>
      </c>
    </row>
    <row r="64" spans="1:10" x14ac:dyDescent="0.15">
      <c r="A64" s="289"/>
      <c r="B64" s="283" t="s">
        <v>98</v>
      </c>
      <c r="C64" s="192" t="s">
        <v>345</v>
      </c>
      <c r="E64" s="198"/>
      <c r="F64" s="195">
        <f>逆行列係数!S65</f>
        <v>2.2790333127553893E-4</v>
      </c>
      <c r="G64" s="195">
        <f>逆行列係数!BH65</f>
        <v>3.7192932306557951E-4</v>
      </c>
      <c r="H64" s="472">
        <f t="shared" si="4"/>
        <v>2.609191466594378E-3</v>
      </c>
      <c r="I64" s="196">
        <f t="shared" si="5"/>
        <v>2.8185504739426485E-2</v>
      </c>
      <c r="J64" s="197">
        <f t="shared" si="3"/>
        <v>3.0794696206020863E-2</v>
      </c>
    </row>
    <row r="65" spans="1:10" x14ac:dyDescent="0.15">
      <c r="A65" s="289"/>
      <c r="B65" s="283" t="s">
        <v>99</v>
      </c>
      <c r="C65" s="192" t="s">
        <v>342</v>
      </c>
      <c r="E65" s="198"/>
      <c r="F65" s="195">
        <f>逆行列係数!S66</f>
        <v>7.7306871366763421E-3</v>
      </c>
      <c r="G65" s="195">
        <f>逆行列係数!BH66</f>
        <v>7.0073247165278246E-3</v>
      </c>
      <c r="H65" s="472">
        <f t="shared" si="4"/>
        <v>8.8506134574838455E-2</v>
      </c>
      <c r="I65" s="196">
        <f t="shared" si="5"/>
        <v>0.53102826736135245</v>
      </c>
      <c r="J65" s="197">
        <f t="shared" si="3"/>
        <v>0.61953440193619091</v>
      </c>
    </row>
    <row r="66" spans="1:10" x14ac:dyDescent="0.15">
      <c r="A66" s="289"/>
      <c r="B66" s="283" t="s">
        <v>100</v>
      </c>
      <c r="C66" s="192" t="s">
        <v>13</v>
      </c>
      <c r="E66" s="198"/>
      <c r="F66" s="195">
        <f>逆行列係数!S67</f>
        <v>9.7463778497865403E-3</v>
      </c>
      <c r="G66" s="195">
        <f>逆行列係数!BH67</f>
        <v>1.1241545929779209E-2</v>
      </c>
      <c r="H66" s="472">
        <f t="shared" si="4"/>
        <v>0.11158312506245031</v>
      </c>
      <c r="I66" s="196">
        <f t="shared" si="5"/>
        <v>0.85190552729397162</v>
      </c>
      <c r="J66" s="197">
        <f t="shared" si="3"/>
        <v>0.96348865235642189</v>
      </c>
    </row>
    <row r="67" spans="1:10" x14ac:dyDescent="0.15">
      <c r="A67" s="289"/>
      <c r="B67" s="283" t="s">
        <v>101</v>
      </c>
      <c r="C67" s="192" t="s">
        <v>14</v>
      </c>
      <c r="E67" s="198"/>
      <c r="F67" s="195">
        <f>逆行列係数!S68</f>
        <v>7.7052246033714744E-3</v>
      </c>
      <c r="G67" s="195">
        <f>逆行列係数!BH68</f>
        <v>1.4680294369087634E-2</v>
      </c>
      <c r="H67" s="472">
        <f t="shared" si="4"/>
        <v>8.8214622273350363E-2</v>
      </c>
      <c r="I67" s="196">
        <f t="shared" si="5"/>
        <v>1.1125003619118738</v>
      </c>
      <c r="J67" s="197">
        <f t="shared" si="3"/>
        <v>1.2007149841852243</v>
      </c>
    </row>
    <row r="68" spans="1:10" x14ac:dyDescent="0.15">
      <c r="A68" s="289"/>
      <c r="B68" s="283" t="s">
        <v>102</v>
      </c>
      <c r="C68" s="192" t="s">
        <v>343</v>
      </c>
      <c r="E68" s="198"/>
      <c r="F68" s="195">
        <f>逆行列係数!S69</f>
        <v>2.2999298219632907E-2</v>
      </c>
      <c r="G68" s="195">
        <f>逆行列係数!BH69</f>
        <v>3.3849099980526938E-2</v>
      </c>
      <c r="H68" s="472">
        <f t="shared" si="4"/>
        <v>0.26331152035585159</v>
      </c>
      <c r="I68" s="196">
        <f t="shared" si="5"/>
        <v>2.565148561191132</v>
      </c>
      <c r="J68" s="197">
        <f t="shared" si="3"/>
        <v>2.8284600815469836</v>
      </c>
    </row>
    <row r="69" spans="1:10" x14ac:dyDescent="0.15">
      <c r="A69" s="289"/>
      <c r="B69" s="283" t="s">
        <v>103</v>
      </c>
      <c r="C69" s="192" t="s">
        <v>375</v>
      </c>
      <c r="E69" s="198"/>
      <c r="F69" s="195">
        <f>逆行列係数!S70</f>
        <v>1.6926025992321729E-3</v>
      </c>
      <c r="G69" s="195">
        <f>逆行列係数!BH70</f>
        <v>3.2128609644027444E-3</v>
      </c>
      <c r="H69" s="472">
        <f t="shared" si="4"/>
        <v>1.937805925667949E-2</v>
      </c>
      <c r="I69" s="196">
        <f t="shared" si="5"/>
        <v>0.24347665624451134</v>
      </c>
      <c r="J69" s="197">
        <f t="shared" si="3"/>
        <v>0.26285471550119083</v>
      </c>
    </row>
    <row r="70" spans="1:10" x14ac:dyDescent="0.15">
      <c r="A70" s="289"/>
      <c r="B70" s="283" t="s">
        <v>104</v>
      </c>
      <c r="C70" s="192" t="s">
        <v>376</v>
      </c>
      <c r="E70" s="198"/>
      <c r="F70" s="195">
        <f>逆行列係数!S71</f>
        <v>1.0054005317993923E-3</v>
      </c>
      <c r="G70" s="195">
        <f>逆行列係数!BH71</f>
        <v>1.5166035791832249E-3</v>
      </c>
      <c r="H70" s="472">
        <f t="shared" si="4"/>
        <v>1.1510505236576958E-2</v>
      </c>
      <c r="I70" s="196">
        <f t="shared" si="5"/>
        <v>0.11493107619633108</v>
      </c>
      <c r="J70" s="197">
        <f>SUM(H70:I70)</f>
        <v>0.12644158143290804</v>
      </c>
    </row>
    <row r="71" spans="1:10" x14ac:dyDescent="0.15">
      <c r="A71" s="289"/>
      <c r="B71" s="283" t="s">
        <v>105</v>
      </c>
      <c r="C71" s="192" t="s">
        <v>377</v>
      </c>
      <c r="E71" s="198"/>
      <c r="F71" s="195">
        <f>逆行列係数!S72</f>
        <v>8.3883674529144969E-2</v>
      </c>
      <c r="G71" s="195">
        <f>逆行列係数!BH72</f>
        <v>9.4045521099293428E-2</v>
      </c>
      <c r="H71" s="472">
        <f t="shared" si="4"/>
        <v>0.96035703621817403</v>
      </c>
      <c r="I71" s="196">
        <f t="shared" si="5"/>
        <v>7.1269467511132136</v>
      </c>
      <c r="J71" s="197">
        <f>SUM(H71:I71)</f>
        <v>8.087303787331388</v>
      </c>
    </row>
    <row r="72" spans="1:10" x14ac:dyDescent="0.15">
      <c r="A72" s="289"/>
      <c r="B72" s="283" t="s">
        <v>106</v>
      </c>
      <c r="C72" s="192" t="s">
        <v>17</v>
      </c>
      <c r="D72" s="214"/>
      <c r="E72" s="198"/>
      <c r="F72" s="195">
        <f>逆行列係数!S73</f>
        <v>1.135376766721442E-2</v>
      </c>
      <c r="G72" s="195">
        <f>逆行列係数!BH73</f>
        <v>1.9836943901837305E-2</v>
      </c>
      <c r="H72" s="472">
        <f t="shared" si="4"/>
        <v>0.12998561076395557</v>
      </c>
      <c r="I72" s="196">
        <f t="shared" si="5"/>
        <v>1.5032809775592453</v>
      </c>
      <c r="J72" s="197">
        <f t="shared" si="3"/>
        <v>1.6332665883232009</v>
      </c>
    </row>
    <row r="73" spans="1:10" x14ac:dyDescent="0.15">
      <c r="A73" s="289"/>
      <c r="B73" s="283" t="s">
        <v>107</v>
      </c>
      <c r="C73" s="192" t="s">
        <v>18</v>
      </c>
      <c r="D73" s="214"/>
      <c r="E73" s="198"/>
      <c r="F73" s="195">
        <f>逆行列係数!S74</f>
        <v>7.8570182764168689E-3</v>
      </c>
      <c r="G73" s="195">
        <f>逆行列係数!BH74</f>
        <v>1.3264036698150128E-2</v>
      </c>
      <c r="H73" s="472">
        <f t="shared" si="4"/>
        <v>8.9952458899855037E-2</v>
      </c>
      <c r="I73" s="196">
        <f t="shared" si="5"/>
        <v>1.0051736876732316</v>
      </c>
      <c r="J73" s="197">
        <f t="shared" si="3"/>
        <v>1.0951261465730866</v>
      </c>
    </row>
    <row r="74" spans="1:10" x14ac:dyDescent="0.15">
      <c r="A74" s="289"/>
      <c r="B74" s="283" t="s">
        <v>108</v>
      </c>
      <c r="C74" s="192" t="s">
        <v>378</v>
      </c>
      <c r="D74" s="214"/>
      <c r="E74" s="198"/>
      <c r="F74" s="195">
        <f>逆行列係数!S75</f>
        <v>2.9405952568367397E-2</v>
      </c>
      <c r="G74" s="195">
        <f>逆行列係数!BH75</f>
        <v>3.9562472474260937E-2</v>
      </c>
      <c r="H74" s="472">
        <f t="shared" si="4"/>
        <v>0.33665923213601701</v>
      </c>
      <c r="I74" s="196">
        <f t="shared" si="5"/>
        <v>2.998118691572206</v>
      </c>
      <c r="J74" s="197">
        <f t="shared" si="3"/>
        <v>3.3347779237082231</v>
      </c>
    </row>
    <row r="75" spans="1:10" x14ac:dyDescent="0.15">
      <c r="A75" s="289"/>
      <c r="B75" s="283" t="s">
        <v>109</v>
      </c>
      <c r="C75" s="192" t="s">
        <v>347</v>
      </c>
      <c r="D75" s="214"/>
      <c r="E75" s="198"/>
      <c r="F75" s="195">
        <f>逆行列係数!S76</f>
        <v>2.7458405753582216E-2</v>
      </c>
      <c r="G75" s="195">
        <f>逆行列係数!BH76</f>
        <v>3.6434436919611617E-2</v>
      </c>
      <c r="H75" s="472">
        <f t="shared" si="4"/>
        <v>0.31436239908188801</v>
      </c>
      <c r="I75" s="196">
        <f t="shared" si="5"/>
        <v>2.7610702646722451</v>
      </c>
      <c r="J75" s="197">
        <f t="shared" si="3"/>
        <v>3.0754326637541332</v>
      </c>
    </row>
    <row r="76" spans="1:10" x14ac:dyDescent="0.15">
      <c r="A76" s="289"/>
      <c r="B76" s="283" t="s">
        <v>110</v>
      </c>
      <c r="C76" s="192" t="s">
        <v>19</v>
      </c>
      <c r="D76" s="214"/>
      <c r="E76" s="198"/>
      <c r="F76" s="195">
        <f>逆行列係数!S77</f>
        <v>1.1340663720698877E-3</v>
      </c>
      <c r="G76" s="195">
        <f>逆行列係数!BH77</f>
        <v>3.2089648743995986E-3</v>
      </c>
      <c r="H76" s="472">
        <f t="shared" si="4"/>
        <v>1.2983558792209667E-2</v>
      </c>
      <c r="I76" s="196">
        <f t="shared" si="5"/>
        <v>0.24318140320464943</v>
      </c>
      <c r="J76" s="197">
        <f t="shared" si="3"/>
        <v>0.25616496199685912</v>
      </c>
    </row>
    <row r="77" spans="1:10" x14ac:dyDescent="0.15">
      <c r="A77" s="289"/>
      <c r="B77" s="283" t="s">
        <v>111</v>
      </c>
      <c r="C77" s="192" t="s">
        <v>20</v>
      </c>
      <c r="D77" s="214"/>
      <c r="E77" s="198"/>
      <c r="F77" s="195">
        <f>逆行列係数!S78</f>
        <v>1.7518872123869381E-2</v>
      </c>
      <c r="G77" s="195">
        <f>逆行列係数!BH78</f>
        <v>5.3717156381106454E-2</v>
      </c>
      <c r="H77" s="472">
        <f t="shared" si="4"/>
        <v>0.20056789602032563</v>
      </c>
      <c r="I77" s="196">
        <f t="shared" si="5"/>
        <v>4.0707873025145416</v>
      </c>
      <c r="J77" s="197">
        <f t="shared" si="3"/>
        <v>4.2713551985348674</v>
      </c>
    </row>
    <row r="78" spans="1:10" x14ac:dyDescent="0.15">
      <c r="A78" s="289"/>
      <c r="B78" s="283" t="s">
        <v>112</v>
      </c>
      <c r="C78" s="192" t="s">
        <v>379</v>
      </c>
      <c r="D78" s="214"/>
      <c r="E78" s="198"/>
      <c r="F78" s="195">
        <f>逆行列係数!S79</f>
        <v>6.8111685064221279E-5</v>
      </c>
      <c r="G78" s="195">
        <f>逆行列係数!BH79</f>
        <v>1.1697039040038997E-4</v>
      </c>
      <c r="H78" s="472">
        <f t="shared" si="4"/>
        <v>7.7978863428752518E-4</v>
      </c>
      <c r="I78" s="196">
        <f t="shared" si="5"/>
        <v>8.864236532437765E-3</v>
      </c>
      <c r="J78" s="197">
        <f t="shared" si="3"/>
        <v>9.6440251667252903E-3</v>
      </c>
    </row>
    <row r="79" spans="1:10" x14ac:dyDescent="0.15">
      <c r="A79" s="289"/>
      <c r="B79" s="283" t="s">
        <v>334</v>
      </c>
      <c r="C79" s="192" t="s">
        <v>380</v>
      </c>
      <c r="D79" s="214"/>
      <c r="E79" s="198"/>
      <c r="F79" s="195">
        <f>逆行列係数!S80</f>
        <v>1.2874174375909558E-3</v>
      </c>
      <c r="G79" s="195">
        <f>逆行列係数!BH80</f>
        <v>3.5177295071585654E-3</v>
      </c>
      <c r="H79" s="472">
        <f t="shared" si="4"/>
        <v>1.4739225501034436E-2</v>
      </c>
      <c r="I79" s="196">
        <f t="shared" si="5"/>
        <v>0.26658016872349682</v>
      </c>
      <c r="J79" s="197">
        <f t="shared" si="3"/>
        <v>0.28131939422453128</v>
      </c>
    </row>
    <row r="80" spans="1:10" x14ac:dyDescent="0.15">
      <c r="A80" s="289"/>
      <c r="B80" s="283" t="s">
        <v>335</v>
      </c>
      <c r="C80" s="192" t="s">
        <v>21</v>
      </c>
      <c r="D80" s="214"/>
      <c r="E80" s="198"/>
      <c r="F80" s="195">
        <f>逆行列係数!S81</f>
        <v>7.0215931503166046E-2</v>
      </c>
      <c r="G80" s="195">
        <f>逆行列係数!BH81</f>
        <v>0.10732548235043675</v>
      </c>
      <c r="H80" s="472">
        <f t="shared" si="4"/>
        <v>0.80387947061439013</v>
      </c>
      <c r="I80" s="196">
        <f t="shared" si="5"/>
        <v>8.1333272314108154</v>
      </c>
      <c r="J80" s="197">
        <f t="shared" si="3"/>
        <v>8.9372067020252057</v>
      </c>
    </row>
    <row r="81" spans="1:10" x14ac:dyDescent="0.15">
      <c r="A81" s="289"/>
      <c r="B81" s="283" t="s">
        <v>381</v>
      </c>
      <c r="C81" s="435" t="s">
        <v>439</v>
      </c>
      <c r="D81" s="214"/>
      <c r="E81" s="198"/>
      <c r="F81" s="195">
        <f>逆行列係数!S82</f>
        <v>7.7447241037520312E-4</v>
      </c>
      <c r="G81" s="195">
        <f>逆行列係数!BH82</f>
        <v>1.1153633124241177E-3</v>
      </c>
      <c r="H81" s="472">
        <f t="shared" si="4"/>
        <v>8.8666839267068139E-3</v>
      </c>
      <c r="I81" s="196">
        <f t="shared" si="5"/>
        <v>8.4524332928085186E-2</v>
      </c>
      <c r="J81" s="197">
        <f t="shared" si="3"/>
        <v>9.3391016854791994E-2</v>
      </c>
    </row>
    <row r="82" spans="1:10" x14ac:dyDescent="0.15">
      <c r="A82" s="289"/>
      <c r="B82" s="283" t="s">
        <v>336</v>
      </c>
      <c r="C82" s="192" t="s">
        <v>383</v>
      </c>
      <c r="D82" s="214"/>
      <c r="E82" s="198"/>
      <c r="F82" s="195">
        <f>逆行列係数!S83</f>
        <v>8.7949753899871906E-4</v>
      </c>
      <c r="G82" s="195">
        <f>逆行列係数!BH83</f>
        <v>2.189212197575046E-3</v>
      </c>
      <c r="H82" s="472">
        <f t="shared" si="4"/>
        <v>1.0069082627281959E-2</v>
      </c>
      <c r="I82" s="196">
        <f t="shared" si="5"/>
        <v>0.16590262435285835</v>
      </c>
      <c r="J82" s="197">
        <f t="shared" si="3"/>
        <v>0.17597170698014031</v>
      </c>
    </row>
    <row r="83" spans="1:10" x14ac:dyDescent="0.15">
      <c r="A83" s="289"/>
      <c r="B83" s="283" t="s">
        <v>337</v>
      </c>
      <c r="C83" s="192" t="s">
        <v>384</v>
      </c>
      <c r="D83" s="214"/>
      <c r="E83" s="198"/>
      <c r="F83" s="195">
        <f>逆行列係数!S84</f>
        <v>4.9992530824934803E-3</v>
      </c>
      <c r="G83" s="195">
        <f>逆行列係数!BH84</f>
        <v>1.4145933549440326E-2</v>
      </c>
      <c r="H83" s="472">
        <f t="shared" si="4"/>
        <v>5.7234830264140397E-2</v>
      </c>
      <c r="I83" s="200">
        <f t="shared" si="5"/>
        <v>1.0720054923743156</v>
      </c>
      <c r="J83" s="197">
        <f t="shared" si="3"/>
        <v>1.129240322638456</v>
      </c>
    </row>
    <row r="84" spans="1:10" x14ac:dyDescent="0.15">
      <c r="A84" s="292"/>
      <c r="B84" s="293"/>
      <c r="C84" s="278" t="s">
        <v>116</v>
      </c>
      <c r="D84" s="217">
        <f>SUM(D45:D83)</f>
        <v>0</v>
      </c>
      <c r="E84" s="224">
        <f>SUM(E45:E83)</f>
        <v>0</v>
      </c>
      <c r="F84" s="480">
        <f>逆行列係数!S85</f>
        <v>0.9342998188663314</v>
      </c>
      <c r="G84" s="480">
        <f>逆行列係数!BH85</f>
        <v>2.1961519628107991</v>
      </c>
      <c r="H84" s="488">
        <f>SUM(H45:H83)</f>
        <v>10.696496189778832</v>
      </c>
      <c r="I84" s="475">
        <f>SUM(I45:I83)</f>
        <v>166.42853283549866</v>
      </c>
      <c r="J84" s="220">
        <f>SUM(J45:J83)</f>
        <v>177.12502902527743</v>
      </c>
    </row>
    <row r="85" spans="1:10" x14ac:dyDescent="0.15">
      <c r="A85" s="221"/>
      <c r="B85" s="222"/>
      <c r="C85" s="223" t="s">
        <v>48</v>
      </c>
      <c r="D85" s="215">
        <f>SUM(D84,D44)</f>
        <v>11.448676296178498</v>
      </c>
      <c r="E85" s="215">
        <f>SUM(E84,E44)</f>
        <v>75.781883792090113</v>
      </c>
      <c r="F85" s="480">
        <f>逆行列係数!S87</f>
        <v>2.3080687009819849</v>
      </c>
      <c r="G85" s="480">
        <f>逆行列係数!BH87</f>
        <v>2.2479587906135867</v>
      </c>
      <c r="H85" s="473">
        <f>SUM(H84,H44)</f>
        <v>26.424331426883946</v>
      </c>
      <c r="I85" s="200">
        <f>SUM(I84,I44)</f>
        <v>170.35455183968634</v>
      </c>
      <c r="J85" s="201">
        <f>SUM(J84,J44)</f>
        <v>196.7788832665702</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17</v>
      </c>
      <c r="C2" s="324" t="s">
        <v>422</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261</v>
      </c>
      <c r="E4" s="182" t="s">
        <v>154</v>
      </c>
      <c r="F4" s="183" t="s">
        <v>155</v>
      </c>
      <c r="G4" s="183" t="s">
        <v>262</v>
      </c>
      <c r="H4" s="479" t="s">
        <v>263</v>
      </c>
      <c r="I4" s="185" t="s">
        <v>264</v>
      </c>
      <c r="J4" s="186" t="s">
        <v>265</v>
      </c>
      <c r="K4" s="187"/>
      <c r="L4" s="188"/>
    </row>
    <row r="5" spans="1:12" x14ac:dyDescent="0.15">
      <c r="A5" s="190" t="s">
        <v>130</v>
      </c>
      <c r="B5" s="191" t="s">
        <v>358</v>
      </c>
      <c r="C5" s="192" t="s">
        <v>359</v>
      </c>
      <c r="D5" s="193"/>
      <c r="E5" s="194"/>
      <c r="F5" s="195">
        <f>逆行列係数!T5</f>
        <v>1.3584340661824959E-4</v>
      </c>
      <c r="G5" s="195">
        <f>逆行列係数!BI5</f>
        <v>4.1430641189403582E-5</v>
      </c>
      <c r="H5" s="472">
        <f t="shared" ref="H5:H40" si="0">D$21*F5</f>
        <v>3.7386666990831888E-3</v>
      </c>
      <c r="I5" s="196">
        <f t="shared" ref="I5:I40" si="1">E$21*G5</f>
        <v>2.0837543950896057E-3</v>
      </c>
      <c r="J5" s="197">
        <f t="shared" ref="J5:J40" si="2">SUM(H5:I5)</f>
        <v>5.8224210941727941E-3</v>
      </c>
    </row>
    <row r="6" spans="1:12" x14ac:dyDescent="0.15">
      <c r="A6" s="190" t="s">
        <v>132</v>
      </c>
      <c r="B6" s="191" t="s">
        <v>360</v>
      </c>
      <c r="C6" s="192" t="s">
        <v>361</v>
      </c>
      <c r="D6" s="193"/>
      <c r="E6" s="194"/>
      <c r="F6" s="195">
        <f>逆行列係数!T6</f>
        <v>4.1045278327668683E-5</v>
      </c>
      <c r="G6" s="195">
        <f>逆行列係数!BI6</f>
        <v>6.6147811253850186E-6</v>
      </c>
      <c r="H6" s="472">
        <f t="shared" si="0"/>
        <v>1.1296434553463288E-3</v>
      </c>
      <c r="I6" s="196">
        <f t="shared" si="1"/>
        <v>3.3269046403515786E-4</v>
      </c>
      <c r="J6" s="197">
        <f t="shared" si="2"/>
        <v>1.4623339193814866E-3</v>
      </c>
    </row>
    <row r="7" spans="1:12" x14ac:dyDescent="0.15">
      <c r="A7" s="190" t="s">
        <v>134</v>
      </c>
      <c r="B7" s="191" t="s">
        <v>362</v>
      </c>
      <c r="C7" s="192" t="s">
        <v>363</v>
      </c>
      <c r="D7" s="193"/>
      <c r="E7" s="194"/>
      <c r="F7" s="195">
        <f>逆行列係数!T7</f>
        <v>1.186475448906779E-5</v>
      </c>
      <c r="G7" s="195">
        <f>逆行列係数!BI7</f>
        <v>2.627328457284335E-6</v>
      </c>
      <c r="H7" s="472">
        <f t="shared" si="0"/>
        <v>3.2654041594917051E-4</v>
      </c>
      <c r="I7" s="196">
        <f t="shared" si="1"/>
        <v>1.3214150355969999E-4</v>
      </c>
      <c r="J7" s="197">
        <f t="shared" si="2"/>
        <v>4.5868191950887047E-4</v>
      </c>
    </row>
    <row r="8" spans="1:12" x14ac:dyDescent="0.15">
      <c r="A8" s="190" t="s">
        <v>136</v>
      </c>
      <c r="B8" s="191" t="s">
        <v>364</v>
      </c>
      <c r="C8" s="192" t="s">
        <v>3</v>
      </c>
      <c r="D8" s="193"/>
      <c r="E8" s="194"/>
      <c r="F8" s="195">
        <f>逆行列係数!T8</f>
        <v>7.6162974628424815E-3</v>
      </c>
      <c r="G8" s="195">
        <f>逆行列係数!BI8</f>
        <v>9.042262654627097E-4</v>
      </c>
      <c r="H8" s="472">
        <f t="shared" si="0"/>
        <v>0.20961486761489667</v>
      </c>
      <c r="I8" s="196">
        <f t="shared" si="1"/>
        <v>4.5478066491891192E-2</v>
      </c>
      <c r="J8" s="197">
        <f t="shared" si="2"/>
        <v>0.25509293410678785</v>
      </c>
    </row>
    <row r="9" spans="1:12" x14ac:dyDescent="0.15">
      <c r="A9" s="190"/>
      <c r="B9" s="191" t="s">
        <v>365</v>
      </c>
      <c r="C9" s="192" t="s">
        <v>344</v>
      </c>
      <c r="D9" s="193"/>
      <c r="E9" s="194"/>
      <c r="F9" s="195">
        <f>逆行列係数!T9</f>
        <v>1.7312262461109971E-4</v>
      </c>
      <c r="G9" s="195">
        <f>逆行列係数!BI9</f>
        <v>6.4550499569846994E-5</v>
      </c>
      <c r="H9" s="472">
        <f t="shared" si="0"/>
        <v>4.7646610726592674E-3</v>
      </c>
      <c r="I9" s="196">
        <f t="shared" si="1"/>
        <v>3.2465678377746271E-3</v>
      </c>
      <c r="J9" s="197">
        <f t="shared" si="2"/>
        <v>8.0112289104338937E-3</v>
      </c>
    </row>
    <row r="10" spans="1:12" x14ac:dyDescent="0.15">
      <c r="A10" s="190"/>
      <c r="B10" s="191" t="s">
        <v>366</v>
      </c>
      <c r="C10" s="192" t="s">
        <v>4</v>
      </c>
      <c r="D10" s="193"/>
      <c r="E10" s="194"/>
      <c r="F10" s="195">
        <f>逆行列係数!T10</f>
        <v>1.3973942972161739E-3</v>
      </c>
      <c r="G10" s="195">
        <f>逆行列係数!BI10</f>
        <v>1.3581491345619724E-4</v>
      </c>
      <c r="H10" s="472">
        <f t="shared" si="0"/>
        <v>3.8458926013042176E-2</v>
      </c>
      <c r="I10" s="196">
        <f t="shared" si="1"/>
        <v>6.8308120441410783E-3</v>
      </c>
      <c r="J10" s="197">
        <f t="shared" si="2"/>
        <v>4.5289738057183254E-2</v>
      </c>
    </row>
    <row r="11" spans="1:12" x14ac:dyDescent="0.15">
      <c r="A11" s="190"/>
      <c r="B11" s="191" t="s">
        <v>367</v>
      </c>
      <c r="C11" s="192" t="s">
        <v>113</v>
      </c>
      <c r="D11" s="193"/>
      <c r="E11" s="194"/>
      <c r="F11" s="195">
        <f>逆行列係数!T11</f>
        <v>4.3704132324521514E-3</v>
      </c>
      <c r="G11" s="195">
        <f>逆行列係数!BI11</f>
        <v>6.170971563292816E-4</v>
      </c>
      <c r="H11" s="472">
        <f t="shared" si="0"/>
        <v>0.12028201309261244</v>
      </c>
      <c r="I11" s="196">
        <f t="shared" si="1"/>
        <v>3.1036905893392693E-2</v>
      </c>
      <c r="J11" s="197">
        <f t="shared" si="2"/>
        <v>0.15131891898600514</v>
      </c>
    </row>
    <row r="12" spans="1:12" x14ac:dyDescent="0.15">
      <c r="A12" s="190"/>
      <c r="B12" s="191" t="s">
        <v>368</v>
      </c>
      <c r="C12" s="192" t="s">
        <v>5</v>
      </c>
      <c r="D12" s="193"/>
      <c r="E12" s="194"/>
      <c r="F12" s="195">
        <f>逆行列係数!T12</f>
        <v>8.9866494404900604E-3</v>
      </c>
      <c r="G12" s="195">
        <f>逆行列係数!BI12</f>
        <v>2.6710407913798431E-3</v>
      </c>
      <c r="H12" s="472">
        <f t="shared" si="0"/>
        <v>0.24732953800189147</v>
      </c>
      <c r="I12" s="196">
        <f t="shared" si="1"/>
        <v>0.13434001571582943</v>
      </c>
      <c r="J12" s="197">
        <f t="shared" si="2"/>
        <v>0.38166955371772093</v>
      </c>
    </row>
    <row r="13" spans="1:12" x14ac:dyDescent="0.15">
      <c r="A13" s="190"/>
      <c r="B13" s="191" t="s">
        <v>369</v>
      </c>
      <c r="C13" s="192" t="s">
        <v>6</v>
      </c>
      <c r="D13" s="193"/>
      <c r="E13" s="194"/>
      <c r="F13" s="195">
        <f>逆行列係数!T13</f>
        <v>2.8378205714277515E-3</v>
      </c>
      <c r="G13" s="195">
        <f>逆行列係数!BI13</f>
        <v>2.8604527017616054E-4</v>
      </c>
      <c r="H13" s="472">
        <f t="shared" si="0"/>
        <v>7.81021731749241E-2</v>
      </c>
      <c r="I13" s="196">
        <f t="shared" si="1"/>
        <v>1.4386648910387011E-2</v>
      </c>
      <c r="J13" s="197">
        <f t="shared" si="2"/>
        <v>9.2488822085311118E-2</v>
      </c>
    </row>
    <row r="14" spans="1:12" x14ac:dyDescent="0.15">
      <c r="A14" s="190"/>
      <c r="B14" s="191" t="s">
        <v>88</v>
      </c>
      <c r="C14" s="192" t="s">
        <v>370</v>
      </c>
      <c r="D14" s="193"/>
      <c r="E14" s="194"/>
      <c r="F14" s="195">
        <f>逆行列係数!T14</f>
        <v>6.1098655145889981E-3</v>
      </c>
      <c r="G14" s="195">
        <f>逆行列係数!BI14</f>
        <v>2.6223582416402742E-3</v>
      </c>
      <c r="H14" s="472">
        <f t="shared" si="0"/>
        <v>0.16815501984180878</v>
      </c>
      <c r="I14" s="196">
        <f t="shared" si="1"/>
        <v>0.13189152652831618</v>
      </c>
      <c r="J14" s="197">
        <f t="shared" si="2"/>
        <v>0.30004654637012496</v>
      </c>
    </row>
    <row r="15" spans="1:12" x14ac:dyDescent="0.15">
      <c r="A15" s="190"/>
      <c r="B15" s="191" t="s">
        <v>89</v>
      </c>
      <c r="C15" s="192" t="s">
        <v>7</v>
      </c>
      <c r="D15" s="193"/>
      <c r="E15" s="194"/>
      <c r="F15" s="195">
        <f>逆行列係数!T15</f>
        <v>3.8200373517980465E-3</v>
      </c>
      <c r="G15" s="195">
        <f>逆行列係数!BI15</f>
        <v>1.1111549921318028E-3</v>
      </c>
      <c r="H15" s="472">
        <f t="shared" si="0"/>
        <v>0.10513463105763003</v>
      </c>
      <c r="I15" s="196">
        <f t="shared" si="1"/>
        <v>5.5885548280449664E-2</v>
      </c>
      <c r="J15" s="197">
        <f t="shared" si="2"/>
        <v>0.16102017933807969</v>
      </c>
    </row>
    <row r="16" spans="1:12" x14ac:dyDescent="0.15">
      <c r="A16" s="190"/>
      <c r="B16" s="191" t="s">
        <v>90</v>
      </c>
      <c r="C16" s="192" t="s">
        <v>8</v>
      </c>
      <c r="D16" s="193"/>
      <c r="E16" s="194"/>
      <c r="F16" s="195">
        <f>逆行列係数!T16</f>
        <v>4.1408443697069766E-2</v>
      </c>
      <c r="G16" s="195">
        <f>逆行列係数!BI16</f>
        <v>7.696360692425218E-3</v>
      </c>
      <c r="H16" s="472">
        <f t="shared" si="0"/>
        <v>1.1396384511038753</v>
      </c>
      <c r="I16" s="196">
        <f t="shared" si="1"/>
        <v>0.38708851609899009</v>
      </c>
      <c r="J16" s="197">
        <f t="shared" si="2"/>
        <v>1.5267269672028654</v>
      </c>
    </row>
    <row r="17" spans="1:10" x14ac:dyDescent="0.15">
      <c r="A17" s="190"/>
      <c r="B17" s="191" t="s">
        <v>91</v>
      </c>
      <c r="C17" s="192" t="s">
        <v>9</v>
      </c>
      <c r="D17" s="193"/>
      <c r="E17" s="194"/>
      <c r="F17" s="195">
        <f>逆行列係数!T17</f>
        <v>5.1184244587429194E-3</v>
      </c>
      <c r="G17" s="195">
        <f>逆行列係数!BI17</f>
        <v>1.4493985532111409E-3</v>
      </c>
      <c r="H17" s="472">
        <f t="shared" si="0"/>
        <v>0.14086869250453743</v>
      </c>
      <c r="I17" s="196">
        <f t="shared" si="1"/>
        <v>7.2897510605331478E-2</v>
      </c>
      <c r="J17" s="197">
        <f t="shared" si="2"/>
        <v>0.21376620310986891</v>
      </c>
    </row>
    <row r="18" spans="1:10" x14ac:dyDescent="0.15">
      <c r="A18" s="190"/>
      <c r="B18" s="191" t="s">
        <v>92</v>
      </c>
      <c r="C18" s="192" t="s">
        <v>10</v>
      </c>
      <c r="D18" s="193"/>
      <c r="E18" s="194"/>
      <c r="F18" s="195">
        <f>逆行列係数!T18</f>
        <v>1.6842883516191325E-2</v>
      </c>
      <c r="G18" s="195">
        <f>逆行列係数!BI18</f>
        <v>2.5456310591183626E-3</v>
      </c>
      <c r="H18" s="472">
        <f t="shared" si="0"/>
        <v>0.46354791363176923</v>
      </c>
      <c r="I18" s="196">
        <f t="shared" si="1"/>
        <v>0.12803253233433382</v>
      </c>
      <c r="J18" s="197">
        <f t="shared" si="2"/>
        <v>0.59158044596610304</v>
      </c>
    </row>
    <row r="19" spans="1:10" x14ac:dyDescent="0.15">
      <c r="A19" s="190"/>
      <c r="B19" s="191" t="s">
        <v>93</v>
      </c>
      <c r="C19" s="192" t="s">
        <v>371</v>
      </c>
      <c r="D19" s="193"/>
      <c r="E19" s="194"/>
      <c r="F19" s="195">
        <f>逆行列係数!T19</f>
        <v>3.2965253850839359E-3</v>
      </c>
      <c r="G19" s="195">
        <f>逆行列係数!BI19</f>
        <v>1.5938388861920871E-3</v>
      </c>
      <c r="H19" s="472">
        <f>D$21*F19</f>
        <v>9.072659458939078E-2</v>
      </c>
      <c r="I19" s="196">
        <f>E$21*G19</f>
        <v>8.0162138186191417E-2</v>
      </c>
      <c r="J19" s="197">
        <f>SUM(H19:I19)</f>
        <v>0.1708887327755822</v>
      </c>
    </row>
    <row r="20" spans="1:10" x14ac:dyDescent="0.15">
      <c r="A20" s="190"/>
      <c r="B20" s="191" t="s">
        <v>94</v>
      </c>
      <c r="C20" s="192" t="s">
        <v>372</v>
      </c>
      <c r="D20" s="193"/>
      <c r="E20" s="194"/>
      <c r="F20" s="195">
        <f>逆行列係数!T20</f>
        <v>3.9933166298470831E-4</v>
      </c>
      <c r="G20" s="195">
        <f>逆行列係数!BI20</f>
        <v>1.3007931711208305E-4</v>
      </c>
      <c r="H20" s="472">
        <f>D$21*F20</f>
        <v>1.0990360352829007E-2</v>
      </c>
      <c r="I20" s="196">
        <f>E$21*G20</f>
        <v>6.5423401849711901E-3</v>
      </c>
      <c r="J20" s="197">
        <f>SUM(H20:I20)</f>
        <v>1.7532700537800198E-2</v>
      </c>
    </row>
    <row r="21" spans="1:10" x14ac:dyDescent="0.15">
      <c r="A21" s="190"/>
      <c r="B21" s="191" t="s">
        <v>95</v>
      </c>
      <c r="C21" s="192" t="s">
        <v>373</v>
      </c>
      <c r="D21" s="193">
        <f>地域別最終需要!K23</f>
        <v>27.521885619297517</v>
      </c>
      <c r="E21" s="194">
        <f>地域別最終需要!I23</f>
        <v>50.295007155779977</v>
      </c>
      <c r="F21" s="195">
        <f>逆行列係数!T21</f>
        <v>1.0312138773663115</v>
      </c>
      <c r="G21" s="195">
        <f>逆行列係数!BI21</f>
        <v>1.7278644124816571E-3</v>
      </c>
      <c r="H21" s="472">
        <f t="shared" si="0"/>
        <v>28.380950381907923</v>
      </c>
      <c r="I21" s="196">
        <f t="shared" si="1"/>
        <v>8.6902952989982504E-2</v>
      </c>
      <c r="J21" s="197">
        <f t="shared" si="2"/>
        <v>28.467853334897907</v>
      </c>
    </row>
    <row r="22" spans="1:10" x14ac:dyDescent="0.15">
      <c r="A22" s="190"/>
      <c r="B22" s="191" t="s">
        <v>96</v>
      </c>
      <c r="C22" s="192" t="s">
        <v>374</v>
      </c>
      <c r="D22" s="193"/>
      <c r="E22" s="194"/>
      <c r="F22" s="195">
        <f>逆行列係数!T22</f>
        <v>2.3443315528386431E-2</v>
      </c>
      <c r="G22" s="195">
        <f>逆行列係数!BI22</f>
        <v>3.3661100127418252E-3</v>
      </c>
      <c r="H22" s="472">
        <f t="shared" si="0"/>
        <v>0.64520424850935265</v>
      </c>
      <c r="I22" s="196">
        <f t="shared" si="1"/>
        <v>0.16929852717799274</v>
      </c>
      <c r="J22" s="197">
        <f t="shared" si="2"/>
        <v>0.81450277568734542</v>
      </c>
    </row>
    <row r="23" spans="1:10" x14ac:dyDescent="0.15">
      <c r="A23" s="190"/>
      <c r="B23" s="191" t="s">
        <v>97</v>
      </c>
      <c r="C23" s="192" t="s">
        <v>11</v>
      </c>
      <c r="D23" s="193"/>
      <c r="E23" s="194"/>
      <c r="F23" s="195">
        <f>逆行列係数!T23</f>
        <v>4.8389644658764922E-3</v>
      </c>
      <c r="G23" s="195">
        <f>逆行列係数!BI23</f>
        <v>1.6252468844994805E-3</v>
      </c>
      <c r="H23" s="472">
        <f t="shared" si="0"/>
        <v>0.13317742654569792</v>
      </c>
      <c r="I23" s="196">
        <f t="shared" si="1"/>
        <v>8.174180368581048E-2</v>
      </c>
      <c r="J23" s="197">
        <f t="shared" si="2"/>
        <v>0.21491923023150838</v>
      </c>
    </row>
    <row r="24" spans="1:10" x14ac:dyDescent="0.15">
      <c r="A24" s="190"/>
      <c r="B24" s="191" t="s">
        <v>98</v>
      </c>
      <c r="C24" s="192" t="s">
        <v>345</v>
      </c>
      <c r="D24" s="193"/>
      <c r="E24" s="194"/>
      <c r="F24" s="195">
        <f>逆行列係数!T24</f>
        <v>9.5666412220382803E-5</v>
      </c>
      <c r="G24" s="195">
        <f>逆行列係数!BI24</f>
        <v>2.3503165033115664E-5</v>
      </c>
      <c r="H24" s="472">
        <f t="shared" si="0"/>
        <v>2.6329200547379416E-3</v>
      </c>
      <c r="I24" s="196">
        <f t="shared" si="1"/>
        <v>1.18209185352403E-3</v>
      </c>
      <c r="J24" s="197">
        <f t="shared" si="2"/>
        <v>3.8150119082619718E-3</v>
      </c>
    </row>
    <row r="25" spans="1:10" x14ac:dyDescent="0.15">
      <c r="A25" s="190"/>
      <c r="B25" s="191" t="s">
        <v>99</v>
      </c>
      <c r="C25" s="192" t="s">
        <v>342</v>
      </c>
      <c r="D25" s="193"/>
      <c r="E25" s="194"/>
      <c r="F25" s="195">
        <f>逆行列係数!T25</f>
        <v>2.837775013001484E-4</v>
      </c>
      <c r="G25" s="195">
        <f>逆行列係数!BI25</f>
        <v>1.1475719330369095E-4</v>
      </c>
      <c r="H25" s="472">
        <f t="shared" si="0"/>
        <v>7.8100919321127367E-3</v>
      </c>
      <c r="I25" s="196">
        <f t="shared" si="1"/>
        <v>5.7717138583863624E-3</v>
      </c>
      <c r="J25" s="197">
        <f t="shared" si="2"/>
        <v>1.3581805790499099E-2</v>
      </c>
    </row>
    <row r="26" spans="1:10" x14ac:dyDescent="0.15">
      <c r="A26" s="190"/>
      <c r="B26" s="191" t="s">
        <v>100</v>
      </c>
      <c r="C26" s="192" t="s">
        <v>13</v>
      </c>
      <c r="D26" s="193"/>
      <c r="E26" s="194"/>
      <c r="F26" s="195">
        <f>逆行列係数!T26</f>
        <v>4.121824734478005E-3</v>
      </c>
      <c r="G26" s="195">
        <f>逆行列係数!BI26</f>
        <v>6.7400892350777451E-4</v>
      </c>
      <c r="H26" s="472">
        <f t="shared" si="0"/>
        <v>0.11344038888509501</v>
      </c>
      <c r="I26" s="196">
        <f t="shared" si="1"/>
        <v>3.3899283630883077E-2</v>
      </c>
      <c r="J26" s="197">
        <f t="shared" si="2"/>
        <v>0.1473396725159781</v>
      </c>
    </row>
    <row r="27" spans="1:10" x14ac:dyDescent="0.15">
      <c r="A27" s="190"/>
      <c r="B27" s="191" t="s">
        <v>101</v>
      </c>
      <c r="C27" s="192" t="s">
        <v>14</v>
      </c>
      <c r="D27" s="193"/>
      <c r="E27" s="194"/>
      <c r="F27" s="195">
        <f>逆行列係数!T27</f>
        <v>3.0623251662024275E-3</v>
      </c>
      <c r="G27" s="195">
        <f>逆行列係数!BI27</f>
        <v>1.7183199019316472E-4</v>
      </c>
      <c r="H27" s="472">
        <f t="shared" si="0"/>
        <v>8.4280962953319466E-2</v>
      </c>
      <c r="I27" s="196">
        <f t="shared" si="1"/>
        <v>8.6422911763571336E-3</v>
      </c>
      <c r="J27" s="197">
        <f t="shared" si="2"/>
        <v>9.29232541296766E-2</v>
      </c>
    </row>
    <row r="28" spans="1:10" x14ac:dyDescent="0.15">
      <c r="A28" s="190"/>
      <c r="B28" s="191" t="s">
        <v>102</v>
      </c>
      <c r="C28" s="192" t="s">
        <v>343</v>
      </c>
      <c r="D28" s="193"/>
      <c r="E28" s="194"/>
      <c r="F28" s="195">
        <f>逆行列係数!T28</f>
        <v>1.1380561716780875E-2</v>
      </c>
      <c r="G28" s="195">
        <f>逆行列係数!BI28</f>
        <v>8.455446838263155E-4</v>
      </c>
      <c r="H28" s="472">
        <f t="shared" si="0"/>
        <v>0.31321451785259941</v>
      </c>
      <c r="I28" s="196">
        <f t="shared" si="1"/>
        <v>4.2526675923576257E-2</v>
      </c>
      <c r="J28" s="197">
        <f t="shared" si="2"/>
        <v>0.35574119377617563</v>
      </c>
    </row>
    <row r="29" spans="1:10" x14ac:dyDescent="0.15">
      <c r="A29" s="190"/>
      <c r="B29" s="191" t="s">
        <v>103</v>
      </c>
      <c r="C29" s="192" t="s">
        <v>375</v>
      </c>
      <c r="D29" s="193"/>
      <c r="E29" s="194"/>
      <c r="F29" s="195">
        <f>逆行列係数!T29</f>
        <v>1.7156689706228604E-3</v>
      </c>
      <c r="G29" s="195">
        <f>逆行列係数!BI29</f>
        <v>7.7532745180012032E-5</v>
      </c>
      <c r="H29" s="472">
        <f t="shared" si="0"/>
        <v>4.7218445170060276E-2</v>
      </c>
      <c r="I29" s="196">
        <f t="shared" si="1"/>
        <v>3.8995099736359707E-3</v>
      </c>
      <c r="J29" s="197">
        <f t="shared" si="2"/>
        <v>5.1117955143696249E-2</v>
      </c>
    </row>
    <row r="30" spans="1:10" x14ac:dyDescent="0.15">
      <c r="A30" s="190"/>
      <c r="B30" s="191" t="s">
        <v>104</v>
      </c>
      <c r="C30" s="192" t="s">
        <v>376</v>
      </c>
      <c r="D30" s="193"/>
      <c r="E30" s="194"/>
      <c r="F30" s="195">
        <f>逆行列係数!T30</f>
        <v>6.5999553134558203E-4</v>
      </c>
      <c r="G30" s="195">
        <f>逆行列係数!BI30</f>
        <v>3.3257795354449385E-5</v>
      </c>
      <c r="H30" s="472">
        <f>D$21*F30</f>
        <v>1.8164321522940598E-2</v>
      </c>
      <c r="I30" s="196">
        <f>E$21*G30</f>
        <v>1.672701055337498E-3</v>
      </c>
      <c r="J30" s="197">
        <f>SUM(H30:I30)</f>
        <v>1.9837022578278095E-2</v>
      </c>
    </row>
    <row r="31" spans="1:10" x14ac:dyDescent="0.15">
      <c r="A31" s="190"/>
      <c r="B31" s="191" t="s">
        <v>105</v>
      </c>
      <c r="C31" s="192" t="s">
        <v>377</v>
      </c>
      <c r="D31" s="193"/>
      <c r="E31" s="194"/>
      <c r="F31" s="195">
        <f>逆行列係数!T31</f>
        <v>2.5327467111390067E-2</v>
      </c>
      <c r="G31" s="195">
        <f>逆行列係数!BI31</f>
        <v>2.5802740569772034E-3</v>
      </c>
      <c r="H31" s="472">
        <f>D$21*F31</f>
        <v>0.69705965286619709</v>
      </c>
      <c r="I31" s="196">
        <f>E$21*G31</f>
        <v>0.12977490215954188</v>
      </c>
      <c r="J31" s="197">
        <f>SUM(H31:I31)</f>
        <v>0.82683455502573899</v>
      </c>
    </row>
    <row r="32" spans="1:10" x14ac:dyDescent="0.15">
      <c r="A32" s="190"/>
      <c r="B32" s="191" t="s">
        <v>106</v>
      </c>
      <c r="C32" s="192" t="s">
        <v>17</v>
      </c>
      <c r="D32" s="193"/>
      <c r="E32" s="194"/>
      <c r="F32" s="195">
        <f>逆行列係数!T32</f>
        <v>9.6411336256896716E-3</v>
      </c>
      <c r="G32" s="195">
        <f>逆行列係数!BI32</f>
        <v>3.357722861402639E-4</v>
      </c>
      <c r="H32" s="472">
        <f t="shared" si="0"/>
        <v>0.26534217688659428</v>
      </c>
      <c r="I32" s="196">
        <f t="shared" si="1"/>
        <v>1.6887669534137176E-2</v>
      </c>
      <c r="J32" s="197">
        <f t="shared" si="2"/>
        <v>0.28222984642073146</v>
      </c>
    </row>
    <row r="33" spans="1:10" x14ac:dyDescent="0.15">
      <c r="A33" s="190"/>
      <c r="B33" s="191" t="s">
        <v>107</v>
      </c>
      <c r="C33" s="192" t="s">
        <v>18</v>
      </c>
      <c r="D33" s="193"/>
      <c r="E33" s="194"/>
      <c r="F33" s="195">
        <f>逆行列係数!T33</f>
        <v>5.290345145237507E-3</v>
      </c>
      <c r="G33" s="195">
        <f>逆行列係数!BI33</f>
        <v>2.5317293133714415E-4</v>
      </c>
      <c r="H33" s="472">
        <f t="shared" si="0"/>
        <v>0.14560027397383257</v>
      </c>
      <c r="I33" s="196">
        <f t="shared" si="1"/>
        <v>1.2733334393251458E-2</v>
      </c>
      <c r="J33" s="197">
        <f t="shared" si="2"/>
        <v>0.15833360836708404</v>
      </c>
    </row>
    <row r="34" spans="1:10" x14ac:dyDescent="0.15">
      <c r="A34" s="190"/>
      <c r="B34" s="191" t="s">
        <v>108</v>
      </c>
      <c r="C34" s="192" t="s">
        <v>378</v>
      </c>
      <c r="D34" s="193"/>
      <c r="E34" s="194"/>
      <c r="F34" s="195">
        <f>逆行列係数!T34</f>
        <v>1.4179616148509386E-2</v>
      </c>
      <c r="G34" s="195">
        <f>逆行列係数!BI34</f>
        <v>1.5466611490326753E-3</v>
      </c>
      <c r="H34" s="472">
        <f t="shared" si="0"/>
        <v>0.39024977376481934</v>
      </c>
      <c r="I34" s="196">
        <f t="shared" si="1"/>
        <v>7.778933355816528E-2</v>
      </c>
      <c r="J34" s="197">
        <f t="shared" si="2"/>
        <v>0.46803910732298459</v>
      </c>
    </row>
    <row r="35" spans="1:10" x14ac:dyDescent="0.15">
      <c r="A35" s="190"/>
      <c r="B35" s="191" t="s">
        <v>109</v>
      </c>
      <c r="C35" s="192" t="s">
        <v>347</v>
      </c>
      <c r="D35" s="193"/>
      <c r="E35" s="194"/>
      <c r="F35" s="195">
        <f>逆行列係数!T35</f>
        <v>7.465781501386032E-3</v>
      </c>
      <c r="G35" s="195">
        <f>逆行列係数!BI35</f>
        <v>3.6367318516808574E-4</v>
      </c>
      <c r="H35" s="472">
        <f t="shared" si="0"/>
        <v>0.20547238453981367</v>
      </c>
      <c r="I35" s="196">
        <f t="shared" si="1"/>
        <v>1.8290945450394169E-2</v>
      </c>
      <c r="J35" s="197">
        <f t="shared" si="2"/>
        <v>0.22376332999020784</v>
      </c>
    </row>
    <row r="36" spans="1:10" x14ac:dyDescent="0.15">
      <c r="A36" s="190"/>
      <c r="B36" s="191" t="s">
        <v>110</v>
      </c>
      <c r="C36" s="192" t="s">
        <v>19</v>
      </c>
      <c r="D36" s="193"/>
      <c r="E36" s="194"/>
      <c r="F36" s="195">
        <f>逆行列係数!T36</f>
        <v>1.4093500232766863E-3</v>
      </c>
      <c r="G36" s="195">
        <f>逆行列係数!BI36</f>
        <v>3.8392662819949406E-5</v>
      </c>
      <c r="H36" s="472">
        <f t="shared" si="0"/>
        <v>3.8787970138175254E-2</v>
      </c>
      <c r="I36" s="196">
        <f t="shared" si="1"/>
        <v>1.9309592512588034E-3</v>
      </c>
      <c r="J36" s="197">
        <f t="shared" si="2"/>
        <v>4.0718929389434055E-2</v>
      </c>
    </row>
    <row r="37" spans="1:10" x14ac:dyDescent="0.15">
      <c r="A37" s="190"/>
      <c r="B37" s="191" t="s">
        <v>111</v>
      </c>
      <c r="C37" s="192" t="s">
        <v>20</v>
      </c>
      <c r="D37" s="193"/>
      <c r="E37" s="194"/>
      <c r="F37" s="195">
        <f>逆行列係数!T37</f>
        <v>6.6355652128268591E-2</v>
      </c>
      <c r="G37" s="195">
        <f>逆行列係数!BI37</f>
        <v>9.8902855026067478E-4</v>
      </c>
      <c r="H37" s="472">
        <f t="shared" si="0"/>
        <v>1.826232668068104</v>
      </c>
      <c r="I37" s="196">
        <f t="shared" si="1"/>
        <v>4.9743198012631336E-2</v>
      </c>
      <c r="J37" s="197">
        <f t="shared" si="2"/>
        <v>1.8759758660807353</v>
      </c>
    </row>
    <row r="38" spans="1:10" x14ac:dyDescent="0.15">
      <c r="A38" s="190"/>
      <c r="B38" s="191" t="s">
        <v>112</v>
      </c>
      <c r="C38" s="192" t="s">
        <v>379</v>
      </c>
      <c r="D38" s="193"/>
      <c r="E38" s="194"/>
      <c r="F38" s="195">
        <f>逆行列係数!T38</f>
        <v>5.1470320390474208E-5</v>
      </c>
      <c r="G38" s="195">
        <f>逆行列係数!BI38</f>
        <v>3.43469293011099E-6</v>
      </c>
      <c r="H38" s="472">
        <f t="shared" si="0"/>
        <v>1.4165602705752279E-3</v>
      </c>
      <c r="I38" s="196">
        <f t="shared" si="1"/>
        <v>1.7274790549783915E-4</v>
      </c>
      <c r="J38" s="197">
        <f t="shared" si="2"/>
        <v>1.5893081760730669E-3</v>
      </c>
    </row>
    <row r="39" spans="1:10" x14ac:dyDescent="0.15">
      <c r="A39" s="190"/>
      <c r="B39" s="191" t="s">
        <v>334</v>
      </c>
      <c r="C39" s="192" t="s">
        <v>380</v>
      </c>
      <c r="D39" s="193"/>
      <c r="E39" s="194"/>
      <c r="F39" s="195">
        <f>逆行列係数!T39</f>
        <v>2.5322616048924166E-3</v>
      </c>
      <c r="G39" s="195">
        <f>逆行列係数!BI39</f>
        <v>4.3141270050525039E-5</v>
      </c>
      <c r="H39" s="472">
        <f t="shared" si="0"/>
        <v>6.9692614247987852E-2</v>
      </c>
      <c r="I39" s="196">
        <f t="shared" si="1"/>
        <v>2.1697904859005932E-3</v>
      </c>
      <c r="J39" s="197">
        <f t="shared" si="2"/>
        <v>7.1862404733888441E-2</v>
      </c>
    </row>
    <row r="40" spans="1:10" x14ac:dyDescent="0.15">
      <c r="A40" s="190"/>
      <c r="B40" s="191" t="s">
        <v>335</v>
      </c>
      <c r="C40" s="192" t="s">
        <v>21</v>
      </c>
      <c r="D40" s="193"/>
      <c r="E40" s="194"/>
      <c r="F40" s="195">
        <f>逆行列係数!T40</f>
        <v>3.9984852178385578E-2</v>
      </c>
      <c r="G40" s="195">
        <f>逆行列係数!BI40</f>
        <v>1.4016207130493426E-3</v>
      </c>
      <c r="H40" s="472">
        <f t="shared" si="0"/>
        <v>1.100458528158047</v>
      </c>
      <c r="I40" s="196">
        <f t="shared" si="1"/>
        <v>7.049452379250612E-2</v>
      </c>
      <c r="J40" s="197">
        <f t="shared" si="2"/>
        <v>1.1709530519505531</v>
      </c>
    </row>
    <row r="41" spans="1:10" x14ac:dyDescent="0.15">
      <c r="A41" s="190"/>
      <c r="B41" s="191" t="s">
        <v>381</v>
      </c>
      <c r="C41" s="435" t="s">
        <v>439</v>
      </c>
      <c r="D41" s="193"/>
      <c r="E41" s="194"/>
      <c r="F41" s="195">
        <f>逆行列係数!T41</f>
        <v>3.195757007260359E-4</v>
      </c>
      <c r="G41" s="195">
        <f>逆行列係数!BI41</f>
        <v>2.4380178497888071E-5</v>
      </c>
      <c r="H41" s="472">
        <f t="shared" ref="H41:I43" si="3">D$21*F41</f>
        <v>8.7953258820888149E-3</v>
      </c>
      <c r="I41" s="196">
        <f t="shared" si="3"/>
        <v>1.2262012520104736E-3</v>
      </c>
      <c r="J41" s="197">
        <f>SUM(H41:I41)</f>
        <v>1.0021527134099288E-2</v>
      </c>
    </row>
    <row r="42" spans="1:10" x14ac:dyDescent="0.15">
      <c r="A42" s="190"/>
      <c r="B42" s="191" t="s">
        <v>336</v>
      </c>
      <c r="C42" s="192" t="s">
        <v>383</v>
      </c>
      <c r="D42" s="193"/>
      <c r="E42" s="194"/>
      <c r="F42" s="195">
        <f>逆行列係数!T42</f>
        <v>1.4116551251550378E-3</v>
      </c>
      <c r="G42" s="195">
        <f>逆行列係数!BI42</f>
        <v>3.4490223046902349E-5</v>
      </c>
      <c r="H42" s="472">
        <f t="shared" si="3"/>
        <v>3.8851410888412069E-2</v>
      </c>
      <c r="I42" s="196">
        <f t="shared" si="3"/>
        <v>1.7346860149484011E-3</v>
      </c>
      <c r="J42" s="197">
        <f>SUM(H42:I42)</f>
        <v>4.0586096903360472E-2</v>
      </c>
    </row>
    <row r="43" spans="1:10" x14ac:dyDescent="0.15">
      <c r="A43" s="190"/>
      <c r="B43" s="191" t="s">
        <v>337</v>
      </c>
      <c r="C43" s="192" t="s">
        <v>384</v>
      </c>
      <c r="D43" s="320"/>
      <c r="E43" s="321"/>
      <c r="F43" s="199">
        <f>逆行列係数!T43</f>
        <v>6.2128703188057532E-3</v>
      </c>
      <c r="G43" s="199">
        <f>逆行列係数!BI43</f>
        <v>1.692472638836807E-4</v>
      </c>
      <c r="H43" s="473">
        <f t="shared" si="3"/>
        <v>0.17098990628170044</v>
      </c>
      <c r="I43" s="200">
        <f t="shared" si="3"/>
        <v>8.5122923481259025E-3</v>
      </c>
      <c r="J43" s="201">
        <f>SUM(H43:I43)</f>
        <v>0.17950219862982633</v>
      </c>
    </row>
    <row r="44" spans="1:10" x14ac:dyDescent="0.15">
      <c r="A44" s="202"/>
      <c r="B44" s="271"/>
      <c r="C44" s="272" t="s">
        <v>116</v>
      </c>
      <c r="D44" s="204">
        <f>SUM(D5:D43)</f>
        <v>27.521885619297517</v>
      </c>
      <c r="E44" s="204">
        <f>SUM(E5:E43)</f>
        <v>50.295007155779977</v>
      </c>
      <c r="F44" s="205">
        <f>逆行列係数!T44</f>
        <v>1.3635639709805725</v>
      </c>
      <c r="G44" s="205">
        <f>逆行列係数!BI44</f>
        <v>3.8321216358293012E-2</v>
      </c>
      <c r="H44" s="474">
        <f>SUM(H5:H43)</f>
        <v>37.527851643922432</v>
      </c>
      <c r="I44" s="206">
        <f>SUM(I5:I43)</f>
        <v>1.9273658509585394</v>
      </c>
      <c r="J44" s="207">
        <f>SUM(J5:J43)</f>
        <v>39.455217494880984</v>
      </c>
    </row>
    <row r="45" spans="1:10" x14ac:dyDescent="0.15">
      <c r="A45" s="208" t="s">
        <v>137</v>
      </c>
      <c r="B45" s="191" t="s">
        <v>358</v>
      </c>
      <c r="C45" s="192" t="s">
        <v>359</v>
      </c>
      <c r="D45" s="209"/>
      <c r="E45" s="210"/>
      <c r="F45" s="211">
        <f>逆行列係数!T46</f>
        <v>2.0071985097655089E-3</v>
      </c>
      <c r="G45" s="211">
        <f>逆行列係数!BI46</f>
        <v>2.1390339030013727E-3</v>
      </c>
      <c r="H45" s="472">
        <f t="shared" ref="H45:H80" si="4">D$21*F45</f>
        <v>5.5241887800990763E-2</v>
      </c>
      <c r="I45" s="212">
        <f t="shared" ref="I45:I80" si="5">E$21*G45</f>
        <v>0.10758272545791002</v>
      </c>
      <c r="J45" s="213">
        <f t="shared" ref="J45:J80" si="6">SUM(H45:I45)</f>
        <v>0.1628246132589008</v>
      </c>
    </row>
    <row r="46" spans="1:10" x14ac:dyDescent="0.15">
      <c r="A46" s="208" t="s">
        <v>138</v>
      </c>
      <c r="B46" s="191" t="s">
        <v>360</v>
      </c>
      <c r="C46" s="192" t="s">
        <v>361</v>
      </c>
      <c r="D46" s="193"/>
      <c r="E46" s="194"/>
      <c r="F46" s="195">
        <f>逆行列係数!T47</f>
        <v>5.6010640802911375E-4</v>
      </c>
      <c r="G46" s="195">
        <f>逆行列係数!BI47</f>
        <v>6.482240790535084E-4</v>
      </c>
      <c r="H46" s="472">
        <f t="shared" si="4"/>
        <v>1.5415184496412854E-2</v>
      </c>
      <c r="I46" s="196">
        <f t="shared" si="5"/>
        <v>3.2602434694545088E-2</v>
      </c>
      <c r="J46" s="197">
        <f t="shared" si="6"/>
        <v>4.8017619190957941E-2</v>
      </c>
    </row>
    <row r="47" spans="1:10" x14ac:dyDescent="0.15">
      <c r="A47" s="208" t="s">
        <v>139</v>
      </c>
      <c r="B47" s="191" t="s">
        <v>362</v>
      </c>
      <c r="C47" s="192" t="s">
        <v>363</v>
      </c>
      <c r="D47" s="214"/>
      <c r="E47" s="198"/>
      <c r="F47" s="195">
        <f>逆行列係数!T48</f>
        <v>8.6183976669067382E-5</v>
      </c>
      <c r="G47" s="195">
        <f>逆行列係数!BI48</f>
        <v>9.8435877269995893E-5</v>
      </c>
      <c r="H47" s="472">
        <f t="shared" si="4"/>
        <v>2.3719455481022783E-3</v>
      </c>
      <c r="I47" s="196">
        <f t="shared" si="5"/>
        <v>4.9508331516799229E-3</v>
      </c>
      <c r="J47" s="197">
        <f t="shared" si="6"/>
        <v>7.3227786997822012E-3</v>
      </c>
    </row>
    <row r="48" spans="1:10" x14ac:dyDescent="0.15">
      <c r="A48" s="208" t="s">
        <v>140</v>
      </c>
      <c r="B48" s="191" t="s">
        <v>364</v>
      </c>
      <c r="C48" s="192" t="s">
        <v>3</v>
      </c>
      <c r="D48" s="214"/>
      <c r="E48" s="198"/>
      <c r="F48" s="195">
        <f>逆行列係数!T49</f>
        <v>3.9775420045214477E-2</v>
      </c>
      <c r="G48" s="195">
        <f>逆行列係数!BI49</f>
        <v>4.875189402944325E-2</v>
      </c>
      <c r="H48" s="472">
        <f t="shared" si="4"/>
        <v>1.0946945609439065</v>
      </c>
      <c r="I48" s="196">
        <f t="shared" si="5"/>
        <v>2.4519768590686755</v>
      </c>
      <c r="J48" s="197">
        <f t="shared" si="6"/>
        <v>3.546671420012582</v>
      </c>
    </row>
    <row r="49" spans="1:10" x14ac:dyDescent="0.15">
      <c r="A49" s="208" t="s">
        <v>136</v>
      </c>
      <c r="B49" s="191" t="s">
        <v>365</v>
      </c>
      <c r="C49" s="192" t="s">
        <v>344</v>
      </c>
      <c r="E49" s="198"/>
      <c r="F49" s="195">
        <f>逆行列係数!T50</f>
        <v>1.0905930292161897E-3</v>
      </c>
      <c r="G49" s="195">
        <f>逆行列係数!BI50</f>
        <v>1.1717007130594794E-3</v>
      </c>
      <c r="H49" s="472">
        <f t="shared" si="4"/>
        <v>3.001517660729117E-2</v>
      </c>
      <c r="I49" s="196">
        <f t="shared" si="5"/>
        <v>5.893069574775902E-2</v>
      </c>
      <c r="J49" s="197">
        <f t="shared" si="6"/>
        <v>8.8945872355050193E-2</v>
      </c>
    </row>
    <row r="50" spans="1:10" x14ac:dyDescent="0.15">
      <c r="A50" s="208"/>
      <c r="B50" s="191" t="s">
        <v>366</v>
      </c>
      <c r="C50" s="192" t="s">
        <v>4</v>
      </c>
      <c r="E50" s="198"/>
      <c r="F50" s="195">
        <f>逆行列係数!T51</f>
        <v>3.847958776124085E-3</v>
      </c>
      <c r="G50" s="195">
        <f>逆行列係数!BI51</f>
        <v>5.1185245826325162E-3</v>
      </c>
      <c r="H50" s="472">
        <f t="shared" si="4"/>
        <v>0.10590308130425913</v>
      </c>
      <c r="I50" s="196">
        <f t="shared" si="5"/>
        <v>0.2574362305105381</v>
      </c>
      <c r="J50" s="197">
        <f t="shared" si="6"/>
        <v>0.36333931181479723</v>
      </c>
    </row>
    <row r="51" spans="1:10" x14ac:dyDescent="0.15">
      <c r="A51" s="208"/>
      <c r="B51" s="191" t="s">
        <v>367</v>
      </c>
      <c r="C51" s="192" t="s">
        <v>113</v>
      </c>
      <c r="E51" s="198"/>
      <c r="F51" s="195">
        <f>逆行列係数!T52</f>
        <v>1.6534758855854086E-2</v>
      </c>
      <c r="G51" s="195">
        <f>逆行列係数!BI52</f>
        <v>2.0351462012247825E-2</v>
      </c>
      <c r="H51" s="472">
        <f t="shared" si="4"/>
        <v>0.45506774197348282</v>
      </c>
      <c r="I51" s="196">
        <f t="shared" si="5"/>
        <v>1.0235769275365887</v>
      </c>
      <c r="J51" s="197">
        <f t="shared" si="6"/>
        <v>1.4786446695100715</v>
      </c>
    </row>
    <row r="52" spans="1:10" x14ac:dyDescent="0.15">
      <c r="A52" s="208"/>
      <c r="B52" s="191" t="s">
        <v>368</v>
      </c>
      <c r="C52" s="192" t="s">
        <v>5</v>
      </c>
      <c r="E52" s="198"/>
      <c r="F52" s="195">
        <f>逆行列係数!T53</f>
        <v>4.864148647569904E-2</v>
      </c>
      <c r="G52" s="195">
        <f>逆行列係数!BI53</f>
        <v>6.0105058163569931E-2</v>
      </c>
      <c r="H52" s="472">
        <f t="shared" si="4"/>
        <v>1.3387054271367962</v>
      </c>
      <c r="I52" s="196">
        <f t="shared" si="5"/>
        <v>3.0229843304353214</v>
      </c>
      <c r="J52" s="197">
        <f t="shared" si="6"/>
        <v>4.3616897575721172</v>
      </c>
    </row>
    <row r="53" spans="1:10" x14ac:dyDescent="0.15">
      <c r="A53" s="208"/>
      <c r="B53" s="191" t="s">
        <v>369</v>
      </c>
      <c r="C53" s="192" t="s">
        <v>6</v>
      </c>
      <c r="E53" s="198"/>
      <c r="F53" s="195">
        <f>逆行列係数!T54</f>
        <v>3.0184255440506604E-2</v>
      </c>
      <c r="G53" s="195">
        <f>逆行列係数!BI54</f>
        <v>3.3498794404391193E-2</v>
      </c>
      <c r="H53" s="472">
        <f t="shared" si="4"/>
        <v>0.83072762573728154</v>
      </c>
      <c r="I53" s="196">
        <f t="shared" si="5"/>
        <v>1.6848221042788574</v>
      </c>
      <c r="J53" s="197">
        <f t="shared" si="6"/>
        <v>2.5155497300161391</v>
      </c>
    </row>
    <row r="54" spans="1:10" x14ac:dyDescent="0.15">
      <c r="A54" s="208"/>
      <c r="B54" s="191" t="s">
        <v>88</v>
      </c>
      <c r="C54" s="192" t="s">
        <v>370</v>
      </c>
      <c r="E54" s="198"/>
      <c r="F54" s="195">
        <f>逆行列係数!T55</f>
        <v>5.1981981519724191E-2</v>
      </c>
      <c r="G54" s="195">
        <f>逆行列係数!BI55</f>
        <v>5.536256342560366E-2</v>
      </c>
      <c r="H54" s="472">
        <f t="shared" si="4"/>
        <v>1.4306421496502866</v>
      </c>
      <c r="I54" s="196">
        <f t="shared" si="5"/>
        <v>2.7844605236530588</v>
      </c>
      <c r="J54" s="197">
        <f t="shared" si="6"/>
        <v>4.2151026733033454</v>
      </c>
    </row>
    <row r="55" spans="1:10" x14ac:dyDescent="0.15">
      <c r="A55" s="208"/>
      <c r="B55" s="191" t="s">
        <v>89</v>
      </c>
      <c r="C55" s="192" t="s">
        <v>7</v>
      </c>
      <c r="E55" s="198"/>
      <c r="F55" s="195">
        <f>逆行列係数!T56</f>
        <v>1.6393140467486564E-2</v>
      </c>
      <c r="G55" s="195">
        <f>逆行列係数!BI56</f>
        <v>3.3694576347069995E-2</v>
      </c>
      <c r="H55" s="472">
        <f t="shared" si="4"/>
        <v>0.45117013688724267</v>
      </c>
      <c r="I55" s="196">
        <f t="shared" si="5"/>
        <v>1.6946689584868602</v>
      </c>
      <c r="J55" s="197">
        <f t="shared" si="6"/>
        <v>2.1458390953741029</v>
      </c>
    </row>
    <row r="56" spans="1:10" x14ac:dyDescent="0.15">
      <c r="A56" s="208"/>
      <c r="B56" s="191" t="s">
        <v>90</v>
      </c>
      <c r="C56" s="192" t="s">
        <v>8</v>
      </c>
      <c r="E56" s="198"/>
      <c r="F56" s="195">
        <f>逆行列係数!T57</f>
        <v>7.6180863092063761E-2</v>
      </c>
      <c r="G56" s="195">
        <f>逆行列係数!BI57</f>
        <v>8.7947607977015979E-2</v>
      </c>
      <c r="H56" s="472">
        <f t="shared" si="4"/>
        <v>2.0966410003991425</v>
      </c>
      <c r="I56" s="196">
        <f t="shared" si="5"/>
        <v>4.4233255725377507</v>
      </c>
      <c r="J56" s="197">
        <f t="shared" si="6"/>
        <v>6.5199665729368927</v>
      </c>
    </row>
    <row r="57" spans="1:10" x14ac:dyDescent="0.15">
      <c r="A57" s="208"/>
      <c r="B57" s="191" t="s">
        <v>91</v>
      </c>
      <c r="C57" s="192" t="s">
        <v>9</v>
      </c>
      <c r="E57" s="198"/>
      <c r="F57" s="195">
        <f>逆行列係数!T58</f>
        <v>3.9596045829697488E-2</v>
      </c>
      <c r="G57" s="195">
        <f>逆行列係数!BI58</f>
        <v>4.8916619139733823E-2</v>
      </c>
      <c r="H57" s="472">
        <f t="shared" si="4"/>
        <v>1.0897578443013967</v>
      </c>
      <c r="I57" s="196">
        <f t="shared" si="5"/>
        <v>2.4602617096694765</v>
      </c>
      <c r="J57" s="197">
        <f t="shared" si="6"/>
        <v>3.5500195539708734</v>
      </c>
    </row>
    <row r="58" spans="1:10" x14ac:dyDescent="0.15">
      <c r="A58" s="208"/>
      <c r="B58" s="191" t="s">
        <v>92</v>
      </c>
      <c r="C58" s="192" t="s">
        <v>10</v>
      </c>
      <c r="E58" s="198"/>
      <c r="F58" s="195">
        <f>逆行列係数!T59</f>
        <v>4.7678392268560923E-2</v>
      </c>
      <c r="G58" s="195">
        <f>逆行列係数!BI59</f>
        <v>4.797129004721299E-2</v>
      </c>
      <c r="H58" s="472">
        <f t="shared" si="4"/>
        <v>1.3121992585273328</v>
      </c>
      <c r="I58" s="196">
        <f t="shared" si="5"/>
        <v>2.412716376196574</v>
      </c>
      <c r="J58" s="197">
        <f t="shared" si="6"/>
        <v>3.7249156347239065</v>
      </c>
    </row>
    <row r="59" spans="1:10" x14ac:dyDescent="0.15">
      <c r="A59" s="208"/>
      <c r="B59" s="191" t="s">
        <v>93</v>
      </c>
      <c r="C59" s="192" t="s">
        <v>371</v>
      </c>
      <c r="E59" s="198"/>
      <c r="F59" s="195">
        <f>逆行列係数!T60</f>
        <v>2.4031503571657224E-2</v>
      </c>
      <c r="G59" s="195">
        <f>逆行列係数!BI60</f>
        <v>1.7187060866977404E-2</v>
      </c>
      <c r="H59" s="472">
        <f>D$21*F59</f>
        <v>0.66139229255888987</v>
      </c>
      <c r="I59" s="196">
        <f>E$21*G59</f>
        <v>0.86442334929145459</v>
      </c>
      <c r="J59" s="197">
        <f>SUM(H59:I59)</f>
        <v>1.5258156418503446</v>
      </c>
    </row>
    <row r="60" spans="1:10" x14ac:dyDescent="0.15">
      <c r="A60" s="208"/>
      <c r="B60" s="191" t="s">
        <v>94</v>
      </c>
      <c r="C60" s="192" t="s">
        <v>372</v>
      </c>
      <c r="E60" s="198"/>
      <c r="F60" s="195">
        <f>逆行列係数!T61</f>
        <v>4.0999449939940489E-3</v>
      </c>
      <c r="G60" s="195">
        <f>逆行列係数!BI61</f>
        <v>3.7222746397454556E-3</v>
      </c>
      <c r="H60" s="472">
        <f>D$21*F60</f>
        <v>0.11283821717011566</v>
      </c>
      <c r="I60" s="196">
        <f>E$21*G60</f>
        <v>0.18721182964177602</v>
      </c>
      <c r="J60" s="197">
        <f>SUM(H60:I60)</f>
        <v>0.30005004681189168</v>
      </c>
    </row>
    <row r="61" spans="1:10" x14ac:dyDescent="0.15">
      <c r="A61" s="208"/>
      <c r="B61" s="191" t="s">
        <v>95</v>
      </c>
      <c r="C61" s="192" t="s">
        <v>373</v>
      </c>
      <c r="E61" s="198"/>
      <c r="F61" s="195">
        <f>逆行列係数!T62</f>
        <v>6.1297964245491103E-2</v>
      </c>
      <c r="G61" s="195">
        <f>逆行列係数!BI62</f>
        <v>1.0683232894615364</v>
      </c>
      <c r="H61" s="472">
        <f t="shared" si="4"/>
        <v>1.687035560660195</v>
      </c>
      <c r="I61" s="196">
        <f t="shared" si="5"/>
        <v>53.731327488154378</v>
      </c>
      <c r="J61" s="197">
        <f t="shared" si="6"/>
        <v>55.41836304881457</v>
      </c>
    </row>
    <row r="62" spans="1:10" x14ac:dyDescent="0.15">
      <c r="A62" s="208"/>
      <c r="B62" s="191" t="s">
        <v>96</v>
      </c>
      <c r="C62" s="192" t="s">
        <v>374</v>
      </c>
      <c r="E62" s="198"/>
      <c r="F62" s="195">
        <f>逆行列係数!T63</f>
        <v>0.12263985876979579</v>
      </c>
      <c r="G62" s="195">
        <f>逆行列係数!BI63</f>
        <v>0.13471220590394764</v>
      </c>
      <c r="H62" s="472">
        <f t="shared" si="4"/>
        <v>3.3752801654291211</v>
      </c>
      <c r="I62" s="196">
        <f t="shared" si="5"/>
        <v>6.7753513599099522</v>
      </c>
      <c r="J62" s="197">
        <f t="shared" si="6"/>
        <v>10.150631525339072</v>
      </c>
    </row>
    <row r="63" spans="1:10" x14ac:dyDescent="0.15">
      <c r="A63" s="208"/>
      <c r="B63" s="191" t="s">
        <v>97</v>
      </c>
      <c r="C63" s="192" t="s">
        <v>11</v>
      </c>
      <c r="E63" s="198"/>
      <c r="F63" s="195">
        <f>逆行列係数!T64</f>
        <v>2.3348705047046475E-2</v>
      </c>
      <c r="G63" s="195">
        <f>逆行列係数!BI64</f>
        <v>1.9624580009232999E-2</v>
      </c>
      <c r="H63" s="472">
        <f t="shared" si="4"/>
        <v>0.64260038966352773</v>
      </c>
      <c r="I63" s="196">
        <f t="shared" si="5"/>
        <v>0.98701839199355035</v>
      </c>
      <c r="J63" s="197">
        <f t="shared" si="6"/>
        <v>1.629618781657078</v>
      </c>
    </row>
    <row r="64" spans="1:10" x14ac:dyDescent="0.15">
      <c r="A64" s="208"/>
      <c r="B64" s="191" t="s">
        <v>98</v>
      </c>
      <c r="C64" s="192" t="s">
        <v>345</v>
      </c>
      <c r="E64" s="198"/>
      <c r="F64" s="195">
        <f>逆行列係数!T65</f>
        <v>1.779516361425855E-4</v>
      </c>
      <c r="G64" s="195">
        <f>逆行列係数!BI65</f>
        <v>2.3669693777402003E-4</v>
      </c>
      <c r="H64" s="472">
        <f t="shared" si="4"/>
        <v>4.8975645756830881E-3</v>
      </c>
      <c r="I64" s="196">
        <f t="shared" si="5"/>
        <v>1.1904674179095546E-2</v>
      </c>
      <c r="J64" s="197">
        <f t="shared" si="6"/>
        <v>1.6802238754778633E-2</v>
      </c>
    </row>
    <row r="65" spans="1:10" x14ac:dyDescent="0.15">
      <c r="A65" s="208"/>
      <c r="B65" s="191" t="s">
        <v>99</v>
      </c>
      <c r="C65" s="192" t="s">
        <v>342</v>
      </c>
      <c r="E65" s="198"/>
      <c r="F65" s="195">
        <f>逆行列係数!T66</f>
        <v>5.8137910060602977E-3</v>
      </c>
      <c r="G65" s="195">
        <f>逆行列係数!BI66</f>
        <v>6.1966811230126677E-3</v>
      </c>
      <c r="H65" s="472">
        <f t="shared" si="4"/>
        <v>0.16000649108329215</v>
      </c>
      <c r="I65" s="196">
        <f t="shared" si="5"/>
        <v>0.31166212142400884</v>
      </c>
      <c r="J65" s="197">
        <f t="shared" si="6"/>
        <v>0.47166861250730097</v>
      </c>
    </row>
    <row r="66" spans="1:10" x14ac:dyDescent="0.15">
      <c r="A66" s="208"/>
      <c r="B66" s="191" t="s">
        <v>100</v>
      </c>
      <c r="C66" s="192" t="s">
        <v>13</v>
      </c>
      <c r="E66" s="198"/>
      <c r="F66" s="195">
        <f>逆行列係数!T67</f>
        <v>1.1318243651501692E-2</v>
      </c>
      <c r="G66" s="195">
        <f>逆行列係数!BI67</f>
        <v>1.5156695412004045E-2</v>
      </c>
      <c r="H66" s="472">
        <f t="shared" si="4"/>
        <v>0.31149940718796981</v>
      </c>
      <c r="I66" s="196">
        <f t="shared" si="5"/>
        <v>0.762306104204721</v>
      </c>
      <c r="J66" s="197">
        <f t="shared" si="6"/>
        <v>1.0738055113926908</v>
      </c>
    </row>
    <row r="67" spans="1:10" x14ac:dyDescent="0.15">
      <c r="A67" s="208"/>
      <c r="B67" s="191" t="s">
        <v>101</v>
      </c>
      <c r="C67" s="192" t="s">
        <v>14</v>
      </c>
      <c r="E67" s="198"/>
      <c r="F67" s="195">
        <f>逆行列係数!T68</f>
        <v>8.175864280991799E-3</v>
      </c>
      <c r="G67" s="195">
        <f>逆行列係数!BI68</f>
        <v>1.4199101433257564E-2</v>
      </c>
      <c r="H67" s="472">
        <f t="shared" si="4"/>
        <v>0.22501520158035643</v>
      </c>
      <c r="I67" s="196">
        <f t="shared" si="5"/>
        <v>0.71414390819133489</v>
      </c>
      <c r="J67" s="197">
        <f t="shared" si="6"/>
        <v>0.93915910977169137</v>
      </c>
    </row>
    <row r="68" spans="1:10" x14ac:dyDescent="0.15">
      <c r="A68" s="208"/>
      <c r="B68" s="191" t="s">
        <v>102</v>
      </c>
      <c r="C68" s="192" t="s">
        <v>343</v>
      </c>
      <c r="E68" s="198"/>
      <c r="F68" s="195">
        <f>逆行列係数!T69</f>
        <v>2.4054916670308932E-2</v>
      </c>
      <c r="G68" s="195">
        <f>逆行列係数!BI69</f>
        <v>3.53300164325491E-2</v>
      </c>
      <c r="H68" s="472">
        <f t="shared" si="4"/>
        <v>0.66203666518197557</v>
      </c>
      <c r="I68" s="196">
        <f t="shared" si="5"/>
        <v>1.7769234292888811</v>
      </c>
      <c r="J68" s="197">
        <f t="shared" si="6"/>
        <v>2.4389600944708567</v>
      </c>
    </row>
    <row r="69" spans="1:10" x14ac:dyDescent="0.15">
      <c r="A69" s="208"/>
      <c r="B69" s="191" t="s">
        <v>103</v>
      </c>
      <c r="C69" s="192" t="s">
        <v>375</v>
      </c>
      <c r="E69" s="198"/>
      <c r="F69" s="195">
        <f>逆行列係数!T70</f>
        <v>2.0295600297169374E-3</v>
      </c>
      <c r="G69" s="195">
        <f>逆行列係数!BI70</f>
        <v>3.900541387706681E-3</v>
      </c>
      <c r="H69" s="472">
        <f t="shared" si="4"/>
        <v>5.5857318995367618E-2</v>
      </c>
      <c r="I69" s="196">
        <f t="shared" si="5"/>
        <v>0.19617775700612347</v>
      </c>
      <c r="J69" s="197">
        <f t="shared" si="6"/>
        <v>0.25203507600149111</v>
      </c>
    </row>
    <row r="70" spans="1:10" x14ac:dyDescent="0.15">
      <c r="A70" s="208"/>
      <c r="B70" s="191" t="s">
        <v>104</v>
      </c>
      <c r="C70" s="192" t="s">
        <v>376</v>
      </c>
      <c r="E70" s="198"/>
      <c r="F70" s="195">
        <f>逆行列係数!T71</f>
        <v>1.2057167213234403E-3</v>
      </c>
      <c r="G70" s="195">
        <f>逆行列係数!BI71</f>
        <v>2.1862631695495896E-3</v>
      </c>
      <c r="H70" s="472">
        <f>D$21*F70</f>
        <v>3.3183597693538146E-2</v>
      </c>
      <c r="I70" s="196">
        <f>E$21*G70</f>
        <v>0.10995812175691481</v>
      </c>
      <c r="J70" s="197">
        <f>SUM(H70:I70)</f>
        <v>0.14314171945045295</v>
      </c>
    </row>
    <row r="71" spans="1:10" x14ac:dyDescent="0.15">
      <c r="A71" s="208"/>
      <c r="B71" s="191" t="s">
        <v>105</v>
      </c>
      <c r="C71" s="192" t="s">
        <v>377</v>
      </c>
      <c r="E71" s="198"/>
      <c r="F71" s="195">
        <f>逆行列係数!T72</f>
        <v>9.8894935204721937E-2</v>
      </c>
      <c r="G71" s="195">
        <f>逆行列係数!BI72</f>
        <v>0.1083739754429128</v>
      </c>
      <c r="H71" s="472">
        <f t="shared" si="4"/>
        <v>2.7217750950321964</v>
      </c>
      <c r="I71" s="196">
        <f t="shared" si="5"/>
        <v>5.4506698704016232</v>
      </c>
      <c r="J71" s="197">
        <f t="shared" si="6"/>
        <v>8.1724449654338187</v>
      </c>
    </row>
    <row r="72" spans="1:10" x14ac:dyDescent="0.15">
      <c r="A72" s="208"/>
      <c r="B72" s="191" t="s">
        <v>106</v>
      </c>
      <c r="C72" s="192" t="s">
        <v>17</v>
      </c>
      <c r="D72" s="214"/>
      <c r="E72" s="198"/>
      <c r="F72" s="195">
        <f>逆行列係数!T73</f>
        <v>1.2096956301048211E-2</v>
      </c>
      <c r="G72" s="195">
        <f>逆行列係数!BI73</f>
        <v>2.3826815794270116E-2</v>
      </c>
      <c r="H72" s="472">
        <f t="shared" si="4"/>
        <v>0.33293104765908926</v>
      </c>
      <c r="I72" s="196">
        <f t="shared" si="5"/>
        <v>1.198369870872267</v>
      </c>
      <c r="J72" s="197">
        <f t="shared" si="6"/>
        <v>1.5313009185313562</v>
      </c>
    </row>
    <row r="73" spans="1:10" x14ac:dyDescent="0.15">
      <c r="A73" s="208"/>
      <c r="B73" s="191" t="s">
        <v>107</v>
      </c>
      <c r="C73" s="192" t="s">
        <v>18</v>
      </c>
      <c r="D73" s="214"/>
      <c r="E73" s="198"/>
      <c r="F73" s="195">
        <f>逆行列係数!T74</f>
        <v>8.4811786738479677E-3</v>
      </c>
      <c r="G73" s="195">
        <f>逆行列係数!BI74</f>
        <v>1.3210250243092539E-2</v>
      </c>
      <c r="H73" s="472">
        <f t="shared" si="4"/>
        <v>0.23341802937846917</v>
      </c>
      <c r="I73" s="196">
        <f t="shared" si="5"/>
        <v>0.66440963050598345</v>
      </c>
      <c r="J73" s="197">
        <f t="shared" si="6"/>
        <v>0.89782765988445257</v>
      </c>
    </row>
    <row r="74" spans="1:10" x14ac:dyDescent="0.15">
      <c r="A74" s="208"/>
      <c r="B74" s="191" t="s">
        <v>108</v>
      </c>
      <c r="C74" s="192" t="s">
        <v>378</v>
      </c>
      <c r="D74" s="214"/>
      <c r="E74" s="198"/>
      <c r="F74" s="195">
        <f>逆行列係数!T75</f>
        <v>3.1883262461236218E-2</v>
      </c>
      <c r="G74" s="195">
        <f>逆行列係数!BI75</f>
        <v>4.3104724067436338E-2</v>
      </c>
      <c r="H74" s="472">
        <f t="shared" si="4"/>
        <v>0.87748750262818542</v>
      </c>
      <c r="I74" s="196">
        <f t="shared" si="5"/>
        <v>2.1679524054196322</v>
      </c>
      <c r="J74" s="197">
        <f t="shared" si="6"/>
        <v>3.0454399080478174</v>
      </c>
    </row>
    <row r="75" spans="1:10" x14ac:dyDescent="0.15">
      <c r="A75" s="208"/>
      <c r="B75" s="191" t="s">
        <v>109</v>
      </c>
      <c r="C75" s="192" t="s">
        <v>347</v>
      </c>
      <c r="D75" s="214"/>
      <c r="E75" s="198"/>
      <c r="F75" s="195">
        <f>逆行列係数!T76</f>
        <v>2.8164262200261917E-2</v>
      </c>
      <c r="G75" s="195">
        <f>逆行列係数!BI76</f>
        <v>3.6508979377792093E-2</v>
      </c>
      <c r="H75" s="472">
        <f t="shared" si="4"/>
        <v>0.77513360282751309</v>
      </c>
      <c r="I75" s="196">
        <f t="shared" si="5"/>
        <v>1.8362193790562769</v>
      </c>
      <c r="J75" s="197">
        <f t="shared" si="6"/>
        <v>2.6113529818837899</v>
      </c>
    </row>
    <row r="76" spans="1:10" x14ac:dyDescent="0.15">
      <c r="A76" s="208"/>
      <c r="B76" s="191" t="s">
        <v>110</v>
      </c>
      <c r="C76" s="192" t="s">
        <v>19</v>
      </c>
      <c r="D76" s="214"/>
      <c r="E76" s="198"/>
      <c r="F76" s="195">
        <f>逆行列係数!T77</f>
        <v>1.0149899721945584E-3</v>
      </c>
      <c r="G76" s="195">
        <f>逆行列係数!BI77</f>
        <v>2.3826117197087689E-3</v>
      </c>
      <c r="H76" s="472">
        <f t="shared" si="4"/>
        <v>2.7934437919472602E-2</v>
      </c>
      <c r="I76" s="196">
        <f t="shared" si="5"/>
        <v>0.11983347349219776</v>
      </c>
      <c r="J76" s="197">
        <f t="shared" si="6"/>
        <v>0.14776791141167037</v>
      </c>
    </row>
    <row r="77" spans="1:10" x14ac:dyDescent="0.15">
      <c r="A77" s="208"/>
      <c r="B77" s="191" t="s">
        <v>111</v>
      </c>
      <c r="C77" s="192" t="s">
        <v>20</v>
      </c>
      <c r="D77" s="214"/>
      <c r="E77" s="198"/>
      <c r="F77" s="195">
        <f>逆行列係数!T78</f>
        <v>2.7715642316114394E-2</v>
      </c>
      <c r="G77" s="195">
        <f>逆行列係数!BI78</f>
        <v>9.2706425897240208E-2</v>
      </c>
      <c r="H77" s="472">
        <f t="shared" si="4"/>
        <v>0.76278673768946248</v>
      </c>
      <c r="I77" s="196">
        <f t="shared" si="5"/>
        <v>4.6626703538884824</v>
      </c>
      <c r="J77" s="197">
        <f t="shared" si="6"/>
        <v>5.425457091577945</v>
      </c>
    </row>
    <row r="78" spans="1:10" x14ac:dyDescent="0.15">
      <c r="A78" s="208"/>
      <c r="B78" s="191" t="s">
        <v>112</v>
      </c>
      <c r="C78" s="192" t="s">
        <v>379</v>
      </c>
      <c r="D78" s="214"/>
      <c r="E78" s="198"/>
      <c r="F78" s="195">
        <f>逆行列係数!T79</f>
        <v>7.0530113843068155E-5</v>
      </c>
      <c r="G78" s="195">
        <f>逆行列係数!BI79</f>
        <v>1.1123000494725866E-4</v>
      </c>
      <c r="H78" s="472">
        <f t="shared" si="4"/>
        <v>1.9411217259049543E-3</v>
      </c>
      <c r="I78" s="196">
        <f t="shared" si="5"/>
        <v>5.5943138947598166E-3</v>
      </c>
      <c r="J78" s="197">
        <f t="shared" si="6"/>
        <v>7.5354356206647714E-3</v>
      </c>
    </row>
    <row r="79" spans="1:10" x14ac:dyDescent="0.15">
      <c r="A79" s="208"/>
      <c r="B79" s="191" t="s">
        <v>334</v>
      </c>
      <c r="C79" s="192" t="s">
        <v>380</v>
      </c>
      <c r="D79" s="214"/>
      <c r="E79" s="198"/>
      <c r="F79" s="195">
        <f>逆行列係数!T80</f>
        <v>1.2238863235020862E-3</v>
      </c>
      <c r="G79" s="195">
        <f>逆行列係数!BI80</f>
        <v>3.1474984229274733E-3</v>
      </c>
      <c r="H79" s="472">
        <f t="shared" si="4"/>
        <v>3.3683659406446978E-2</v>
      </c>
      <c r="I79" s="196">
        <f t="shared" si="5"/>
        <v>0.15830345570394347</v>
      </c>
      <c r="J79" s="197">
        <f t="shared" si="6"/>
        <v>0.19198711511039046</v>
      </c>
    </row>
    <row r="80" spans="1:10" x14ac:dyDescent="0.15">
      <c r="A80" s="208"/>
      <c r="B80" s="191" t="s">
        <v>335</v>
      </c>
      <c r="C80" s="192" t="s">
        <v>21</v>
      </c>
      <c r="D80" s="214"/>
      <c r="E80" s="198"/>
      <c r="F80" s="195">
        <f>逆行列係数!T81</f>
        <v>7.4193809730472488E-2</v>
      </c>
      <c r="G80" s="195">
        <f>逆行列係数!BI81</f>
        <v>0.11096753883991768</v>
      </c>
      <c r="H80" s="472">
        <f t="shared" si="4"/>
        <v>2.041953545061987</v>
      </c>
      <c r="I80" s="196">
        <f t="shared" si="5"/>
        <v>5.5811131600129524</v>
      </c>
      <c r="J80" s="197">
        <f t="shared" si="6"/>
        <v>7.6230667050749394</v>
      </c>
    </row>
    <row r="81" spans="1:10" x14ac:dyDescent="0.15">
      <c r="A81" s="208"/>
      <c r="B81" s="191" t="s">
        <v>381</v>
      </c>
      <c r="C81" s="435" t="s">
        <v>439</v>
      </c>
      <c r="D81" s="214"/>
      <c r="E81" s="198"/>
      <c r="F81" s="195">
        <f>逆行列係数!T82</f>
        <v>8.1454755281391356E-4</v>
      </c>
      <c r="G81" s="195">
        <f>逆行列係数!BI82</f>
        <v>1.144554474296877E-3</v>
      </c>
      <c r="H81" s="472">
        <f t="shared" ref="H81:I83" si="7">D$21*F81</f>
        <v>2.2417884580023233E-2</v>
      </c>
      <c r="I81" s="196">
        <f t="shared" si="7"/>
        <v>5.7565375474941421E-2</v>
      </c>
      <c r="J81" s="197">
        <f>SUM(H81:I81)</f>
        <v>7.9983260054964658E-2</v>
      </c>
    </row>
    <row r="82" spans="1:10" x14ac:dyDescent="0.15">
      <c r="A82" s="208"/>
      <c r="B82" s="191" t="s">
        <v>336</v>
      </c>
      <c r="C82" s="192" t="s">
        <v>383</v>
      </c>
      <c r="D82" s="214"/>
      <c r="E82" s="198"/>
      <c r="F82" s="195">
        <f>逆行列係数!T83</f>
        <v>9.8373377266037002E-4</v>
      </c>
      <c r="G82" s="195">
        <f>逆行列係数!BI83</f>
        <v>2.2315921906774089E-3</v>
      </c>
      <c r="H82" s="472">
        <f t="shared" si="7"/>
        <v>2.7074208370998731E-2</v>
      </c>
      <c r="I82" s="196">
        <f t="shared" si="7"/>
        <v>0.112237945198903</v>
      </c>
      <c r="J82" s="197">
        <f>SUM(H82:I82)</f>
        <v>0.13931215356990173</v>
      </c>
    </row>
    <row r="83" spans="1:10" x14ac:dyDescent="0.15">
      <c r="A83" s="208"/>
      <c r="B83" s="191" t="s">
        <v>337</v>
      </c>
      <c r="C83" s="192" t="s">
        <v>384</v>
      </c>
      <c r="D83" s="214"/>
      <c r="E83" s="198"/>
      <c r="F83" s="195">
        <f>逆行列係数!T84</f>
        <v>4.4743340179748464E-3</v>
      </c>
      <c r="G83" s="195">
        <f>逆行列係数!BI84</f>
        <v>1.05031586135464E-2</v>
      </c>
      <c r="H83" s="472">
        <f t="shared" si="7"/>
        <v>0.12314210906523561</v>
      </c>
      <c r="I83" s="196">
        <f t="shared" si="7"/>
        <v>0.52825643762660823</v>
      </c>
      <c r="J83" s="197">
        <f>SUM(H83:I83)</f>
        <v>0.65139854669184383</v>
      </c>
    </row>
    <row r="84" spans="1:10" x14ac:dyDescent="0.15">
      <c r="A84" s="216"/>
      <c r="B84" s="277"/>
      <c r="C84" s="278" t="s">
        <v>116</v>
      </c>
      <c r="D84" s="217">
        <f>SUM(D45:D83)</f>
        <v>0</v>
      </c>
      <c r="E84" s="224">
        <f>SUM(E45:E83)</f>
        <v>0</v>
      </c>
      <c r="F84" s="218">
        <f>逆行列係数!T85</f>
        <v>0.95276447395933339</v>
      </c>
      <c r="G84" s="218">
        <f>逆行列係数!BI85</f>
        <v>2.2147705465673648</v>
      </c>
      <c r="H84" s="488">
        <f>SUM(H45:H83)</f>
        <v>26.221874874438935</v>
      </c>
      <c r="I84" s="219">
        <f>SUM(I45:I83)</f>
        <v>111.39190048801633</v>
      </c>
      <c r="J84" s="220">
        <f>SUM(J45:J83)</f>
        <v>137.6137753624553</v>
      </c>
    </row>
    <row r="85" spans="1:10" x14ac:dyDescent="0.15">
      <c r="A85" s="221"/>
      <c r="B85" s="222"/>
      <c r="C85" s="223" t="s">
        <v>48</v>
      </c>
      <c r="D85" s="215">
        <f>SUM(D84,D44)</f>
        <v>27.521885619297517</v>
      </c>
      <c r="E85" s="215">
        <f>SUM(E84,E44)</f>
        <v>50.295007155779977</v>
      </c>
      <c r="F85" s="199">
        <f>逆行列係数!T87</f>
        <v>2.3163284449399058</v>
      </c>
      <c r="G85" s="199">
        <f>逆行列係数!BI87</f>
        <v>2.2530917629256577</v>
      </c>
      <c r="H85" s="473">
        <f>SUM(H84,H44)</f>
        <v>63.749726518361371</v>
      </c>
      <c r="I85" s="200">
        <f>SUM(I84,I44)</f>
        <v>113.31926633897487</v>
      </c>
      <c r="J85" s="201">
        <f>SUM(J84,J44)</f>
        <v>177.0689928573363</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18</v>
      </c>
      <c r="C2" s="324" t="s">
        <v>423</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256</v>
      </c>
      <c r="E4" s="182" t="s">
        <v>154</v>
      </c>
      <c r="F4" s="183" t="s">
        <v>155</v>
      </c>
      <c r="G4" s="183" t="s">
        <v>257</v>
      </c>
      <c r="H4" s="479" t="s">
        <v>258</v>
      </c>
      <c r="I4" s="185" t="s">
        <v>259</v>
      </c>
      <c r="J4" s="186" t="s">
        <v>260</v>
      </c>
      <c r="K4" s="187"/>
      <c r="L4" s="188"/>
    </row>
    <row r="5" spans="1:12" x14ac:dyDescent="0.15">
      <c r="A5" s="190" t="s">
        <v>130</v>
      </c>
      <c r="B5" s="191" t="s">
        <v>358</v>
      </c>
      <c r="C5" s="192" t="s">
        <v>359</v>
      </c>
      <c r="D5" s="193"/>
      <c r="E5" s="194"/>
      <c r="F5" s="195">
        <f>逆行列係数!U5</f>
        <v>1.2495161686271463E-4</v>
      </c>
      <c r="G5" s="195">
        <f>逆行列係数!BJ5</f>
        <v>3.191795314541182E-5</v>
      </c>
      <c r="H5" s="472">
        <f t="shared" ref="H5:H40" si="0">D$22*F5</f>
        <v>1.7584866652118087E-3</v>
      </c>
      <c r="I5" s="196">
        <f t="shared" ref="I5:I40" si="1">E$22*G5</f>
        <v>1.8001725574012264E-3</v>
      </c>
      <c r="J5" s="197">
        <f t="shared" ref="J5:J40" si="2">SUM(H5:I5)</f>
        <v>3.5586592226130353E-3</v>
      </c>
    </row>
    <row r="6" spans="1:12" x14ac:dyDescent="0.15">
      <c r="A6" s="190" t="s">
        <v>132</v>
      </c>
      <c r="B6" s="191" t="s">
        <v>360</v>
      </c>
      <c r="C6" s="192" t="s">
        <v>361</v>
      </c>
      <c r="D6" s="193"/>
      <c r="E6" s="194"/>
      <c r="F6" s="195">
        <f>逆行列係数!U6</f>
        <v>3.974295274309507E-5</v>
      </c>
      <c r="G6" s="195">
        <f>逆行列係数!BJ6</f>
        <v>7.569950153935084E-6</v>
      </c>
      <c r="H6" s="472">
        <f t="shared" si="0"/>
        <v>5.5931611122456842E-4</v>
      </c>
      <c r="I6" s="196">
        <f t="shared" si="1"/>
        <v>4.269451886819387E-4</v>
      </c>
      <c r="J6" s="197">
        <f t="shared" si="2"/>
        <v>9.8626129990650718E-4</v>
      </c>
    </row>
    <row r="7" spans="1:12" x14ac:dyDescent="0.15">
      <c r="A7" s="190" t="s">
        <v>134</v>
      </c>
      <c r="B7" s="191" t="s">
        <v>362</v>
      </c>
      <c r="C7" s="192" t="s">
        <v>363</v>
      </c>
      <c r="D7" s="193"/>
      <c r="E7" s="194"/>
      <c r="F7" s="195">
        <f>逆行列係数!U7</f>
        <v>1.2844465884660841E-5</v>
      </c>
      <c r="G7" s="195">
        <f>逆行列係数!BJ7</f>
        <v>2.5542587649099516E-6</v>
      </c>
      <c r="H7" s="472">
        <f t="shared" si="0"/>
        <v>1.8076454348534292E-4</v>
      </c>
      <c r="I7" s="196">
        <f t="shared" si="1"/>
        <v>1.4406019434092126E-4</v>
      </c>
      <c r="J7" s="197">
        <f t="shared" si="2"/>
        <v>3.248247378262642E-4</v>
      </c>
    </row>
    <row r="8" spans="1:12" x14ac:dyDescent="0.15">
      <c r="A8" s="190" t="s">
        <v>136</v>
      </c>
      <c r="B8" s="191" t="s">
        <v>364</v>
      </c>
      <c r="C8" s="192" t="s">
        <v>3</v>
      </c>
      <c r="D8" s="193"/>
      <c r="E8" s="194"/>
      <c r="F8" s="195">
        <f>逆行列係数!U8</f>
        <v>1.4908455896369601E-2</v>
      </c>
      <c r="G8" s="195">
        <f>逆行列係数!BJ8</f>
        <v>7.641019160720381E-4</v>
      </c>
      <c r="H8" s="472">
        <f t="shared" si="0"/>
        <v>0.20981177795777059</v>
      </c>
      <c r="I8" s="196">
        <f t="shared" si="1"/>
        <v>4.3095348066462945E-2</v>
      </c>
      <c r="J8" s="197">
        <f t="shared" si="2"/>
        <v>0.25290712602423354</v>
      </c>
    </row>
    <row r="9" spans="1:12" x14ac:dyDescent="0.15">
      <c r="A9" s="190"/>
      <c r="B9" s="191" t="s">
        <v>365</v>
      </c>
      <c r="C9" s="192" t="s">
        <v>344</v>
      </c>
      <c r="D9" s="193"/>
      <c r="E9" s="194"/>
      <c r="F9" s="195">
        <f>逆行列係数!U9</f>
        <v>1.9104349497559988E-4</v>
      </c>
      <c r="G9" s="195">
        <f>逆行列係数!BJ9</f>
        <v>6.3441706073114003E-5</v>
      </c>
      <c r="H9" s="472">
        <f t="shared" si="0"/>
        <v>2.6886201781539153E-3</v>
      </c>
      <c r="I9" s="196">
        <f t="shared" si="1"/>
        <v>3.5781122225236293E-3</v>
      </c>
      <c r="J9" s="197">
        <f t="shared" si="2"/>
        <v>6.2667324006775446E-3</v>
      </c>
    </row>
    <row r="10" spans="1:12" x14ac:dyDescent="0.15">
      <c r="A10" s="190"/>
      <c r="B10" s="191" t="s">
        <v>366</v>
      </c>
      <c r="C10" s="192" t="s">
        <v>4</v>
      </c>
      <c r="D10" s="193"/>
      <c r="E10" s="194"/>
      <c r="F10" s="195">
        <f>逆行列係数!U10</f>
        <v>3.4102426546215093E-3</v>
      </c>
      <c r="G10" s="195">
        <f>逆行列係数!BJ10</f>
        <v>2.0126820689078342E-4</v>
      </c>
      <c r="H10" s="472">
        <f t="shared" si="0"/>
        <v>4.7993506477609249E-2</v>
      </c>
      <c r="I10" s="196">
        <f t="shared" si="1"/>
        <v>1.1351526868640183E-2</v>
      </c>
      <c r="J10" s="197">
        <f t="shared" si="2"/>
        <v>5.934503334624943E-2</v>
      </c>
    </row>
    <row r="11" spans="1:12" x14ac:dyDescent="0.15">
      <c r="A11" s="190"/>
      <c r="B11" s="191" t="s">
        <v>367</v>
      </c>
      <c r="C11" s="192" t="s">
        <v>113</v>
      </c>
      <c r="D11" s="193"/>
      <c r="E11" s="194"/>
      <c r="F11" s="195">
        <f>逆行列係数!U11</f>
        <v>4.1329574724865851E-3</v>
      </c>
      <c r="G11" s="195">
        <f>逆行列係数!BJ11</f>
        <v>7.1755656543359724E-4</v>
      </c>
      <c r="H11" s="472">
        <f t="shared" si="0"/>
        <v>5.8164518281026312E-2</v>
      </c>
      <c r="I11" s="196">
        <f t="shared" si="1"/>
        <v>4.0470190290454879E-2</v>
      </c>
      <c r="J11" s="197">
        <f t="shared" si="2"/>
        <v>9.8634708571481183E-2</v>
      </c>
    </row>
    <row r="12" spans="1:12" x14ac:dyDescent="0.15">
      <c r="A12" s="190"/>
      <c r="B12" s="191" t="s">
        <v>368</v>
      </c>
      <c r="C12" s="192" t="s">
        <v>5</v>
      </c>
      <c r="D12" s="193"/>
      <c r="E12" s="194"/>
      <c r="F12" s="195">
        <f>逆行列係数!U12</f>
        <v>1.2719010590441242E-2</v>
      </c>
      <c r="G12" s="195">
        <f>逆行列係数!BJ12</f>
        <v>2.5493288124436328E-3</v>
      </c>
      <c r="H12" s="472">
        <f t="shared" si="0"/>
        <v>0.17899896839712476</v>
      </c>
      <c r="I12" s="196">
        <f t="shared" si="1"/>
        <v>0.14378214502182088</v>
      </c>
      <c r="J12" s="197">
        <f t="shared" si="2"/>
        <v>0.32278111341894566</v>
      </c>
    </row>
    <row r="13" spans="1:12" x14ac:dyDescent="0.15">
      <c r="A13" s="190"/>
      <c r="B13" s="191" t="s">
        <v>369</v>
      </c>
      <c r="C13" s="192" t="s">
        <v>6</v>
      </c>
      <c r="D13" s="193"/>
      <c r="E13" s="194"/>
      <c r="F13" s="195">
        <f>逆行列係数!U13</f>
        <v>3.8535396119469688E-3</v>
      </c>
      <c r="G13" s="195">
        <f>逆行列係数!BJ13</f>
        <v>2.5187465502091671E-4</v>
      </c>
      <c r="H13" s="472">
        <f t="shared" si="0"/>
        <v>5.4232175554154827E-2</v>
      </c>
      <c r="I13" s="196">
        <f t="shared" si="1"/>
        <v>1.4205730543179701E-2</v>
      </c>
      <c r="J13" s="197">
        <f t="shared" si="2"/>
        <v>6.8437906097334522E-2</v>
      </c>
    </row>
    <row r="14" spans="1:12" x14ac:dyDescent="0.15">
      <c r="A14" s="190"/>
      <c r="B14" s="191" t="s">
        <v>88</v>
      </c>
      <c r="C14" s="192" t="s">
        <v>370</v>
      </c>
      <c r="D14" s="193"/>
      <c r="E14" s="194"/>
      <c r="F14" s="195">
        <f>逆行列係数!U14</f>
        <v>3.1729988168703333E-3</v>
      </c>
      <c r="G14" s="195">
        <f>逆行列係数!BJ14</f>
        <v>1.689843763347208E-3</v>
      </c>
      <c r="H14" s="472">
        <f t="shared" si="0"/>
        <v>4.4654693138783175E-2</v>
      </c>
      <c r="I14" s="196">
        <f t="shared" si="1"/>
        <v>9.5307188252782518E-2</v>
      </c>
      <c r="J14" s="197">
        <f t="shared" si="2"/>
        <v>0.13996188139156568</v>
      </c>
    </row>
    <row r="15" spans="1:12" x14ac:dyDescent="0.15">
      <c r="A15" s="190"/>
      <c r="B15" s="191" t="s">
        <v>89</v>
      </c>
      <c r="C15" s="192" t="s">
        <v>7</v>
      </c>
      <c r="D15" s="193"/>
      <c r="E15" s="194"/>
      <c r="F15" s="195">
        <f>逆行列係数!U15</f>
        <v>3.4320989000123321E-2</v>
      </c>
      <c r="G15" s="195">
        <f>逆行列係数!BJ15</f>
        <v>2.0017633760401128E-3</v>
      </c>
      <c r="H15" s="472">
        <f t="shared" si="0"/>
        <v>0.48301096863683141</v>
      </c>
      <c r="I15" s="196">
        <f t="shared" si="1"/>
        <v>0.11289945440866235</v>
      </c>
      <c r="J15" s="197">
        <f t="shared" si="2"/>
        <v>0.5959104230454938</v>
      </c>
    </row>
    <row r="16" spans="1:12" x14ac:dyDescent="0.15">
      <c r="A16" s="190"/>
      <c r="B16" s="191" t="s">
        <v>90</v>
      </c>
      <c r="C16" s="192" t="s">
        <v>8</v>
      </c>
      <c r="D16" s="193"/>
      <c r="E16" s="194"/>
      <c r="F16" s="195">
        <f>逆行列係数!U16</f>
        <v>9.8232766326283617E-3</v>
      </c>
      <c r="G16" s="195">
        <f>逆行列係数!BJ16</f>
        <v>3.5856712974448928E-3</v>
      </c>
      <c r="H16" s="472">
        <f t="shared" si="0"/>
        <v>0.1382463180619978</v>
      </c>
      <c r="I16" s="196">
        <f t="shared" si="1"/>
        <v>0.20223186117589192</v>
      </c>
      <c r="J16" s="197">
        <f t="shared" si="2"/>
        <v>0.3404781792378897</v>
      </c>
    </row>
    <row r="17" spans="1:10" x14ac:dyDescent="0.15">
      <c r="A17" s="190"/>
      <c r="B17" s="191" t="s">
        <v>91</v>
      </c>
      <c r="C17" s="192" t="s">
        <v>9</v>
      </c>
      <c r="D17" s="193"/>
      <c r="E17" s="194"/>
      <c r="F17" s="195">
        <f>逆行列係数!U17</f>
        <v>5.3910520455927105E-3</v>
      </c>
      <c r="G17" s="195">
        <f>逆行列係数!BJ17</f>
        <v>1.9017032099109574E-3</v>
      </c>
      <c r="H17" s="472">
        <f t="shared" si="0"/>
        <v>7.5870111741358909E-2</v>
      </c>
      <c r="I17" s="196">
        <f t="shared" si="1"/>
        <v>0.10725606103897797</v>
      </c>
      <c r="J17" s="197">
        <f t="shared" si="2"/>
        <v>0.18312617278033688</v>
      </c>
    </row>
    <row r="18" spans="1:10" x14ac:dyDescent="0.15">
      <c r="A18" s="190"/>
      <c r="B18" s="191" t="s">
        <v>92</v>
      </c>
      <c r="C18" s="192" t="s">
        <v>10</v>
      </c>
      <c r="D18" s="193"/>
      <c r="E18" s="194"/>
      <c r="F18" s="195">
        <f>逆行列係数!U18</f>
        <v>7.27211301644213E-3</v>
      </c>
      <c r="G18" s="195">
        <f>逆行列係数!BJ18</f>
        <v>1.6034882080094516E-3</v>
      </c>
      <c r="H18" s="472">
        <f t="shared" si="0"/>
        <v>0.10234292351236154</v>
      </c>
      <c r="I18" s="196">
        <f t="shared" si="1"/>
        <v>9.0436734931733057E-2</v>
      </c>
      <c r="J18" s="197">
        <f t="shared" si="2"/>
        <v>0.19277965844409461</v>
      </c>
    </row>
    <row r="19" spans="1:10" x14ac:dyDescent="0.15">
      <c r="A19" s="190"/>
      <c r="B19" s="191" t="s">
        <v>93</v>
      </c>
      <c r="C19" s="192" t="s">
        <v>371</v>
      </c>
      <c r="D19" s="193"/>
      <c r="E19" s="194"/>
      <c r="F19" s="195">
        <f>逆行列係数!U19</f>
        <v>5.64343071887576E-4</v>
      </c>
      <c r="G19" s="195">
        <f>逆行列係数!BJ19</f>
        <v>4.0486745059297531E-4</v>
      </c>
      <c r="H19" s="472">
        <f>D$22*F19</f>
        <v>7.9421922775862793E-3</v>
      </c>
      <c r="I19" s="196">
        <f>E$22*G19</f>
        <v>2.2834524213443803E-2</v>
      </c>
      <c r="J19" s="197">
        <f>SUM(H19:I19)</f>
        <v>3.077671649103008E-2</v>
      </c>
    </row>
    <row r="20" spans="1:10" x14ac:dyDescent="0.15">
      <c r="A20" s="190"/>
      <c r="B20" s="191" t="s">
        <v>94</v>
      </c>
      <c r="C20" s="192" t="s">
        <v>372</v>
      </c>
      <c r="D20" s="193"/>
      <c r="E20" s="194"/>
      <c r="F20" s="195">
        <f>逆行列係数!U20</f>
        <v>4.9729956603370492E-4</v>
      </c>
      <c r="G20" s="195">
        <f>逆行列係数!BJ20</f>
        <v>1.763507604646993E-4</v>
      </c>
      <c r="H20" s="472">
        <f>D$22*F20</f>
        <v>6.9986661833012047E-3</v>
      </c>
      <c r="I20" s="196">
        <f>E$22*G20</f>
        <v>9.9461828902090398E-3</v>
      </c>
      <c r="J20" s="197">
        <f>SUM(H20:I20)</f>
        <v>1.6944849073510244E-2</v>
      </c>
    </row>
    <row r="21" spans="1:10" x14ac:dyDescent="0.15">
      <c r="A21" s="190"/>
      <c r="B21" s="191" t="s">
        <v>95</v>
      </c>
      <c r="C21" s="192" t="s">
        <v>373</v>
      </c>
      <c r="D21" s="193"/>
      <c r="E21" s="194"/>
      <c r="F21" s="195">
        <f>逆行列係数!U21</f>
        <v>2.662379325779135E-4</v>
      </c>
      <c r="G21" s="195">
        <f>逆行列係数!BJ21</f>
        <v>3.4337636158574651E-5</v>
      </c>
      <c r="H21" s="472">
        <f t="shared" si="0"/>
        <v>3.7468571113106136E-3</v>
      </c>
      <c r="I21" s="196">
        <f t="shared" si="1"/>
        <v>1.9366426793436099E-3</v>
      </c>
      <c r="J21" s="197">
        <f t="shared" si="2"/>
        <v>5.6834997906542234E-3</v>
      </c>
    </row>
    <row r="22" spans="1:10" x14ac:dyDescent="0.15">
      <c r="A22" s="190"/>
      <c r="B22" s="191" t="s">
        <v>96</v>
      </c>
      <c r="C22" s="192" t="s">
        <v>374</v>
      </c>
      <c r="D22" s="193">
        <f>地域別最終需要!K24</f>
        <v>14.073340620664977</v>
      </c>
      <c r="E22" s="194">
        <f>地域別最終需要!I24</f>
        <v>56.399999999999991</v>
      </c>
      <c r="F22" s="195">
        <f>逆行列係数!U22</f>
        <v>1.0365460430932825</v>
      </c>
      <c r="G22" s="195">
        <f>逆行列係数!BJ22</f>
        <v>5.5906472376790681E-3</v>
      </c>
      <c r="H22" s="472">
        <f t="shared" si="0"/>
        <v>14.587665533454242</v>
      </c>
      <c r="I22" s="196">
        <f t="shared" si="1"/>
        <v>0.31531250420509938</v>
      </c>
      <c r="J22" s="197">
        <f t="shared" si="2"/>
        <v>14.902978037659341</v>
      </c>
    </row>
    <row r="23" spans="1:10" x14ac:dyDescent="0.15">
      <c r="A23" s="190"/>
      <c r="B23" s="191" t="s">
        <v>97</v>
      </c>
      <c r="C23" s="192" t="s">
        <v>11</v>
      </c>
      <c r="D23" s="193"/>
      <c r="E23" s="194"/>
      <c r="F23" s="195">
        <f>逆行列係数!U23</f>
        <v>6.2880601473873114E-3</v>
      </c>
      <c r="G23" s="195">
        <f>逆行列係数!BJ23</f>
        <v>1.6057653680977316E-3</v>
      </c>
      <c r="H23" s="472">
        <f t="shared" si="0"/>
        <v>8.8494012297410454E-2</v>
      </c>
      <c r="I23" s="196">
        <f t="shared" si="1"/>
        <v>9.0565166760712051E-2</v>
      </c>
      <c r="J23" s="197">
        <f t="shared" si="2"/>
        <v>0.17905917905812252</v>
      </c>
    </row>
    <row r="24" spans="1:10" x14ac:dyDescent="0.15">
      <c r="A24" s="190"/>
      <c r="B24" s="191" t="s">
        <v>98</v>
      </c>
      <c r="C24" s="192" t="s">
        <v>345</v>
      </c>
      <c r="D24" s="193"/>
      <c r="E24" s="194"/>
      <c r="F24" s="195">
        <f>逆行列係数!U24</f>
        <v>9.5989510537975575E-5</v>
      </c>
      <c r="G24" s="195">
        <f>逆行列係数!BJ24</f>
        <v>2.3425625080452521E-5</v>
      </c>
      <c r="H24" s="472">
        <f t="shared" si="0"/>
        <v>1.3508930778118405E-3</v>
      </c>
      <c r="I24" s="196">
        <f t="shared" si="1"/>
        <v>1.3212052545375219E-3</v>
      </c>
      <c r="J24" s="197">
        <f t="shared" si="2"/>
        <v>2.6720983323493624E-3</v>
      </c>
    </row>
    <row r="25" spans="1:10" x14ac:dyDescent="0.15">
      <c r="A25" s="190"/>
      <c r="B25" s="191" t="s">
        <v>99</v>
      </c>
      <c r="C25" s="192" t="s">
        <v>342</v>
      </c>
      <c r="D25" s="193"/>
      <c r="E25" s="194"/>
      <c r="F25" s="195">
        <f>逆行列係数!U25</f>
        <v>3.2073774444818488E-4</v>
      </c>
      <c r="G25" s="195">
        <f>逆行列係数!BJ25</f>
        <v>1.3030081199618369E-4</v>
      </c>
      <c r="H25" s="472">
        <f t="shared" si="0"/>
        <v>4.5138515275231026E-3</v>
      </c>
      <c r="I25" s="196">
        <f t="shared" si="1"/>
        <v>7.3489657965847589E-3</v>
      </c>
      <c r="J25" s="197">
        <f t="shared" si="2"/>
        <v>1.1862817324107862E-2</v>
      </c>
    </row>
    <row r="26" spans="1:10" x14ac:dyDescent="0.15">
      <c r="A26" s="190"/>
      <c r="B26" s="191" t="s">
        <v>100</v>
      </c>
      <c r="C26" s="192" t="s">
        <v>13</v>
      </c>
      <c r="D26" s="193"/>
      <c r="E26" s="194"/>
      <c r="F26" s="195">
        <f>逆行列係数!U26</f>
        <v>4.479460858267721E-3</v>
      </c>
      <c r="G26" s="195">
        <f>逆行列係数!BJ26</f>
        <v>6.4453054082769462E-4</v>
      </c>
      <c r="H26" s="472">
        <f t="shared" si="0"/>
        <v>6.3040978455337918E-2</v>
      </c>
      <c r="I26" s="196">
        <f t="shared" si="1"/>
        <v>3.635152250268197E-2</v>
      </c>
      <c r="J26" s="197">
        <f t="shared" si="2"/>
        <v>9.939250095801988E-2</v>
      </c>
    </row>
    <row r="27" spans="1:10" x14ac:dyDescent="0.15">
      <c r="A27" s="190"/>
      <c r="B27" s="191" t="s">
        <v>101</v>
      </c>
      <c r="C27" s="192" t="s">
        <v>14</v>
      </c>
      <c r="D27" s="193"/>
      <c r="E27" s="194"/>
      <c r="F27" s="195">
        <f>逆行列係数!U27</f>
        <v>5.4218849098061775E-3</v>
      </c>
      <c r="G27" s="195">
        <f>逆行列係数!BJ27</f>
        <v>1.5163959575330657E-4</v>
      </c>
      <c r="H27" s="472">
        <f t="shared" si="0"/>
        <v>7.6304033141745747E-2</v>
      </c>
      <c r="I27" s="196">
        <f t="shared" si="1"/>
        <v>8.5524732004864899E-3</v>
      </c>
      <c r="J27" s="197">
        <f t="shared" si="2"/>
        <v>8.4856506342232241E-2</v>
      </c>
    </row>
    <row r="28" spans="1:10" x14ac:dyDescent="0.15">
      <c r="A28" s="190"/>
      <c r="B28" s="191" t="s">
        <v>102</v>
      </c>
      <c r="C28" s="192" t="s">
        <v>343</v>
      </c>
      <c r="D28" s="193"/>
      <c r="E28" s="194"/>
      <c r="F28" s="195">
        <f>逆行列係数!U28</f>
        <v>3.0950084803845413E-2</v>
      </c>
      <c r="G28" s="195">
        <f>逆行列係数!BJ28</f>
        <v>8.1058211870625035E-4</v>
      </c>
      <c r="H28" s="472">
        <f t="shared" si="0"/>
        <v>0.43557108568298347</v>
      </c>
      <c r="I28" s="196">
        <f t="shared" si="1"/>
        <v>4.5716831495032514E-2</v>
      </c>
      <c r="J28" s="197">
        <f t="shared" si="2"/>
        <v>0.481287917178016</v>
      </c>
    </row>
    <row r="29" spans="1:10" x14ac:dyDescent="0.15">
      <c r="A29" s="190"/>
      <c r="B29" s="191" t="s">
        <v>103</v>
      </c>
      <c r="C29" s="192" t="s">
        <v>375</v>
      </c>
      <c r="D29" s="193"/>
      <c r="E29" s="194"/>
      <c r="F29" s="195">
        <f>逆行列係数!U29</f>
        <v>3.4191636424018563E-3</v>
      </c>
      <c r="G29" s="195">
        <f>逆行列係数!BJ29</f>
        <v>7.2973378334302032E-5</v>
      </c>
      <c r="H29" s="472">
        <f t="shared" si="0"/>
        <v>4.8119054577314864E-2</v>
      </c>
      <c r="I29" s="196">
        <f t="shared" si="1"/>
        <v>4.1156985380546339E-3</v>
      </c>
      <c r="J29" s="197">
        <f t="shared" si="2"/>
        <v>5.22347531153695E-2</v>
      </c>
    </row>
    <row r="30" spans="1:10" x14ac:dyDescent="0.15">
      <c r="A30" s="190"/>
      <c r="B30" s="191" t="s">
        <v>104</v>
      </c>
      <c r="C30" s="192" t="s">
        <v>376</v>
      </c>
      <c r="D30" s="193"/>
      <c r="E30" s="194"/>
      <c r="F30" s="195">
        <f>逆行列係数!U30</f>
        <v>1.1595727279690574E-3</v>
      </c>
      <c r="G30" s="195">
        <f>逆行列係数!BJ30</f>
        <v>3.3994066722941916E-5</v>
      </c>
      <c r="H30" s="472">
        <f>D$22*F30</f>
        <v>1.6319061975142234E-2</v>
      </c>
      <c r="I30" s="196">
        <f>E$22*G30</f>
        <v>1.9172653631739239E-3</v>
      </c>
      <c r="J30" s="197">
        <f>SUM(H30:I30)</f>
        <v>1.8236327338316156E-2</v>
      </c>
    </row>
    <row r="31" spans="1:10" x14ac:dyDescent="0.15">
      <c r="A31" s="190"/>
      <c r="B31" s="191" t="s">
        <v>105</v>
      </c>
      <c r="C31" s="192" t="s">
        <v>377</v>
      </c>
      <c r="D31" s="193"/>
      <c r="E31" s="194"/>
      <c r="F31" s="195">
        <f>逆行列係数!U31</f>
        <v>2.2549144204540801E-2</v>
      </c>
      <c r="G31" s="195">
        <f>逆行列係数!BJ31</f>
        <v>2.3297030035470865E-3</v>
      </c>
      <c r="H31" s="472">
        <f t="shared" si="0"/>
        <v>0.31734178709499633</v>
      </c>
      <c r="I31" s="196">
        <f t="shared" si="1"/>
        <v>0.13139524940005565</v>
      </c>
      <c r="J31" s="197">
        <f t="shared" si="2"/>
        <v>0.44873703649505198</v>
      </c>
    </row>
    <row r="32" spans="1:10" x14ac:dyDescent="0.15">
      <c r="A32" s="190"/>
      <c r="B32" s="191" t="s">
        <v>106</v>
      </c>
      <c r="C32" s="192" t="s">
        <v>17</v>
      </c>
      <c r="D32" s="193"/>
      <c r="E32" s="194"/>
      <c r="F32" s="195">
        <f>逆行列係数!U32</f>
        <v>8.5164359866209041E-3</v>
      </c>
      <c r="G32" s="195">
        <f>逆行列係数!BJ32</f>
        <v>2.96744901614957E-4</v>
      </c>
      <c r="H32" s="472">
        <f t="shared" si="0"/>
        <v>0.11985470451380498</v>
      </c>
      <c r="I32" s="196">
        <f t="shared" si="1"/>
        <v>1.6736412451083572E-2</v>
      </c>
      <c r="J32" s="197">
        <f t="shared" si="2"/>
        <v>0.13659111696488854</v>
      </c>
    </row>
    <row r="33" spans="1:10" x14ac:dyDescent="0.15">
      <c r="A33" s="190"/>
      <c r="B33" s="191" t="s">
        <v>107</v>
      </c>
      <c r="C33" s="192" t="s">
        <v>18</v>
      </c>
      <c r="D33" s="193"/>
      <c r="E33" s="194"/>
      <c r="F33" s="195">
        <f>逆行列係数!U33</f>
        <v>4.7835090380012367E-3</v>
      </c>
      <c r="G33" s="195">
        <f>逆行列係数!BJ33</f>
        <v>2.2852148285283289E-4</v>
      </c>
      <c r="H33" s="472">
        <f t="shared" si="0"/>
        <v>6.7319952053820853E-2</v>
      </c>
      <c r="I33" s="196">
        <f t="shared" si="1"/>
        <v>1.2888611632899774E-2</v>
      </c>
      <c r="J33" s="197">
        <f t="shared" si="2"/>
        <v>8.0208563686720621E-2</v>
      </c>
    </row>
    <row r="34" spans="1:10" x14ac:dyDescent="0.15">
      <c r="A34" s="190"/>
      <c r="B34" s="191" t="s">
        <v>108</v>
      </c>
      <c r="C34" s="192" t="s">
        <v>378</v>
      </c>
      <c r="D34" s="193"/>
      <c r="E34" s="194"/>
      <c r="F34" s="195">
        <f>逆行列係数!U34</f>
        <v>1.5551633224705586E-2</v>
      </c>
      <c r="G34" s="195">
        <f>逆行列係数!BJ34</f>
        <v>1.535116635336559E-3</v>
      </c>
      <c r="H34" s="472">
        <f t="shared" si="0"/>
        <v>0.2188634315789322</v>
      </c>
      <c r="I34" s="196">
        <f t="shared" si="1"/>
        <v>8.6580578232981917E-2</v>
      </c>
      <c r="J34" s="197">
        <f t="shared" si="2"/>
        <v>0.30544400981191411</v>
      </c>
    </row>
    <row r="35" spans="1:10" x14ac:dyDescent="0.15">
      <c r="A35" s="190"/>
      <c r="B35" s="191" t="s">
        <v>109</v>
      </c>
      <c r="C35" s="192" t="s">
        <v>347</v>
      </c>
      <c r="D35" s="193"/>
      <c r="E35" s="194"/>
      <c r="F35" s="195">
        <f>逆行列係数!U35</f>
        <v>7.5883244148934178E-3</v>
      </c>
      <c r="G35" s="195">
        <f>逆行列係数!BJ35</f>
        <v>3.6069137068181034E-4</v>
      </c>
      <c r="H35" s="472">
        <f t="shared" si="0"/>
        <v>0.10679307423090333</v>
      </c>
      <c r="I35" s="196">
        <f t="shared" si="1"/>
        <v>2.0342993306454098E-2</v>
      </c>
      <c r="J35" s="197">
        <f t="shared" si="2"/>
        <v>0.12713606753735743</v>
      </c>
    </row>
    <row r="36" spans="1:10" x14ac:dyDescent="0.15">
      <c r="A36" s="190"/>
      <c r="B36" s="191" t="s">
        <v>110</v>
      </c>
      <c r="C36" s="192" t="s">
        <v>19</v>
      </c>
      <c r="D36" s="193"/>
      <c r="E36" s="194"/>
      <c r="F36" s="195">
        <f>逆行列係数!U36</f>
        <v>1.4325997007308756E-3</v>
      </c>
      <c r="G36" s="195">
        <f>逆行列係数!BJ36</f>
        <v>3.4296810224355908E-5</v>
      </c>
      <c r="H36" s="472">
        <f t="shared" si="0"/>
        <v>2.0161463561448319E-2</v>
      </c>
      <c r="I36" s="196">
        <f t="shared" si="1"/>
        <v>1.934340096653673E-3</v>
      </c>
      <c r="J36" s="197">
        <f t="shared" si="2"/>
        <v>2.2095803658101994E-2</v>
      </c>
    </row>
    <row r="37" spans="1:10" x14ac:dyDescent="0.15">
      <c r="A37" s="190"/>
      <c r="B37" s="191" t="s">
        <v>111</v>
      </c>
      <c r="C37" s="192" t="s">
        <v>20</v>
      </c>
      <c r="D37" s="193"/>
      <c r="E37" s="194"/>
      <c r="F37" s="195">
        <f>逆行列係数!U37</f>
        <v>5.7598275028097404E-2</v>
      </c>
      <c r="G37" s="195">
        <f>逆行列係数!BJ37</f>
        <v>9.3508401092201967E-4</v>
      </c>
      <c r="H37" s="472">
        <f t="shared" si="0"/>
        <v>0.81060014363315636</v>
      </c>
      <c r="I37" s="196">
        <f t="shared" si="1"/>
        <v>5.2738738216001904E-2</v>
      </c>
      <c r="J37" s="197">
        <f t="shared" si="2"/>
        <v>0.8633388818491583</v>
      </c>
    </row>
    <row r="38" spans="1:10" x14ac:dyDescent="0.15">
      <c r="A38" s="190"/>
      <c r="B38" s="191" t="s">
        <v>112</v>
      </c>
      <c r="C38" s="192" t="s">
        <v>379</v>
      </c>
      <c r="D38" s="193"/>
      <c r="E38" s="194"/>
      <c r="F38" s="195">
        <f>逆行列係数!U38</f>
        <v>5.4167764974706015E-5</v>
      </c>
      <c r="G38" s="195">
        <f>逆行列係数!BJ38</f>
        <v>3.3254978172700216E-6</v>
      </c>
      <c r="H38" s="472">
        <f t="shared" si="0"/>
        <v>7.6232140714916372E-4</v>
      </c>
      <c r="I38" s="196">
        <f t="shared" si="1"/>
        <v>1.875580768940292E-4</v>
      </c>
      <c r="J38" s="197">
        <f t="shared" si="2"/>
        <v>9.4987948404319294E-4</v>
      </c>
    </row>
    <row r="39" spans="1:10" x14ac:dyDescent="0.15">
      <c r="A39" s="190"/>
      <c r="B39" s="191" t="s">
        <v>334</v>
      </c>
      <c r="C39" s="192" t="s">
        <v>380</v>
      </c>
      <c r="D39" s="193"/>
      <c r="E39" s="194"/>
      <c r="F39" s="195">
        <f>逆行列係数!U39</f>
        <v>1.9061947182617606E-3</v>
      </c>
      <c r="G39" s="195">
        <f>逆行列係数!BJ39</f>
        <v>3.7128211265064668E-5</v>
      </c>
      <c r="H39" s="472">
        <f t="shared" si="0"/>
        <v>2.6826527559410267E-2</v>
      </c>
      <c r="I39" s="196">
        <f t="shared" si="1"/>
        <v>2.094031115349647E-3</v>
      </c>
      <c r="J39" s="197">
        <f t="shared" si="2"/>
        <v>2.8920558674759914E-2</v>
      </c>
    </row>
    <row r="40" spans="1:10" x14ac:dyDescent="0.15">
      <c r="A40" s="190"/>
      <c r="B40" s="191" t="s">
        <v>335</v>
      </c>
      <c r="C40" s="192" t="s">
        <v>21</v>
      </c>
      <c r="D40" s="193"/>
      <c r="E40" s="194"/>
      <c r="F40" s="195">
        <f>逆行列係数!U40</f>
        <v>4.6296899802455493E-2</v>
      </c>
      <c r="G40" s="195">
        <f>逆行列係数!BJ40</f>
        <v>1.3286106901007186E-3</v>
      </c>
      <c r="H40" s="472">
        <f t="shared" si="0"/>
        <v>0.65155204060075322</v>
      </c>
      <c r="I40" s="196">
        <f t="shared" si="1"/>
        <v>7.4933642921680518E-2</v>
      </c>
      <c r="J40" s="197">
        <f t="shared" si="2"/>
        <v>0.7264856835224337</v>
      </c>
    </row>
    <row r="41" spans="1:10" x14ac:dyDescent="0.15">
      <c r="A41" s="190"/>
      <c r="B41" s="191" t="s">
        <v>381</v>
      </c>
      <c r="C41" s="435" t="s">
        <v>439</v>
      </c>
      <c r="D41" s="193"/>
      <c r="E41" s="194"/>
      <c r="F41" s="195">
        <f>逆行列係数!U41</f>
        <v>3.146895515713937E-4</v>
      </c>
      <c r="G41" s="195">
        <f>逆行列係数!BJ41</f>
        <v>2.5661767500417177E-5</v>
      </c>
      <c r="H41" s="472">
        <f t="shared" ref="H41:I43" si="3">D$22*F41</f>
        <v>4.4287332490285415E-3</v>
      </c>
      <c r="I41" s="196">
        <f t="shared" si="3"/>
        <v>1.4473236870235285E-3</v>
      </c>
      <c r="J41" s="197">
        <f>SUM(H41:I41)</f>
        <v>5.8760569360520702E-3</v>
      </c>
    </row>
    <row r="42" spans="1:10" x14ac:dyDescent="0.15">
      <c r="A42" s="190"/>
      <c r="B42" s="191" t="s">
        <v>336</v>
      </c>
      <c r="C42" s="192" t="s">
        <v>383</v>
      </c>
      <c r="D42" s="193"/>
      <c r="E42" s="194"/>
      <c r="F42" s="195">
        <f>逆行列係数!U42</f>
        <v>1.6724414274693726E-3</v>
      </c>
      <c r="G42" s="195">
        <f>逆行列係数!BJ42</f>
        <v>3.3613647069042335E-5</v>
      </c>
      <c r="H42" s="472">
        <f t="shared" si="3"/>
        <v>2.353683787688764E-2</v>
      </c>
      <c r="I42" s="196">
        <f t="shared" si="3"/>
        <v>1.8958096946939875E-3</v>
      </c>
      <c r="J42" s="197">
        <f>SUM(H42:I42)</f>
        <v>2.5432647571581628E-2</v>
      </c>
    </row>
    <row r="43" spans="1:10" x14ac:dyDescent="0.15">
      <c r="A43" s="190"/>
      <c r="B43" s="191" t="s">
        <v>337</v>
      </c>
      <c r="C43" s="192" t="s">
        <v>384</v>
      </c>
      <c r="D43" s="320"/>
      <c r="E43" s="321"/>
      <c r="F43" s="199">
        <f>逆行列係数!U43</f>
        <v>6.3153624099053828E-3</v>
      </c>
      <c r="G43" s="199">
        <f>逆行列係数!BJ43</f>
        <v>1.511914221118808E-4</v>
      </c>
      <c r="H43" s="473">
        <f t="shared" si="3"/>
        <v>8.8878246337542086E-2</v>
      </c>
      <c r="I43" s="200">
        <f t="shared" si="3"/>
        <v>8.5271962071100764E-3</v>
      </c>
      <c r="J43" s="201">
        <f>SUM(H43:I43)</f>
        <v>9.7405442544652165E-2</v>
      </c>
    </row>
    <row r="44" spans="1:10" x14ac:dyDescent="0.15">
      <c r="A44" s="202"/>
      <c r="B44" s="271"/>
      <c r="C44" s="272" t="s">
        <v>116</v>
      </c>
      <c r="D44" s="204">
        <f>SUM(D5:D43)</f>
        <v>14.073340620664977</v>
      </c>
      <c r="E44" s="204">
        <f>SUM(E5:E43)</f>
        <v>56.399999999999991</v>
      </c>
      <c r="F44" s="205">
        <f>逆行列係数!U44</f>
        <v>1.3639617735486627</v>
      </c>
      <c r="G44" s="205">
        <f>逆行列係数!BJ44</f>
        <v>3.2351187920209162E-2</v>
      </c>
      <c r="H44" s="474">
        <f>SUM(H5:H43)</f>
        <v>19.195498632716635</v>
      </c>
      <c r="I44" s="206">
        <f>SUM(I5:I43)</f>
        <v>1.8246069986997957</v>
      </c>
      <c r="J44" s="207">
        <f>SUM(J5:J43)</f>
        <v>21.020105631416428</v>
      </c>
    </row>
    <row r="45" spans="1:10" x14ac:dyDescent="0.15">
      <c r="A45" s="208" t="s">
        <v>137</v>
      </c>
      <c r="B45" s="191" t="s">
        <v>358</v>
      </c>
      <c r="C45" s="192" t="s">
        <v>359</v>
      </c>
      <c r="D45" s="209"/>
      <c r="E45" s="210"/>
      <c r="F45" s="211">
        <f>逆行列係数!U46</f>
        <v>1.4510788822170125E-3</v>
      </c>
      <c r="G45" s="211">
        <f>逆行列係数!BJ46</f>
        <v>1.650458862300292E-3</v>
      </c>
      <c r="H45" s="472">
        <f t="shared" ref="H45:H80" si="4">D$22*F45</f>
        <v>2.0421527376893813E-2</v>
      </c>
      <c r="I45" s="212">
        <f t="shared" ref="I45:I80" si="5">E$22*G45</f>
        <v>9.3085879833736451E-2</v>
      </c>
      <c r="J45" s="213">
        <f t="shared" ref="J45:J80" si="6">SUM(H45:I45)</f>
        <v>0.11350740721063027</v>
      </c>
    </row>
    <row r="46" spans="1:10" x14ac:dyDescent="0.15">
      <c r="A46" s="208" t="s">
        <v>138</v>
      </c>
      <c r="B46" s="191" t="s">
        <v>360</v>
      </c>
      <c r="C46" s="192" t="s">
        <v>361</v>
      </c>
      <c r="D46" s="193"/>
      <c r="E46" s="194"/>
      <c r="F46" s="195">
        <f>逆行列係数!U47</f>
        <v>6.0382977808075007E-4</v>
      </c>
      <c r="G46" s="195">
        <f>逆行列係数!BJ47</f>
        <v>7.8250285323958925E-4</v>
      </c>
      <c r="H46" s="472">
        <f t="shared" si="4"/>
        <v>8.4979021438309384E-3</v>
      </c>
      <c r="I46" s="196">
        <f t="shared" si="5"/>
        <v>4.4133160922712827E-2</v>
      </c>
      <c r="J46" s="197">
        <f t="shared" si="6"/>
        <v>5.2631063066543762E-2</v>
      </c>
    </row>
    <row r="47" spans="1:10" x14ac:dyDescent="0.15">
      <c r="A47" s="208" t="s">
        <v>139</v>
      </c>
      <c r="B47" s="191" t="s">
        <v>362</v>
      </c>
      <c r="C47" s="192" t="s">
        <v>363</v>
      </c>
      <c r="D47" s="214"/>
      <c r="E47" s="198"/>
      <c r="F47" s="195">
        <f>逆行列係数!U48</f>
        <v>9.0011956983038145E-5</v>
      </c>
      <c r="G47" s="195">
        <f>逆行列係数!BJ48</f>
        <v>9.7845679829247878E-5</v>
      </c>
      <c r="H47" s="472">
        <f t="shared" si="4"/>
        <v>1.2667689305549392E-3</v>
      </c>
      <c r="I47" s="196">
        <f t="shared" si="5"/>
        <v>5.5184963423695792E-3</v>
      </c>
      <c r="J47" s="197">
        <f t="shared" si="6"/>
        <v>6.7852652729245184E-3</v>
      </c>
    </row>
    <row r="48" spans="1:10" x14ac:dyDescent="0.15">
      <c r="A48" s="208" t="s">
        <v>140</v>
      </c>
      <c r="B48" s="191" t="s">
        <v>364</v>
      </c>
      <c r="C48" s="192" t="s">
        <v>3</v>
      </c>
      <c r="D48" s="214"/>
      <c r="E48" s="198"/>
      <c r="F48" s="195">
        <f>逆行列係数!U49</f>
        <v>4.6806022373651689E-2</v>
      </c>
      <c r="G48" s="195">
        <f>逆行列係数!BJ49</f>
        <v>5.8431077892224653E-2</v>
      </c>
      <c r="H48" s="472">
        <f t="shared" si="4"/>
        <v>0.65871709596286609</v>
      </c>
      <c r="I48" s="196">
        <f t="shared" si="5"/>
        <v>3.2955127931214698</v>
      </c>
      <c r="J48" s="197">
        <f t="shared" si="6"/>
        <v>3.9542298890843357</v>
      </c>
    </row>
    <row r="49" spans="1:10" x14ac:dyDescent="0.15">
      <c r="A49" s="208" t="s">
        <v>136</v>
      </c>
      <c r="B49" s="191" t="s">
        <v>365</v>
      </c>
      <c r="C49" s="192" t="s">
        <v>344</v>
      </c>
      <c r="E49" s="198"/>
      <c r="F49" s="195">
        <f>逆行列係数!U50</f>
        <v>1.1368346131003762E-3</v>
      </c>
      <c r="G49" s="195">
        <f>逆行列係数!BJ50</f>
        <v>1.1636698856250841E-3</v>
      </c>
      <c r="H49" s="472">
        <f t="shared" si="4"/>
        <v>1.5999060739523476E-2</v>
      </c>
      <c r="I49" s="196">
        <f t="shared" si="5"/>
        <v>6.563098154925473E-2</v>
      </c>
      <c r="J49" s="197">
        <f t="shared" si="6"/>
        <v>8.163004228877821E-2</v>
      </c>
    </row>
    <row r="50" spans="1:10" x14ac:dyDescent="0.15">
      <c r="A50" s="208"/>
      <c r="B50" s="191" t="s">
        <v>366</v>
      </c>
      <c r="C50" s="192" t="s">
        <v>4</v>
      </c>
      <c r="E50" s="198"/>
      <c r="F50" s="195">
        <f>逆行列係数!U51</f>
        <v>5.701833419898869E-3</v>
      </c>
      <c r="G50" s="195">
        <f>逆行列係数!BJ51</f>
        <v>9.5388602643659282E-3</v>
      </c>
      <c r="H50" s="472">
        <f>D$22*F50</f>
        <v>8.0243843880527854E-2</v>
      </c>
      <c r="I50" s="196">
        <f t="shared" si="5"/>
        <v>0.53799171891023823</v>
      </c>
      <c r="J50" s="197">
        <f t="shared" si="6"/>
        <v>0.61823556279076608</v>
      </c>
    </row>
    <row r="51" spans="1:10" x14ac:dyDescent="0.15">
      <c r="A51" s="208"/>
      <c r="B51" s="191" t="s">
        <v>367</v>
      </c>
      <c r="C51" s="192" t="s">
        <v>113</v>
      </c>
      <c r="E51" s="198"/>
      <c r="F51" s="195">
        <f>逆行列係数!U52</f>
        <v>1.7948537785310043E-2</v>
      </c>
      <c r="G51" s="195">
        <f>逆行列係数!BJ52</f>
        <v>2.4671152518913799E-2</v>
      </c>
      <c r="H51" s="472">
        <f t="shared" si="4"/>
        <v>0.25259588589554405</v>
      </c>
      <c r="I51" s="196">
        <f t="shared" si="5"/>
        <v>1.3914530020667382</v>
      </c>
      <c r="J51" s="197">
        <f t="shared" si="6"/>
        <v>1.6440488879622821</v>
      </c>
    </row>
    <row r="52" spans="1:10" x14ac:dyDescent="0.15">
      <c r="A52" s="208"/>
      <c r="B52" s="191" t="s">
        <v>368</v>
      </c>
      <c r="C52" s="192" t="s">
        <v>5</v>
      </c>
      <c r="E52" s="198"/>
      <c r="F52" s="195">
        <f>逆行列係数!U53</f>
        <v>5.4644387151602372E-2</v>
      </c>
      <c r="G52" s="195">
        <f>逆行列係数!BJ53</f>
        <v>5.8460093199235723E-2</v>
      </c>
      <c r="H52" s="472">
        <f t="shared" si="4"/>
        <v>0.769029073391989</v>
      </c>
      <c r="I52" s="196">
        <f>E$22*G52</f>
        <v>3.297149256436894</v>
      </c>
      <c r="J52" s="197">
        <f t="shared" si="6"/>
        <v>4.0661783298288832</v>
      </c>
    </row>
    <row r="53" spans="1:10" x14ac:dyDescent="0.15">
      <c r="A53" s="208"/>
      <c r="B53" s="191" t="s">
        <v>369</v>
      </c>
      <c r="C53" s="192" t="s">
        <v>6</v>
      </c>
      <c r="E53" s="198"/>
      <c r="F53" s="195">
        <f>逆行列係数!U54</f>
        <v>3.5190539214056217E-2</v>
      </c>
      <c r="G53" s="195">
        <f>逆行列係数!BJ54</f>
        <v>3.4894822222406162E-2</v>
      </c>
      <c r="H53" s="472">
        <f t="shared" si="4"/>
        <v>0.49524844498428117</v>
      </c>
      <c r="I53" s="196">
        <f t="shared" si="5"/>
        <v>1.9680679733437072</v>
      </c>
      <c r="J53" s="197">
        <f t="shared" si="6"/>
        <v>2.4633164183279885</v>
      </c>
    </row>
    <row r="54" spans="1:10" x14ac:dyDescent="0.15">
      <c r="A54" s="208"/>
      <c r="B54" s="191" t="s">
        <v>88</v>
      </c>
      <c r="C54" s="192" t="s">
        <v>370</v>
      </c>
      <c r="E54" s="198"/>
      <c r="F54" s="195">
        <f>逆行列係数!U55</f>
        <v>3.0312065246418191E-2</v>
      </c>
      <c r="G54" s="195">
        <f>逆行列係数!BJ55</f>
        <v>3.5471054354475985E-2</v>
      </c>
      <c r="H54" s="472">
        <f t="shared" si="4"/>
        <v>0.42659201912866423</v>
      </c>
      <c r="I54" s="196">
        <f t="shared" si="5"/>
        <v>2.0005674655924452</v>
      </c>
      <c r="J54" s="197">
        <f t="shared" si="6"/>
        <v>2.4271594847211095</v>
      </c>
    </row>
    <row r="55" spans="1:10" x14ac:dyDescent="0.15">
      <c r="A55" s="208"/>
      <c r="B55" s="191" t="s">
        <v>89</v>
      </c>
      <c r="C55" s="192" t="s">
        <v>7</v>
      </c>
      <c r="E55" s="198"/>
      <c r="F55" s="195">
        <f>逆行列係数!U56</f>
        <v>7.4445566219185813E-2</v>
      </c>
      <c r="G55" s="195">
        <f>逆行列係数!BJ56</f>
        <v>6.3079853673008307E-2</v>
      </c>
      <c r="H55" s="472">
        <f t="shared" si="4"/>
        <v>1.0476978111008721</v>
      </c>
      <c r="I55" s="196">
        <f t="shared" si="5"/>
        <v>3.5577037471576678</v>
      </c>
      <c r="J55" s="197">
        <f t="shared" si="6"/>
        <v>4.6054015582585404</v>
      </c>
    </row>
    <row r="56" spans="1:10" x14ac:dyDescent="0.15">
      <c r="A56" s="208"/>
      <c r="B56" s="191" t="s">
        <v>90</v>
      </c>
      <c r="C56" s="192" t="s">
        <v>8</v>
      </c>
      <c r="E56" s="198"/>
      <c r="F56" s="195">
        <f>逆行列係数!U57</f>
        <v>3.0796742691997166E-2</v>
      </c>
      <c r="G56" s="195">
        <f>逆行列係数!BJ57</f>
        <v>3.9246247091868684E-2</v>
      </c>
      <c r="H56" s="472">
        <f t="shared" si="4"/>
        <v>0.43341304991145102</v>
      </c>
      <c r="I56" s="196">
        <f t="shared" si="5"/>
        <v>2.2134883359813933</v>
      </c>
      <c r="J56" s="197">
        <f t="shared" si="6"/>
        <v>2.6469013858928445</v>
      </c>
    </row>
    <row r="57" spans="1:10" x14ac:dyDescent="0.15">
      <c r="A57" s="208"/>
      <c r="B57" s="191" t="s">
        <v>91</v>
      </c>
      <c r="C57" s="192" t="s">
        <v>9</v>
      </c>
      <c r="E57" s="198"/>
      <c r="F57" s="195">
        <f>逆行列係数!U58</f>
        <v>4.045661865447707E-2</v>
      </c>
      <c r="G57" s="195">
        <f>逆行列係数!BJ58</f>
        <v>6.557079473744E-2</v>
      </c>
      <c r="H57" s="472">
        <f t="shared" si="4"/>
        <v>0.56935977468480459</v>
      </c>
      <c r="I57" s="196">
        <f t="shared" si="5"/>
        <v>3.6981928231916155</v>
      </c>
      <c r="J57" s="197">
        <f t="shared" si="6"/>
        <v>4.2675525978764197</v>
      </c>
    </row>
    <row r="58" spans="1:10" x14ac:dyDescent="0.15">
      <c r="A58" s="208"/>
      <c r="B58" s="191" t="s">
        <v>92</v>
      </c>
      <c r="C58" s="192" t="s">
        <v>10</v>
      </c>
      <c r="E58" s="198"/>
      <c r="F58" s="195">
        <f>逆行列係数!U59</f>
        <v>2.4527055486003878E-2</v>
      </c>
      <c r="G58" s="195">
        <f>逆行列係数!BJ59</f>
        <v>2.9895330242214357E-2</v>
      </c>
      <c r="H58" s="472">
        <f t="shared" si="4"/>
        <v>0.34517760627648214</v>
      </c>
      <c r="I58" s="196">
        <f t="shared" si="5"/>
        <v>1.6860966256608896</v>
      </c>
      <c r="J58" s="197">
        <f t="shared" si="6"/>
        <v>2.0312742319373718</v>
      </c>
    </row>
    <row r="59" spans="1:10" x14ac:dyDescent="0.15">
      <c r="A59" s="208"/>
      <c r="B59" s="191" t="s">
        <v>93</v>
      </c>
      <c r="C59" s="192" t="s">
        <v>371</v>
      </c>
      <c r="E59" s="198"/>
      <c r="F59" s="195">
        <f>逆行列係数!U60</f>
        <v>4.6257474458704486E-3</v>
      </c>
      <c r="G59" s="195">
        <f>逆行列係数!BJ60</f>
        <v>4.3470269238067858E-3</v>
      </c>
      <c r="H59" s="472">
        <f>D$22*F59</f>
        <v>6.5099719430905853E-2</v>
      </c>
      <c r="I59" s="196">
        <f>E$22*G59</f>
        <v>0.24517231850270269</v>
      </c>
      <c r="J59" s="197">
        <f>SUM(H59:I59)</f>
        <v>0.31027203793360852</v>
      </c>
    </row>
    <row r="60" spans="1:10" x14ac:dyDescent="0.15">
      <c r="A60" s="208"/>
      <c r="B60" s="191" t="s">
        <v>94</v>
      </c>
      <c r="C60" s="192" t="s">
        <v>372</v>
      </c>
      <c r="E60" s="198"/>
      <c r="F60" s="195">
        <f>逆行列係数!U61</f>
        <v>4.8604583209166316E-3</v>
      </c>
      <c r="G60" s="195">
        <f>逆行列係数!BJ61</f>
        <v>5.1086956388490768E-3</v>
      </c>
      <c r="H60" s="472">
        <f>D$22*F60</f>
        <v>6.8402885522805115E-2</v>
      </c>
      <c r="I60" s="196">
        <f>E$22*G60</f>
        <v>0.2881304340310879</v>
      </c>
      <c r="J60" s="197">
        <f>SUM(H60:I60)</f>
        <v>0.356533319553893</v>
      </c>
    </row>
    <row r="61" spans="1:10" x14ac:dyDescent="0.15">
      <c r="A61" s="208"/>
      <c r="B61" s="191" t="s">
        <v>95</v>
      </c>
      <c r="C61" s="192" t="s">
        <v>373</v>
      </c>
      <c r="E61" s="198"/>
      <c r="F61" s="195">
        <f>逆行列係数!U62</f>
        <v>1.1179943294874878E-3</v>
      </c>
      <c r="G61" s="195">
        <f>逆行列係数!BJ62</f>
        <v>1.1365987229651814E-3</v>
      </c>
      <c r="H61" s="472">
        <f t="shared" si="4"/>
        <v>1.5733915010849368E-2</v>
      </c>
      <c r="I61" s="196">
        <f t="shared" si="5"/>
        <v>6.4104167975236215E-2</v>
      </c>
      <c r="J61" s="197">
        <f t="shared" si="6"/>
        <v>7.9838082986085579E-2</v>
      </c>
    </row>
    <row r="62" spans="1:10" x14ac:dyDescent="0.15">
      <c r="A62" s="208"/>
      <c r="B62" s="191" t="s">
        <v>96</v>
      </c>
      <c r="C62" s="192" t="s">
        <v>374</v>
      </c>
      <c r="E62" s="198"/>
      <c r="F62" s="195">
        <f>逆行列係数!U63</f>
        <v>0.17955398972130426</v>
      </c>
      <c r="G62" s="195">
        <f>逆行列係数!BJ63</f>
        <v>1.226757039493618</v>
      </c>
      <c r="H62" s="472">
        <f t="shared" si="4"/>
        <v>2.5269244571472931</v>
      </c>
      <c r="I62" s="196">
        <f t="shared" si="5"/>
        <v>69.189097027440042</v>
      </c>
      <c r="J62" s="197">
        <f t="shared" si="6"/>
        <v>71.71602148458733</v>
      </c>
    </row>
    <row r="63" spans="1:10" x14ac:dyDescent="0.15">
      <c r="A63" s="208"/>
      <c r="B63" s="191" t="s">
        <v>97</v>
      </c>
      <c r="C63" s="192" t="s">
        <v>11</v>
      </c>
      <c r="E63" s="198"/>
      <c r="F63" s="195">
        <f>逆行列係数!U64</f>
        <v>2.9292212967124504E-2</v>
      </c>
      <c r="G63" s="195">
        <f>逆行列係数!BJ64</f>
        <v>1.9372115057854428E-2</v>
      </c>
      <c r="H63" s="472">
        <f t="shared" si="4"/>
        <v>0.41223929061940268</v>
      </c>
      <c r="I63" s="196">
        <f t="shared" si="5"/>
        <v>1.0925872892629895</v>
      </c>
      <c r="J63" s="197">
        <f t="shared" si="6"/>
        <v>1.5048265798823923</v>
      </c>
    </row>
    <row r="64" spans="1:10" x14ac:dyDescent="0.15">
      <c r="A64" s="208"/>
      <c r="B64" s="191" t="s">
        <v>98</v>
      </c>
      <c r="C64" s="192" t="s">
        <v>345</v>
      </c>
      <c r="E64" s="198"/>
      <c r="F64" s="195">
        <f>逆行列係数!U65</f>
        <v>1.7513638215580963E-4</v>
      </c>
      <c r="G64" s="195">
        <f>逆行列係数!BJ65</f>
        <v>2.4076536890044325E-4</v>
      </c>
      <c r="H64" s="472">
        <f t="shared" si="4"/>
        <v>2.4647539611496604E-3</v>
      </c>
      <c r="I64" s="196">
        <f t="shared" si="5"/>
        <v>1.3579166805984998E-2</v>
      </c>
      <c r="J64" s="197">
        <f t="shared" si="6"/>
        <v>1.6043920767134658E-2</v>
      </c>
    </row>
    <row r="65" spans="1:10" x14ac:dyDescent="0.15">
      <c r="A65" s="208"/>
      <c r="B65" s="191" t="s">
        <v>99</v>
      </c>
      <c r="C65" s="192" t="s">
        <v>342</v>
      </c>
      <c r="E65" s="198"/>
      <c r="F65" s="195">
        <f>逆行列係数!U66</f>
        <v>6.4240753897062911E-3</v>
      </c>
      <c r="G65" s="195">
        <f>逆行列係数!BJ66</f>
        <v>7.1240676807624659E-3</v>
      </c>
      <c r="H65" s="472">
        <f t="shared" si="4"/>
        <v>9.0408201132167743E-2</v>
      </c>
      <c r="I65" s="196">
        <f t="shared" si="5"/>
        <v>0.401797417195003</v>
      </c>
      <c r="J65" s="197">
        <f t="shared" si="6"/>
        <v>0.49220561832717075</v>
      </c>
    </row>
    <row r="66" spans="1:10" x14ac:dyDescent="0.15">
      <c r="A66" s="208"/>
      <c r="B66" s="191" t="s">
        <v>100</v>
      </c>
      <c r="C66" s="192" t="s">
        <v>13</v>
      </c>
      <c r="E66" s="198"/>
      <c r="F66" s="195">
        <f>逆行列係数!U67</f>
        <v>1.1749215742748533E-2</v>
      </c>
      <c r="G66" s="195">
        <f>逆行列係数!BJ67</f>
        <v>1.4872295315052656E-2</v>
      </c>
      <c r="H66" s="472">
        <f t="shared" si="4"/>
        <v>0.16535071517337938</v>
      </c>
      <c r="I66" s="196">
        <f t="shared" si="5"/>
        <v>0.83879745576896969</v>
      </c>
      <c r="J66" s="197">
        <f t="shared" si="6"/>
        <v>1.004148170942349</v>
      </c>
    </row>
    <row r="67" spans="1:10" x14ac:dyDescent="0.15">
      <c r="A67" s="208"/>
      <c r="B67" s="191" t="s">
        <v>101</v>
      </c>
      <c r="C67" s="192" t="s">
        <v>14</v>
      </c>
      <c r="E67" s="198"/>
      <c r="F67" s="195">
        <f>逆行列係数!U68</f>
        <v>8.9738288020143019E-3</v>
      </c>
      <c r="G67" s="195">
        <f>逆行列係数!BJ68</f>
        <v>2.0563495205276863E-2</v>
      </c>
      <c r="H67" s="472">
        <f t="shared" si="4"/>
        <v>0.12629174940228122</v>
      </c>
      <c r="I67" s="196">
        <f t="shared" si="5"/>
        <v>1.1597811295776148</v>
      </c>
      <c r="J67" s="197">
        <f t="shared" si="6"/>
        <v>1.2860728789798961</v>
      </c>
    </row>
    <row r="68" spans="1:10" x14ac:dyDescent="0.15">
      <c r="A68" s="208"/>
      <c r="B68" s="191" t="s">
        <v>102</v>
      </c>
      <c r="C68" s="192" t="s">
        <v>343</v>
      </c>
      <c r="E68" s="198"/>
      <c r="F68" s="195">
        <f>逆行列係数!U69</f>
        <v>3.3152086893211904E-2</v>
      </c>
      <c r="G68" s="195">
        <f>逆行列係数!BJ69</f>
        <v>5.9426536619105901E-2</v>
      </c>
      <c r="H68" s="472">
        <f t="shared" si="4"/>
        <v>0.46656061113405406</v>
      </c>
      <c r="I68" s="196">
        <f t="shared" si="5"/>
        <v>3.3516566653175723</v>
      </c>
      <c r="J68" s="197">
        <f t="shared" si="6"/>
        <v>3.8182172764516262</v>
      </c>
    </row>
    <row r="69" spans="1:10" x14ac:dyDescent="0.15">
      <c r="A69" s="208"/>
      <c r="B69" s="191" t="s">
        <v>103</v>
      </c>
      <c r="C69" s="192" t="s">
        <v>375</v>
      </c>
      <c r="E69" s="198"/>
      <c r="F69" s="195">
        <f>逆行列係数!U70</f>
        <v>2.1653674005489504E-3</v>
      </c>
      <c r="G69" s="195">
        <f>逆行列係数!BJ70</f>
        <v>5.5438892301338961E-3</v>
      </c>
      <c r="H69" s="472">
        <f t="shared" si="4"/>
        <v>3.0473952996809273E-2</v>
      </c>
      <c r="I69" s="196">
        <f t="shared" si="5"/>
        <v>0.3126753525795517</v>
      </c>
      <c r="J69" s="197">
        <f t="shared" si="6"/>
        <v>0.34314930557636097</v>
      </c>
    </row>
    <row r="70" spans="1:10" x14ac:dyDescent="0.15">
      <c r="A70" s="208"/>
      <c r="B70" s="191" t="s">
        <v>104</v>
      </c>
      <c r="C70" s="192" t="s">
        <v>376</v>
      </c>
      <c r="E70" s="198"/>
      <c r="F70" s="195">
        <f>逆行列係数!U71</f>
        <v>1.502751552631957E-3</v>
      </c>
      <c r="G70" s="195">
        <f>逆行列係数!BJ71</f>
        <v>2.7950242634591171E-3</v>
      </c>
      <c r="H70" s="472">
        <f>D$22*F70</f>
        <v>2.1148734468422685E-2</v>
      </c>
      <c r="I70" s="196">
        <f>E$22*G70</f>
        <v>0.15763936845909418</v>
      </c>
      <c r="J70" s="197">
        <f>SUM(H70:I70)</f>
        <v>0.17878810292751687</v>
      </c>
    </row>
    <row r="71" spans="1:10" x14ac:dyDescent="0.15">
      <c r="A71" s="208"/>
      <c r="B71" s="191" t="s">
        <v>105</v>
      </c>
      <c r="C71" s="192" t="s">
        <v>377</v>
      </c>
      <c r="E71" s="198"/>
      <c r="F71" s="195">
        <f>逆行列係数!U72</f>
        <v>9.0130241628872607E-2</v>
      </c>
      <c r="G71" s="195">
        <f>逆行列係数!BJ72</f>
        <v>9.9040489747051208E-2</v>
      </c>
      <c r="H71" s="472">
        <f t="shared" si="4"/>
        <v>1.2684335906659623</v>
      </c>
      <c r="I71" s="196">
        <f t="shared" si="5"/>
        <v>5.5858836217336876</v>
      </c>
      <c r="J71" s="197">
        <f t="shared" si="6"/>
        <v>6.8543172123996499</v>
      </c>
    </row>
    <row r="72" spans="1:10" x14ac:dyDescent="0.15">
      <c r="A72" s="208"/>
      <c r="B72" s="191" t="s">
        <v>106</v>
      </c>
      <c r="C72" s="192" t="s">
        <v>17</v>
      </c>
      <c r="D72" s="214"/>
      <c r="E72" s="198"/>
      <c r="F72" s="195">
        <f>逆行列係数!U73</f>
        <v>1.2280099526082134E-2</v>
      </c>
      <c r="G72" s="195">
        <f>逆行列係数!BJ73</f>
        <v>2.0571348868662458E-2</v>
      </c>
      <c r="H72" s="472">
        <f t="shared" si="4"/>
        <v>0.17282202348622042</v>
      </c>
      <c r="I72" s="196">
        <f t="shared" si="5"/>
        <v>1.1602240761925624</v>
      </c>
      <c r="J72" s="197">
        <f t="shared" si="6"/>
        <v>1.3330460996787827</v>
      </c>
    </row>
    <row r="73" spans="1:10" x14ac:dyDescent="0.15">
      <c r="A73" s="208"/>
      <c r="B73" s="191" t="s">
        <v>107</v>
      </c>
      <c r="C73" s="192" t="s">
        <v>18</v>
      </c>
      <c r="D73" s="214"/>
      <c r="E73" s="198"/>
      <c r="F73" s="195">
        <f>逆行列係数!U74</f>
        <v>8.3898999216286164E-3</v>
      </c>
      <c r="G73" s="195">
        <f>逆行列係数!BJ74</f>
        <v>1.2884811718219343E-2</v>
      </c>
      <c r="H73" s="472">
        <f t="shared" si="4"/>
        <v>0.11807391937036991</v>
      </c>
      <c r="I73" s="196">
        <f t="shared" si="5"/>
        <v>0.72670338090757081</v>
      </c>
      <c r="J73" s="197">
        <f t="shared" si="6"/>
        <v>0.84477730027794073</v>
      </c>
    </row>
    <row r="74" spans="1:10" x14ac:dyDescent="0.15">
      <c r="A74" s="208"/>
      <c r="B74" s="191" t="s">
        <v>108</v>
      </c>
      <c r="C74" s="192" t="s">
        <v>378</v>
      </c>
      <c r="D74" s="214"/>
      <c r="E74" s="198"/>
      <c r="F74" s="195">
        <f>逆行列係数!U75</f>
        <v>3.4315414652757198E-2</v>
      </c>
      <c r="G74" s="195">
        <f>逆行列係数!BJ75</f>
        <v>4.4571144466592119E-2</v>
      </c>
      <c r="H74" s="472">
        <f t="shared" si="4"/>
        <v>0.48293251894761002</v>
      </c>
      <c r="I74" s="196">
        <f t="shared" si="5"/>
        <v>2.5138125479157951</v>
      </c>
      <c r="J74" s="197">
        <f t="shared" si="6"/>
        <v>2.9967450668634052</v>
      </c>
    </row>
    <row r="75" spans="1:10" x14ac:dyDescent="0.15">
      <c r="A75" s="208"/>
      <c r="B75" s="191" t="s">
        <v>109</v>
      </c>
      <c r="C75" s="192" t="s">
        <v>347</v>
      </c>
      <c r="D75" s="214"/>
      <c r="E75" s="198"/>
      <c r="F75" s="195">
        <f>逆行列係数!U76</f>
        <v>2.8956489798744101E-2</v>
      </c>
      <c r="G75" s="195">
        <f>逆行列係数!BJ76</f>
        <v>4.0686340724263866E-2</v>
      </c>
      <c r="H75" s="472">
        <f t="shared" si="4"/>
        <v>0.40751454411653637</v>
      </c>
      <c r="I75" s="196">
        <f t="shared" si="5"/>
        <v>2.2947096168484817</v>
      </c>
      <c r="J75" s="197">
        <f t="shared" si="6"/>
        <v>2.7022241609650179</v>
      </c>
    </row>
    <row r="76" spans="1:10" x14ac:dyDescent="0.15">
      <c r="A76" s="208"/>
      <c r="B76" s="191" t="s">
        <v>110</v>
      </c>
      <c r="C76" s="192" t="s">
        <v>19</v>
      </c>
      <c r="D76" s="214"/>
      <c r="E76" s="198"/>
      <c r="F76" s="195">
        <f>逆行列係数!U77</f>
        <v>1.0381779108515564E-3</v>
      </c>
      <c r="G76" s="195">
        <f>逆行列係数!BJ77</f>
        <v>1.7753182405649342E-3</v>
      </c>
      <c r="H76" s="472">
        <f t="shared" si="4"/>
        <v>1.4610631364264312E-2</v>
      </c>
      <c r="I76" s="196">
        <f t="shared" si="5"/>
        <v>0.10012794876786227</v>
      </c>
      <c r="J76" s="197">
        <f t="shared" si="6"/>
        <v>0.11473858013212658</v>
      </c>
    </row>
    <row r="77" spans="1:10" x14ac:dyDescent="0.15">
      <c r="A77" s="208"/>
      <c r="B77" s="191" t="s">
        <v>111</v>
      </c>
      <c r="C77" s="192" t="s">
        <v>20</v>
      </c>
      <c r="D77" s="214"/>
      <c r="E77" s="198"/>
      <c r="F77" s="195">
        <f>逆行列係数!U78</f>
        <v>2.8010489081150922E-2</v>
      </c>
      <c r="G77" s="195">
        <f>逆行列係数!BJ78</f>
        <v>9.9042275127426388E-2</v>
      </c>
      <c r="H77" s="472">
        <f t="shared" si="4"/>
        <v>0.39420115379045406</v>
      </c>
      <c r="I77" s="196">
        <f t="shared" si="5"/>
        <v>5.5859843171868473</v>
      </c>
      <c r="J77" s="197">
        <f t="shared" si="6"/>
        <v>5.9801854709773012</v>
      </c>
    </row>
    <row r="78" spans="1:10" x14ac:dyDescent="0.15">
      <c r="A78" s="208"/>
      <c r="B78" s="191" t="s">
        <v>112</v>
      </c>
      <c r="C78" s="192" t="s">
        <v>379</v>
      </c>
      <c r="D78" s="214"/>
      <c r="E78" s="198"/>
      <c r="F78" s="195">
        <f>逆行列係数!U79</f>
        <v>7.396840958560814E-5</v>
      </c>
      <c r="G78" s="195">
        <f>逆行列係数!BJ79</f>
        <v>1.0695708294739952E-4</v>
      </c>
      <c r="H78" s="472">
        <f t="shared" si="4"/>
        <v>1.0409826232671237E-3</v>
      </c>
      <c r="I78" s="196">
        <f t="shared" si="5"/>
        <v>6.0323794782333323E-3</v>
      </c>
      <c r="J78" s="197">
        <f t="shared" si="6"/>
        <v>7.0733621015004562E-3</v>
      </c>
    </row>
    <row r="79" spans="1:10" x14ac:dyDescent="0.15">
      <c r="A79" s="208"/>
      <c r="B79" s="191" t="s">
        <v>334</v>
      </c>
      <c r="C79" s="192" t="s">
        <v>380</v>
      </c>
      <c r="D79" s="214"/>
      <c r="E79" s="198"/>
      <c r="F79" s="195">
        <f>逆行列係数!U80</f>
        <v>1.2043126652057756E-3</v>
      </c>
      <c r="G79" s="195">
        <f>逆行列係数!BJ80</f>
        <v>2.4527270182668837E-3</v>
      </c>
      <c r="H79" s="472">
        <f t="shared" si="4"/>
        <v>1.6948702351221742E-2</v>
      </c>
      <c r="I79" s="196">
        <f t="shared" si="5"/>
        <v>0.13833380383025223</v>
      </c>
      <c r="J79" s="197">
        <f t="shared" si="6"/>
        <v>0.15528250618147399</v>
      </c>
    </row>
    <row r="80" spans="1:10" x14ac:dyDescent="0.15">
      <c r="A80" s="208"/>
      <c r="B80" s="191" t="s">
        <v>335</v>
      </c>
      <c r="C80" s="192" t="s">
        <v>21</v>
      </c>
      <c r="D80" s="214"/>
      <c r="E80" s="198"/>
      <c r="F80" s="195">
        <f>逆行列係数!U81</f>
        <v>8.1131067771591972E-2</v>
      </c>
      <c r="G80" s="195">
        <f>逆行列係数!BJ81</f>
        <v>0.1317170732020756</v>
      </c>
      <c r="H80" s="472">
        <f t="shared" si="4"/>
        <v>1.1417851516678685</v>
      </c>
      <c r="I80" s="196">
        <f t="shared" si="5"/>
        <v>7.4288429285970627</v>
      </c>
      <c r="J80" s="197">
        <f t="shared" si="6"/>
        <v>8.5706280802649317</v>
      </c>
    </row>
    <row r="81" spans="1:10" x14ac:dyDescent="0.15">
      <c r="A81" s="208"/>
      <c r="B81" s="191" t="s">
        <v>381</v>
      </c>
      <c r="C81" s="435" t="s">
        <v>439</v>
      </c>
      <c r="D81" s="214"/>
      <c r="E81" s="198"/>
      <c r="F81" s="195">
        <f>逆行列係数!U82</f>
        <v>8.2903022991490268E-4</v>
      </c>
      <c r="G81" s="195">
        <f>逆行列係数!BJ82</f>
        <v>1.2934725876088203E-3</v>
      </c>
      <c r="H81" s="472">
        <f t="shared" ref="H81:I83" si="7">D$22*F81</f>
        <v>1.1667224810420625E-2</v>
      </c>
      <c r="I81" s="196">
        <f t="shared" si="7"/>
        <v>7.2951853941137457E-2</v>
      </c>
      <c r="J81" s="197">
        <f>SUM(H81:I81)</f>
        <v>8.461907875155808E-2</v>
      </c>
    </row>
    <row r="82" spans="1:10" x14ac:dyDescent="0.15">
      <c r="A82" s="208"/>
      <c r="B82" s="191" t="s">
        <v>336</v>
      </c>
      <c r="C82" s="192" t="s">
        <v>383</v>
      </c>
      <c r="D82" s="214"/>
      <c r="E82" s="198"/>
      <c r="F82" s="195">
        <f>逆行列係数!U83</f>
        <v>1.039027446990263E-3</v>
      </c>
      <c r="G82" s="195">
        <f>逆行列係数!BJ83</f>
        <v>2.3914409324939097E-3</v>
      </c>
      <c r="H82" s="472">
        <f t="shared" si="7"/>
        <v>1.4622587175713894E-2</v>
      </c>
      <c r="I82" s="196">
        <f t="shared" si="7"/>
        <v>0.13487726859265647</v>
      </c>
      <c r="J82" s="197">
        <f>SUM(H82:I82)</f>
        <v>0.14949985576837038</v>
      </c>
    </row>
    <row r="83" spans="1:10" x14ac:dyDescent="0.15">
      <c r="A83" s="208"/>
      <c r="B83" s="191" t="s">
        <v>337</v>
      </c>
      <c r="C83" s="192" t="s">
        <v>384</v>
      </c>
      <c r="D83" s="214"/>
      <c r="E83" s="198"/>
      <c r="F83" s="195">
        <f>逆行列係数!U84</f>
        <v>4.5765523507485155E-3</v>
      </c>
      <c r="G83" s="195">
        <f>逆行列係数!BJ84</f>
        <v>7.8260544577757798E-3</v>
      </c>
      <c r="H83" s="472">
        <f t="shared" si="7"/>
        <v>6.4407380100388878E-2</v>
      </c>
      <c r="I83" s="196">
        <f t="shared" si="7"/>
        <v>0.44138947141855389</v>
      </c>
      <c r="J83" s="197">
        <f>SUM(H83:I83)</f>
        <v>0.50579685151894282</v>
      </c>
    </row>
    <row r="84" spans="1:10" x14ac:dyDescent="0.15">
      <c r="A84" s="216"/>
      <c r="B84" s="277"/>
      <c r="C84" s="278" t="s">
        <v>116</v>
      </c>
      <c r="D84" s="217">
        <f>SUM(D45:D83)</f>
        <v>0</v>
      </c>
      <c r="E84" s="224">
        <f>SUM(E45:E83)</f>
        <v>0</v>
      </c>
      <c r="F84" s="218">
        <f>逆行列係数!U85</f>
        <v>0.93967875981482774</v>
      </c>
      <c r="G84" s="218">
        <f>逆行列係数!BJ85</f>
        <v>2.2546007671708814</v>
      </c>
      <c r="H84" s="488">
        <f>SUM(H45:H83)</f>
        <v>13.224419260878104</v>
      </c>
      <c r="I84" s="219">
        <f>SUM(I45:I83)</f>
        <v>127.15948326843767</v>
      </c>
      <c r="J84" s="220">
        <f>SUM(J45:J83)</f>
        <v>140.38390252931575</v>
      </c>
    </row>
    <row r="85" spans="1:10" x14ac:dyDescent="0.15">
      <c r="A85" s="221"/>
      <c r="B85" s="222"/>
      <c r="C85" s="223" t="s">
        <v>48</v>
      </c>
      <c r="D85" s="215">
        <f>SUM(D84,D44)</f>
        <v>14.073340620664977</v>
      </c>
      <c r="E85" s="215">
        <f>SUM(E84,E44)</f>
        <v>56.399999999999991</v>
      </c>
      <c r="F85" s="199">
        <f>逆行列係数!U87</f>
        <v>2.3036405333634904</v>
      </c>
      <c r="G85" s="199">
        <f>逆行列係数!BJ87</f>
        <v>2.2869519550910904</v>
      </c>
      <c r="H85" s="473">
        <f>SUM(H84,H44)</f>
        <v>32.419917893594743</v>
      </c>
      <c r="I85" s="200">
        <f>SUM(I84,I44)</f>
        <v>128.98409026713747</v>
      </c>
      <c r="J85" s="201">
        <f>SUM(J84,J44)</f>
        <v>161.40400816073219</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73"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19</v>
      </c>
      <c r="C2" s="324" t="s">
        <v>424</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266</v>
      </c>
      <c r="E4" s="182" t="s">
        <v>154</v>
      </c>
      <c r="F4" s="183" t="s">
        <v>155</v>
      </c>
      <c r="G4" s="183" t="s">
        <v>267</v>
      </c>
      <c r="H4" s="479" t="s">
        <v>268</v>
      </c>
      <c r="I4" s="185" t="s">
        <v>269</v>
      </c>
      <c r="J4" s="186" t="s">
        <v>270</v>
      </c>
      <c r="K4" s="187"/>
      <c r="L4" s="188"/>
    </row>
    <row r="5" spans="1:12" x14ac:dyDescent="0.15">
      <c r="A5" s="190" t="s">
        <v>130</v>
      </c>
      <c r="B5" s="191" t="s">
        <v>358</v>
      </c>
      <c r="C5" s="192" t="s">
        <v>359</v>
      </c>
      <c r="D5" s="193"/>
      <c r="E5" s="194"/>
      <c r="F5" s="195">
        <f>逆行列係数!V5</f>
        <v>1.2642753030197312E-4</v>
      </c>
      <c r="G5" s="195">
        <f>逆行列係数!BK5</f>
        <v>4.0414046683301027E-5</v>
      </c>
      <c r="H5" s="472">
        <f t="shared" ref="H5:H40" si="0">D$23*F5</f>
        <v>2.0176671753299371E-3</v>
      </c>
      <c r="I5" s="196">
        <f t="shared" ref="I5:I40" si="1">E$23*G5</f>
        <v>2.6242359942234925E-3</v>
      </c>
      <c r="J5" s="197">
        <f t="shared" ref="J5:J40" si="2">SUM(H5:I5)</f>
        <v>4.6419031695534296E-3</v>
      </c>
    </row>
    <row r="6" spans="1:12" x14ac:dyDescent="0.15">
      <c r="A6" s="190" t="s">
        <v>132</v>
      </c>
      <c r="B6" s="191" t="s">
        <v>360</v>
      </c>
      <c r="C6" s="192" t="s">
        <v>361</v>
      </c>
      <c r="D6" s="193"/>
      <c r="E6" s="194"/>
      <c r="F6" s="195">
        <f>逆行列係数!V6</f>
        <v>4.9852706765563646E-5</v>
      </c>
      <c r="G6" s="195">
        <f>逆行列係数!BK6</f>
        <v>7.4585481014259201E-6</v>
      </c>
      <c r="H6" s="472">
        <f t="shared" si="0"/>
        <v>7.9560337690671957E-4</v>
      </c>
      <c r="I6" s="196">
        <f t="shared" si="1"/>
        <v>4.8431156983090974E-4</v>
      </c>
      <c r="J6" s="197">
        <f t="shared" si="2"/>
        <v>1.2799149467376293E-3</v>
      </c>
    </row>
    <row r="7" spans="1:12" x14ac:dyDescent="0.15">
      <c r="A7" s="190" t="s">
        <v>134</v>
      </c>
      <c r="B7" s="191" t="s">
        <v>362</v>
      </c>
      <c r="C7" s="192" t="s">
        <v>363</v>
      </c>
      <c r="D7" s="193"/>
      <c r="E7" s="194"/>
      <c r="F7" s="195">
        <f>逆行列係数!V7</f>
        <v>9.6175329279288694E-6</v>
      </c>
      <c r="G7" s="195">
        <f>逆行列係数!BK7</f>
        <v>2.5181579498296655E-6</v>
      </c>
      <c r="H7" s="472">
        <f t="shared" si="0"/>
        <v>1.5348698538987477E-4</v>
      </c>
      <c r="I7" s="196">
        <f t="shared" si="1"/>
        <v>1.6351346310028268E-4</v>
      </c>
      <c r="J7" s="197">
        <f t="shared" si="2"/>
        <v>3.1700044849015745E-4</v>
      </c>
    </row>
    <row r="8" spans="1:12" x14ac:dyDescent="0.15">
      <c r="A8" s="190" t="s">
        <v>136</v>
      </c>
      <c r="B8" s="191" t="s">
        <v>364</v>
      </c>
      <c r="C8" s="192" t="s">
        <v>3</v>
      </c>
      <c r="D8" s="193"/>
      <c r="E8" s="194"/>
      <c r="F8" s="195">
        <f>逆行列係数!V8</f>
        <v>9.9588867285700759E-3</v>
      </c>
      <c r="G8" s="195">
        <f>逆行列係数!BK8</f>
        <v>1.1333239935029061E-3</v>
      </c>
      <c r="H8" s="472">
        <f t="shared" si="0"/>
        <v>0.15893467828621488</v>
      </c>
      <c r="I8" s="196">
        <f t="shared" si="1"/>
        <v>7.3590987811085293E-2</v>
      </c>
      <c r="J8" s="197">
        <f t="shared" si="2"/>
        <v>0.23252566609730019</v>
      </c>
    </row>
    <row r="9" spans="1:12" x14ac:dyDescent="0.15">
      <c r="A9" s="190"/>
      <c r="B9" s="191" t="s">
        <v>365</v>
      </c>
      <c r="C9" s="192" t="s">
        <v>344</v>
      </c>
      <c r="D9" s="193"/>
      <c r="E9" s="194"/>
      <c r="F9" s="195">
        <f>逆行列係数!V9</f>
        <v>1.6160961050145888E-4</v>
      </c>
      <c r="G9" s="195">
        <f>逆行列係数!BK9</f>
        <v>6.1970068257737276E-5</v>
      </c>
      <c r="H9" s="472">
        <f t="shared" si="0"/>
        <v>2.579140837029867E-3</v>
      </c>
      <c r="I9" s="196">
        <f t="shared" si="1"/>
        <v>4.0239495183647797E-3</v>
      </c>
      <c r="J9" s="197">
        <f t="shared" si="2"/>
        <v>6.6030903553946467E-3</v>
      </c>
    </row>
    <row r="10" spans="1:12" x14ac:dyDescent="0.15">
      <c r="A10" s="190"/>
      <c r="B10" s="191" t="s">
        <v>366</v>
      </c>
      <c r="C10" s="192" t="s">
        <v>4</v>
      </c>
      <c r="D10" s="193"/>
      <c r="E10" s="194"/>
      <c r="F10" s="195">
        <f>逆行列係数!V10</f>
        <v>2.4061973159348036E-3</v>
      </c>
      <c r="G10" s="195">
        <f>逆行列係数!BK10</f>
        <v>1.7329343274011751E-4</v>
      </c>
      <c r="H10" s="472">
        <f t="shared" si="0"/>
        <v>3.8400697459901913E-2</v>
      </c>
      <c r="I10" s="196">
        <f t="shared" si="1"/>
        <v>1.1252594112211757E-2</v>
      </c>
      <c r="J10" s="197">
        <f t="shared" si="2"/>
        <v>4.9653291572113671E-2</v>
      </c>
    </row>
    <row r="11" spans="1:12" x14ac:dyDescent="0.15">
      <c r="A11" s="190"/>
      <c r="B11" s="191" t="s">
        <v>367</v>
      </c>
      <c r="C11" s="192" t="s">
        <v>113</v>
      </c>
      <c r="D11" s="193"/>
      <c r="E11" s="194"/>
      <c r="F11" s="195">
        <f>逆行列係数!V11</f>
        <v>5.4965110381371609E-3</v>
      </c>
      <c r="G11" s="195">
        <f>逆行列係数!BK11</f>
        <v>7.0936190115735082E-4</v>
      </c>
      <c r="H11" s="472">
        <f t="shared" si="0"/>
        <v>8.7719263945116741E-2</v>
      </c>
      <c r="I11" s="196">
        <f t="shared" si="1"/>
        <v>4.6061535201747258E-2</v>
      </c>
      <c r="J11" s="197">
        <f t="shared" si="2"/>
        <v>0.133780799146864</v>
      </c>
    </row>
    <row r="12" spans="1:12" x14ac:dyDescent="0.15">
      <c r="A12" s="190"/>
      <c r="B12" s="191" t="s">
        <v>368</v>
      </c>
      <c r="C12" s="192" t="s">
        <v>5</v>
      </c>
      <c r="D12" s="193"/>
      <c r="E12" s="194"/>
      <c r="F12" s="195">
        <f>逆行列係数!V12</f>
        <v>8.5750160556672585E-3</v>
      </c>
      <c r="G12" s="195">
        <f>逆行列係数!BK12</f>
        <v>2.4445580054454023E-3</v>
      </c>
      <c r="H12" s="472">
        <f t="shared" si="0"/>
        <v>0.13684937435795971</v>
      </c>
      <c r="I12" s="196">
        <f t="shared" si="1"/>
        <v>0.1587343420006419</v>
      </c>
      <c r="J12" s="197">
        <f t="shared" si="2"/>
        <v>0.29558371635860159</v>
      </c>
    </row>
    <row r="13" spans="1:12" x14ac:dyDescent="0.15">
      <c r="A13" s="190"/>
      <c r="B13" s="191" t="s">
        <v>369</v>
      </c>
      <c r="C13" s="192" t="s">
        <v>6</v>
      </c>
      <c r="D13" s="193"/>
      <c r="E13" s="194"/>
      <c r="F13" s="195">
        <f>逆行列係数!V13</f>
        <v>3.0137961207771374E-3</v>
      </c>
      <c r="G13" s="195">
        <f>逆行列係数!BK13</f>
        <v>3.3356206390969441E-4</v>
      </c>
      <c r="H13" s="472">
        <f t="shared" si="0"/>
        <v>4.8097415899089398E-2</v>
      </c>
      <c r="I13" s="196">
        <f t="shared" si="1"/>
        <v>2.1659438889622191E-2</v>
      </c>
      <c r="J13" s="197">
        <f t="shared" si="2"/>
        <v>6.9756854788711589E-2</v>
      </c>
    </row>
    <row r="14" spans="1:12" x14ac:dyDescent="0.15">
      <c r="A14" s="190"/>
      <c r="B14" s="191" t="s">
        <v>88</v>
      </c>
      <c r="C14" s="192" t="s">
        <v>370</v>
      </c>
      <c r="D14" s="193"/>
      <c r="E14" s="194"/>
      <c r="F14" s="195">
        <f>逆行列係数!V14</f>
        <v>5.2515048808996411E-3</v>
      </c>
      <c r="G14" s="195">
        <f>逆行列係数!BK14</f>
        <v>2.5407300783531956E-3</v>
      </c>
      <c r="H14" s="472">
        <f t="shared" si="0"/>
        <v>8.3809190877714948E-2</v>
      </c>
      <c r="I14" s="196">
        <f t="shared" si="1"/>
        <v>0.16497915626884532</v>
      </c>
      <c r="J14" s="197">
        <f t="shared" si="2"/>
        <v>0.24878834714656028</v>
      </c>
    </row>
    <row r="15" spans="1:12" x14ac:dyDescent="0.15">
      <c r="A15" s="190"/>
      <c r="B15" s="191" t="s">
        <v>89</v>
      </c>
      <c r="C15" s="192" t="s">
        <v>7</v>
      </c>
      <c r="D15" s="193"/>
      <c r="E15" s="194"/>
      <c r="F15" s="195">
        <f>逆行列係数!V15</f>
        <v>4.8824818233489629E-3</v>
      </c>
      <c r="G15" s="195">
        <f>逆行列係数!BK15</f>
        <v>7.2658034076003271E-4</v>
      </c>
      <c r="H15" s="472">
        <f t="shared" si="0"/>
        <v>7.7919922073827905E-2</v>
      </c>
      <c r="I15" s="196">
        <f t="shared" si="1"/>
        <v>4.7179593220628889E-2</v>
      </c>
      <c r="J15" s="197">
        <f t="shared" si="2"/>
        <v>0.12509951529445679</v>
      </c>
    </row>
    <row r="16" spans="1:12" x14ac:dyDescent="0.15">
      <c r="A16" s="190"/>
      <c r="B16" s="191" t="s">
        <v>90</v>
      </c>
      <c r="C16" s="192" t="s">
        <v>8</v>
      </c>
      <c r="D16" s="193"/>
      <c r="E16" s="194"/>
      <c r="F16" s="195">
        <f>逆行列係数!V16</f>
        <v>6.9174776022621356E-2</v>
      </c>
      <c r="G16" s="195">
        <f>逆行列係数!BK16</f>
        <v>1.121855222020759E-2</v>
      </c>
      <c r="H16" s="472">
        <f t="shared" si="0"/>
        <v>1.1039658419987757</v>
      </c>
      <c r="I16" s="196">
        <f t="shared" si="1"/>
        <v>0.72846277360067513</v>
      </c>
      <c r="J16" s="197">
        <f t="shared" si="2"/>
        <v>1.8324286155994507</v>
      </c>
    </row>
    <row r="17" spans="1:10" x14ac:dyDescent="0.15">
      <c r="A17" s="190"/>
      <c r="B17" s="191" t="s">
        <v>91</v>
      </c>
      <c r="C17" s="192" t="s">
        <v>9</v>
      </c>
      <c r="D17" s="193"/>
      <c r="E17" s="194"/>
      <c r="F17" s="195">
        <f>逆行列係数!V17</f>
        <v>1.100484165436556E-2</v>
      </c>
      <c r="G17" s="195">
        <f>逆行列係数!BK17</f>
        <v>2.2122737874763943E-3</v>
      </c>
      <c r="H17" s="472">
        <f t="shared" si="0"/>
        <v>0.1756271574923777</v>
      </c>
      <c r="I17" s="196">
        <f t="shared" si="1"/>
        <v>0.14365125441821977</v>
      </c>
      <c r="J17" s="197">
        <f t="shared" si="2"/>
        <v>0.31927841191059747</v>
      </c>
    </row>
    <row r="18" spans="1:10" x14ac:dyDescent="0.15">
      <c r="A18" s="190"/>
      <c r="B18" s="191" t="s">
        <v>92</v>
      </c>
      <c r="C18" s="192" t="s">
        <v>10</v>
      </c>
      <c r="D18" s="193"/>
      <c r="E18" s="194"/>
      <c r="F18" s="195">
        <f>逆行列係数!V18</f>
        <v>1.0621174886082519E-2</v>
      </c>
      <c r="G18" s="195">
        <f>逆行列係数!BK18</f>
        <v>1.9115394745621848E-3</v>
      </c>
      <c r="H18" s="472">
        <f t="shared" si="0"/>
        <v>0.16950418852524976</v>
      </c>
      <c r="I18" s="196">
        <f t="shared" si="1"/>
        <v>0.12412344482191835</v>
      </c>
      <c r="J18" s="197">
        <f t="shared" si="2"/>
        <v>0.29362763334716813</v>
      </c>
    </row>
    <row r="19" spans="1:10" x14ac:dyDescent="0.15">
      <c r="A19" s="190"/>
      <c r="B19" s="191" t="s">
        <v>93</v>
      </c>
      <c r="C19" s="192" t="s">
        <v>371</v>
      </c>
      <c r="D19" s="193"/>
      <c r="E19" s="194"/>
      <c r="F19" s="195">
        <f>逆行列係数!V19</f>
        <v>1.8444210164164998E-3</v>
      </c>
      <c r="G19" s="195">
        <f>逆行列係数!BK19</f>
        <v>1.3578964364747848E-3</v>
      </c>
      <c r="H19" s="472">
        <f>D$23*F19</f>
        <v>2.943526408705123E-2</v>
      </c>
      <c r="I19" s="196">
        <f>E$23*G19</f>
        <v>8.8173320849291456E-2</v>
      </c>
      <c r="J19" s="197">
        <f>SUM(H19:I19)</f>
        <v>0.11760858493634269</v>
      </c>
    </row>
    <row r="20" spans="1:10" x14ac:dyDescent="0.15">
      <c r="A20" s="190"/>
      <c r="B20" s="191" t="s">
        <v>94</v>
      </c>
      <c r="C20" s="192" t="s">
        <v>372</v>
      </c>
      <c r="D20" s="193"/>
      <c r="E20" s="194"/>
      <c r="F20" s="195">
        <f>逆行列係数!V20</f>
        <v>4.0518727438674954E-4</v>
      </c>
      <c r="G20" s="195">
        <f>逆行列係数!BK20</f>
        <v>1.4339968350351995E-4</v>
      </c>
      <c r="H20" s="472">
        <f>D$23*F20</f>
        <v>6.4664164635571467E-3</v>
      </c>
      <c r="I20" s="196">
        <f>E$23*G20</f>
        <v>9.3114805839447402E-3</v>
      </c>
      <c r="J20" s="197">
        <f>SUM(H20:I20)</f>
        <v>1.5777897047501887E-2</v>
      </c>
    </row>
    <row r="21" spans="1:10" x14ac:dyDescent="0.15">
      <c r="A21" s="190"/>
      <c r="B21" s="191" t="s">
        <v>95</v>
      </c>
      <c r="C21" s="192" t="s">
        <v>373</v>
      </c>
      <c r="D21" s="193"/>
      <c r="E21" s="194"/>
      <c r="F21" s="195">
        <f>逆行列係数!V21</f>
        <v>4.3448616311588022E-4</v>
      </c>
      <c r="G21" s="195">
        <f>逆行列係数!BK21</f>
        <v>4.8586434301114825E-5</v>
      </c>
      <c r="H21" s="472">
        <f t="shared" si="0"/>
        <v>6.9339997970384983E-3</v>
      </c>
      <c r="I21" s="196">
        <f t="shared" si="1"/>
        <v>3.1548998476473786E-3</v>
      </c>
      <c r="J21" s="197">
        <f t="shared" si="2"/>
        <v>1.0088899644685876E-2</v>
      </c>
    </row>
    <row r="22" spans="1:10" x14ac:dyDescent="0.15">
      <c r="A22" s="190"/>
      <c r="B22" s="191" t="s">
        <v>96</v>
      </c>
      <c r="C22" s="192" t="s">
        <v>374</v>
      </c>
      <c r="D22" s="193"/>
      <c r="E22" s="194"/>
      <c r="F22" s="195">
        <f>逆行列係数!V22</f>
        <v>1.2763953982701276E-2</v>
      </c>
      <c r="G22" s="195">
        <f>逆行列係数!BK22</f>
        <v>3.2032811689306005E-3</v>
      </c>
      <c r="H22" s="472">
        <f t="shared" si="0"/>
        <v>0.20370097333077664</v>
      </c>
      <c r="I22" s="196">
        <f t="shared" si="1"/>
        <v>0.20800108954690227</v>
      </c>
      <c r="J22" s="197">
        <f t="shared" si="2"/>
        <v>0.41170206287767891</v>
      </c>
    </row>
    <row r="23" spans="1:10" x14ac:dyDescent="0.15">
      <c r="A23" s="190"/>
      <c r="B23" s="191" t="s">
        <v>97</v>
      </c>
      <c r="C23" s="192" t="s">
        <v>11</v>
      </c>
      <c r="D23" s="193">
        <f>地域別最終需要!K25</f>
        <v>15.959080830818442</v>
      </c>
      <c r="E23" s="194">
        <f>地域別最終需要!I25</f>
        <v>64.933759660049574</v>
      </c>
      <c r="F23" s="195">
        <f>逆行列係数!V23</f>
        <v>1.0274054693583838</v>
      </c>
      <c r="G23" s="195">
        <f>逆行列係数!BK23</f>
        <v>7.0867000341328966E-3</v>
      </c>
      <c r="H23" s="472">
        <f t="shared" si="0"/>
        <v>16.396446931515406</v>
      </c>
      <c r="I23" s="196">
        <f t="shared" si="1"/>
        <v>0.46016607679925065</v>
      </c>
      <c r="J23" s="197">
        <f t="shared" si="2"/>
        <v>16.856613008314657</v>
      </c>
    </row>
    <row r="24" spans="1:10" x14ac:dyDescent="0.15">
      <c r="A24" s="190"/>
      <c r="B24" s="191" t="s">
        <v>98</v>
      </c>
      <c r="C24" s="192" t="s">
        <v>345</v>
      </c>
      <c r="D24" s="193"/>
      <c r="E24" s="194"/>
      <c r="F24" s="195">
        <f>逆行列係数!V24</f>
        <v>9.9923462719416452E-5</v>
      </c>
      <c r="G24" s="195">
        <f>逆行列係数!BK24</f>
        <v>2.2558998328836523E-5</v>
      </c>
      <c r="H24" s="472">
        <f t="shared" si="0"/>
        <v>1.5946866184344403E-3</v>
      </c>
      <c r="I24" s="196">
        <f t="shared" si="1"/>
        <v>1.4648405756561309E-3</v>
      </c>
      <c r="J24" s="197">
        <f t="shared" si="2"/>
        <v>3.0595271940905711E-3</v>
      </c>
    </row>
    <row r="25" spans="1:10" x14ac:dyDescent="0.15">
      <c r="A25" s="190"/>
      <c r="B25" s="191" t="s">
        <v>99</v>
      </c>
      <c r="C25" s="192" t="s">
        <v>342</v>
      </c>
      <c r="D25" s="193"/>
      <c r="E25" s="194"/>
      <c r="F25" s="195">
        <f>逆行列係数!V25</f>
        <v>3.1646235709842548E-4</v>
      </c>
      <c r="G25" s="195">
        <f>逆行列係数!BK25</f>
        <v>1.2347051334126089E-4</v>
      </c>
      <c r="H25" s="472">
        <f t="shared" si="0"/>
        <v>5.0504483368451021E-3</v>
      </c>
      <c r="I25" s="196">
        <f t="shared" si="1"/>
        <v>8.0174046384043785E-3</v>
      </c>
      <c r="J25" s="197">
        <f t="shared" si="2"/>
        <v>1.306785297524948E-2</v>
      </c>
    </row>
    <row r="26" spans="1:10" x14ac:dyDescent="0.15">
      <c r="A26" s="190"/>
      <c r="B26" s="191" t="s">
        <v>100</v>
      </c>
      <c r="C26" s="192" t="s">
        <v>13</v>
      </c>
      <c r="D26" s="193"/>
      <c r="E26" s="194"/>
      <c r="F26" s="195">
        <f>逆行列係数!V26</f>
        <v>3.0845668347694059E-3</v>
      </c>
      <c r="G26" s="195">
        <f>逆行列係数!BK26</f>
        <v>6.4780910485298237E-4</v>
      </c>
      <c r="H26" s="472">
        <f t="shared" si="0"/>
        <v>4.9226851444146742E-2</v>
      </c>
      <c r="I26" s="196">
        <f t="shared" si="1"/>
        <v>4.2064680720115412E-2</v>
      </c>
      <c r="J26" s="197">
        <f t="shared" si="2"/>
        <v>9.1291532164262154E-2</v>
      </c>
    </row>
    <row r="27" spans="1:10" x14ac:dyDescent="0.15">
      <c r="A27" s="190"/>
      <c r="B27" s="191" t="s">
        <v>101</v>
      </c>
      <c r="C27" s="192" t="s">
        <v>14</v>
      </c>
      <c r="D27" s="193"/>
      <c r="E27" s="194"/>
      <c r="F27" s="195">
        <f>逆行列係数!V27</f>
        <v>4.2793596014442745E-3</v>
      </c>
      <c r="G27" s="195">
        <f>逆行列係数!BK27</f>
        <v>2.038432663746052E-4</v>
      </c>
      <c r="H27" s="472">
        <f t="shared" si="0"/>
        <v>6.8294645783588168E-2</v>
      </c>
      <c r="I27" s="196">
        <f t="shared" si="1"/>
        <v>1.3236309667088079E-2</v>
      </c>
      <c r="J27" s="197">
        <f t="shared" si="2"/>
        <v>8.1530955450676248E-2</v>
      </c>
    </row>
    <row r="28" spans="1:10" x14ac:dyDescent="0.15">
      <c r="A28" s="190"/>
      <c r="B28" s="191" t="s">
        <v>102</v>
      </c>
      <c r="C28" s="192" t="s">
        <v>343</v>
      </c>
      <c r="D28" s="193"/>
      <c r="E28" s="194"/>
      <c r="F28" s="195">
        <f>逆行列係数!V28</f>
        <v>1.3822020720059728E-2</v>
      </c>
      <c r="G28" s="195">
        <f>逆行列係数!BK28</f>
        <v>9.9024682410328102E-4</v>
      </c>
      <c r="H28" s="472">
        <f t="shared" si="0"/>
        <v>0.22058674591668051</v>
      </c>
      <c r="I28" s="196">
        <f t="shared" si="1"/>
        <v>6.430044928044984E-2</v>
      </c>
      <c r="J28" s="197">
        <f t="shared" si="2"/>
        <v>0.28488719519713035</v>
      </c>
    </row>
    <row r="29" spans="1:10" x14ac:dyDescent="0.15">
      <c r="A29" s="190"/>
      <c r="B29" s="191" t="s">
        <v>103</v>
      </c>
      <c r="C29" s="192" t="s">
        <v>375</v>
      </c>
      <c r="D29" s="193"/>
      <c r="E29" s="194"/>
      <c r="F29" s="195">
        <f>逆行列係数!V29</f>
        <v>1.8838761531918913E-3</v>
      </c>
      <c r="G29" s="195">
        <f>逆行列係数!BK29</f>
        <v>8.8514295721698797E-5</v>
      </c>
      <c r="H29" s="472">
        <f t="shared" si="0"/>
        <v>3.0064931804040698E-2</v>
      </c>
      <c r="I29" s="196">
        <f t="shared" si="1"/>
        <v>5.7475660048713437E-3</v>
      </c>
      <c r="J29" s="197">
        <f t="shared" si="2"/>
        <v>3.581249780891204E-2</v>
      </c>
    </row>
    <row r="30" spans="1:10" x14ac:dyDescent="0.15">
      <c r="A30" s="190"/>
      <c r="B30" s="191" t="s">
        <v>104</v>
      </c>
      <c r="C30" s="192" t="s">
        <v>376</v>
      </c>
      <c r="D30" s="193"/>
      <c r="E30" s="194"/>
      <c r="F30" s="195">
        <f>逆行列係数!V30</f>
        <v>7.1034036312193124E-4</v>
      </c>
      <c r="G30" s="195">
        <f>逆行列係数!BK30</f>
        <v>3.5819769337272135E-5</v>
      </c>
      <c r="H30" s="472">
        <f>D$23*F30</f>
        <v>1.1336379272455824E-2</v>
      </c>
      <c r="I30" s="196">
        <f>E$23*G30</f>
        <v>2.3259122932248423E-3</v>
      </c>
      <c r="J30" s="197">
        <f>SUM(H30:I30)</f>
        <v>1.3662291565680666E-2</v>
      </c>
    </row>
    <row r="31" spans="1:10" x14ac:dyDescent="0.15">
      <c r="A31" s="190"/>
      <c r="B31" s="191" t="s">
        <v>105</v>
      </c>
      <c r="C31" s="192" t="s">
        <v>377</v>
      </c>
      <c r="D31" s="193"/>
      <c r="E31" s="194"/>
      <c r="F31" s="195">
        <f>逆行列係数!V31</f>
        <v>2.5262676281919683E-2</v>
      </c>
      <c r="G31" s="195">
        <f>逆行列係数!BK31</f>
        <v>2.6982380432477812E-3</v>
      </c>
      <c r="H31" s="472">
        <f t="shared" si="0"/>
        <v>0.40316909278595614</v>
      </c>
      <c r="I31" s="196">
        <f t="shared" si="1"/>
        <v>0.17520674060585387</v>
      </c>
      <c r="J31" s="197">
        <f t="shared" si="2"/>
        <v>0.57837583339180998</v>
      </c>
    </row>
    <row r="32" spans="1:10" x14ac:dyDescent="0.15">
      <c r="A32" s="190"/>
      <c r="B32" s="191" t="s">
        <v>106</v>
      </c>
      <c r="C32" s="192" t="s">
        <v>17</v>
      </c>
      <c r="D32" s="193"/>
      <c r="E32" s="194"/>
      <c r="F32" s="195">
        <f>逆行列係数!V32</f>
        <v>7.5313459802324421E-3</v>
      </c>
      <c r="G32" s="195">
        <f>逆行列係数!BK32</f>
        <v>3.7072632004138146E-4</v>
      </c>
      <c r="H32" s="472">
        <f t="shared" si="0"/>
        <v>0.12019335926338909</v>
      </c>
      <c r="I32" s="196">
        <f t="shared" si="1"/>
        <v>2.4072653765221684E-2</v>
      </c>
      <c r="J32" s="197">
        <f t="shared" si="2"/>
        <v>0.14426601302861078</v>
      </c>
    </row>
    <row r="33" spans="1:10" x14ac:dyDescent="0.15">
      <c r="A33" s="190"/>
      <c r="B33" s="191" t="s">
        <v>107</v>
      </c>
      <c r="C33" s="192" t="s">
        <v>18</v>
      </c>
      <c r="D33" s="193"/>
      <c r="E33" s="194"/>
      <c r="F33" s="195">
        <f>逆行列係数!V33</f>
        <v>5.7345723840772468E-3</v>
      </c>
      <c r="G33" s="195">
        <f>逆行列係数!BK33</f>
        <v>2.7993185576114535E-4</v>
      </c>
      <c r="H33" s="472">
        <f t="shared" si="0"/>
        <v>9.1518504207667994E-2</v>
      </c>
      <c r="I33" s="196">
        <f t="shared" si="1"/>
        <v>1.8177027843185877E-2</v>
      </c>
      <c r="J33" s="197">
        <f t="shared" si="2"/>
        <v>0.10969553205085388</v>
      </c>
    </row>
    <row r="34" spans="1:10" x14ac:dyDescent="0.15">
      <c r="A34" s="190"/>
      <c r="B34" s="191" t="s">
        <v>108</v>
      </c>
      <c r="C34" s="192" t="s">
        <v>378</v>
      </c>
      <c r="D34" s="193"/>
      <c r="E34" s="194"/>
      <c r="F34" s="195">
        <f>逆行列係数!V34</f>
        <v>1.562280557593854E-2</v>
      </c>
      <c r="G34" s="195">
        <f>逆行列係数!BK34</f>
        <v>1.6598828172589624E-3</v>
      </c>
      <c r="H34" s="472">
        <f t="shared" si="0"/>
        <v>0.24932561699056421</v>
      </c>
      <c r="I34" s="196">
        <f t="shared" si="1"/>
        <v>0.10778243191973945</v>
      </c>
      <c r="J34" s="197">
        <f t="shared" si="2"/>
        <v>0.35710804891030368</v>
      </c>
    </row>
    <row r="35" spans="1:10" x14ac:dyDescent="0.15">
      <c r="A35" s="190"/>
      <c r="B35" s="191" t="s">
        <v>109</v>
      </c>
      <c r="C35" s="192" t="s">
        <v>347</v>
      </c>
      <c r="D35" s="193"/>
      <c r="E35" s="194"/>
      <c r="F35" s="195">
        <f>逆行列係数!V35</f>
        <v>1.0599901747234528E-2</v>
      </c>
      <c r="G35" s="195">
        <f>逆行列係数!BK35</f>
        <v>4.3041595397135549E-4</v>
      </c>
      <c r="H35" s="472">
        <f t="shared" si="0"/>
        <v>0.16916468878284946</v>
      </c>
      <c r="I35" s="196">
        <f t="shared" si="1"/>
        <v>2.7948526109026959E-2</v>
      </c>
      <c r="J35" s="197">
        <f t="shared" si="2"/>
        <v>0.19711321489187641</v>
      </c>
    </row>
    <row r="36" spans="1:10" x14ac:dyDescent="0.15">
      <c r="A36" s="190"/>
      <c r="B36" s="191" t="s">
        <v>110</v>
      </c>
      <c r="C36" s="192" t="s">
        <v>19</v>
      </c>
      <c r="D36" s="193"/>
      <c r="E36" s="194"/>
      <c r="F36" s="195">
        <f>逆行列係数!V36</f>
        <v>1.3547899155795435E-3</v>
      </c>
      <c r="G36" s="195">
        <f>逆行列係数!BK36</f>
        <v>4.3967067229499861E-5</v>
      </c>
      <c r="H36" s="472">
        <f t="shared" si="0"/>
        <v>2.1621201771511629E-2</v>
      </c>
      <c r="I36" s="196">
        <f t="shared" si="1"/>
        <v>2.8549469764375859E-3</v>
      </c>
      <c r="J36" s="197">
        <f t="shared" si="2"/>
        <v>2.4476148747949213E-2</v>
      </c>
    </row>
    <row r="37" spans="1:10" x14ac:dyDescent="0.15">
      <c r="A37" s="190"/>
      <c r="B37" s="191" t="s">
        <v>111</v>
      </c>
      <c r="C37" s="192" t="s">
        <v>20</v>
      </c>
      <c r="D37" s="193"/>
      <c r="E37" s="194"/>
      <c r="F37" s="195">
        <f>逆行列係数!V37</f>
        <v>6.0482340179623027E-2</v>
      </c>
      <c r="G37" s="195">
        <f>逆行列係数!BK37</f>
        <v>1.1691337745022225E-3</v>
      </c>
      <c r="H37" s="472">
        <f t="shared" si="0"/>
        <v>0.96524255576366191</v>
      </c>
      <c r="I37" s="196">
        <f t="shared" si="1"/>
        <v>7.591625152397391E-2</v>
      </c>
      <c r="J37" s="197">
        <f t="shared" si="2"/>
        <v>1.0411588072876359</v>
      </c>
    </row>
    <row r="38" spans="1:10" x14ac:dyDescent="0.15">
      <c r="A38" s="190"/>
      <c r="B38" s="191" t="s">
        <v>112</v>
      </c>
      <c r="C38" s="192" t="s">
        <v>379</v>
      </c>
      <c r="D38" s="193"/>
      <c r="E38" s="194"/>
      <c r="F38" s="195">
        <f>逆行列係数!V38</f>
        <v>5.4749903060260496E-5</v>
      </c>
      <c r="G38" s="195">
        <f>逆行列係数!BK38</f>
        <v>3.7509503037710405E-6</v>
      </c>
      <c r="H38" s="472">
        <f t="shared" si="0"/>
        <v>8.7375812841817126E-4</v>
      </c>
      <c r="I38" s="196">
        <f t="shared" si="1"/>
        <v>2.4356330552185868E-4</v>
      </c>
      <c r="J38" s="197">
        <f t="shared" si="2"/>
        <v>1.1173214339400299E-3</v>
      </c>
    </row>
    <row r="39" spans="1:10" x14ac:dyDescent="0.15">
      <c r="A39" s="190"/>
      <c r="B39" s="191" t="s">
        <v>334</v>
      </c>
      <c r="C39" s="192" t="s">
        <v>380</v>
      </c>
      <c r="D39" s="193"/>
      <c r="E39" s="194"/>
      <c r="F39" s="195">
        <f>逆行列係数!V39</f>
        <v>1.0199227349896565E-3</v>
      </c>
      <c r="G39" s="195">
        <f>逆行列係数!BK39</f>
        <v>4.5340888360423814E-5</v>
      </c>
      <c r="H39" s="472">
        <f t="shared" si="0"/>
        <v>1.6277029368889345E-2</v>
      </c>
      <c r="I39" s="196">
        <f t="shared" si="1"/>
        <v>2.9441543475688991E-3</v>
      </c>
      <c r="J39" s="197">
        <f t="shared" si="2"/>
        <v>1.9221183716458243E-2</v>
      </c>
    </row>
    <row r="40" spans="1:10" x14ac:dyDescent="0.15">
      <c r="A40" s="190"/>
      <c r="B40" s="191" t="s">
        <v>335</v>
      </c>
      <c r="C40" s="192" t="s">
        <v>21</v>
      </c>
      <c r="D40" s="193"/>
      <c r="E40" s="194"/>
      <c r="F40" s="195">
        <f>逆行列係数!V40</f>
        <v>4.5765267865996939E-2</v>
      </c>
      <c r="G40" s="195">
        <f>逆行列係数!BK40</f>
        <v>1.6134254827593621E-3</v>
      </c>
      <c r="H40" s="472">
        <f t="shared" si="0"/>
        <v>0.73037160911750298</v>
      </c>
      <c r="I40" s="196">
        <f t="shared" si="1"/>
        <v>0.10476578252689588</v>
      </c>
      <c r="J40" s="197">
        <f t="shared" si="2"/>
        <v>0.83513739164439882</v>
      </c>
    </row>
    <row r="41" spans="1:10" x14ac:dyDescent="0.15">
      <c r="A41" s="190"/>
      <c r="B41" s="191" t="s">
        <v>381</v>
      </c>
      <c r="C41" s="435" t="s">
        <v>439</v>
      </c>
      <c r="D41" s="193"/>
      <c r="E41" s="194"/>
      <c r="F41" s="195">
        <f>逆行列係数!V41</f>
        <v>3.4828769810865641E-4</v>
      </c>
      <c r="G41" s="195">
        <f>逆行列係数!BK41</f>
        <v>2.7242562369857558E-5</v>
      </c>
      <c r="H41" s="472">
        <f t="shared" ref="H41:I43" si="3">D$23*F41</f>
        <v>5.5583515264957389E-3</v>
      </c>
      <c r="I41" s="196">
        <f t="shared" si="3"/>
        <v>1.7689619974482413E-3</v>
      </c>
      <c r="J41" s="197">
        <f>SUM(H41:I41)</f>
        <v>7.3273135239439804E-3</v>
      </c>
    </row>
    <row r="42" spans="1:10" x14ac:dyDescent="0.15">
      <c r="A42" s="190"/>
      <c r="B42" s="191" t="s">
        <v>336</v>
      </c>
      <c r="C42" s="192" t="s">
        <v>383</v>
      </c>
      <c r="D42" s="193"/>
      <c r="E42" s="194"/>
      <c r="F42" s="195">
        <f>逆行列係数!V42</f>
        <v>1.6340970455506545E-3</v>
      </c>
      <c r="G42" s="195">
        <f>逆行列係数!BK42</f>
        <v>4.0638371685745271E-5</v>
      </c>
      <c r="H42" s="472">
        <f t="shared" si="3"/>
        <v>2.6078686835344502E-2</v>
      </c>
      <c r="I42" s="196">
        <f t="shared" si="3"/>
        <v>2.6388022600179473E-3</v>
      </c>
      <c r="J42" s="197">
        <f>SUM(H42:I42)</f>
        <v>2.8717489095362449E-2</v>
      </c>
    </row>
    <row r="43" spans="1:10" x14ac:dyDescent="0.15">
      <c r="A43" s="190"/>
      <c r="B43" s="191" t="s">
        <v>337</v>
      </c>
      <c r="C43" s="192" t="s">
        <v>384</v>
      </c>
      <c r="D43" s="320"/>
      <c r="E43" s="321"/>
      <c r="F43" s="199">
        <f>逆行列係数!V43</f>
        <v>5.9723517335686241E-3</v>
      </c>
      <c r="G43" s="199">
        <f>逆行列係数!BK43</f>
        <v>1.9382103982941445E-4</v>
      </c>
      <c r="H43" s="473">
        <f t="shared" si="3"/>
        <v>9.5313244066100325E-2</v>
      </c>
      <c r="I43" s="200">
        <f t="shared" si="3"/>
        <v>1.2585528817344094E-2</v>
      </c>
      <c r="J43" s="201">
        <f>SUM(H43:I43)</f>
        <v>0.10789877288344442</v>
      </c>
    </row>
    <row r="44" spans="1:10" x14ac:dyDescent="0.15">
      <c r="A44" s="202"/>
      <c r="B44" s="271"/>
      <c r="C44" s="272" t="s">
        <v>116</v>
      </c>
      <c r="D44" s="204">
        <f>SUM(D5:D43)</f>
        <v>15.959080830818442</v>
      </c>
      <c r="E44" s="204">
        <f>SUM(E5:E43)</f>
        <v>64.933759660049574</v>
      </c>
      <c r="F44" s="205">
        <f>逆行列係数!V44</f>
        <v>1.3791658702401903</v>
      </c>
      <c r="G44" s="205">
        <f>逆行列係数!BK44</f>
        <v>4.6044777775830936E-2</v>
      </c>
      <c r="H44" s="474">
        <f>SUM(H5:H43)</f>
        <v>22.01021960226926</v>
      </c>
      <c r="I44" s="206">
        <f>SUM(I5:I43)</f>
        <v>2.9898605336961976</v>
      </c>
      <c r="J44" s="207">
        <f>SUM(J5:J43)</f>
        <v>25.000080135965458</v>
      </c>
    </row>
    <row r="45" spans="1:10" x14ac:dyDescent="0.15">
      <c r="A45" s="208" t="s">
        <v>137</v>
      </c>
      <c r="B45" s="191" t="s">
        <v>358</v>
      </c>
      <c r="C45" s="192" t="s">
        <v>359</v>
      </c>
      <c r="D45" s="209"/>
      <c r="E45" s="210"/>
      <c r="F45" s="211">
        <f>逆行列係数!V46</f>
        <v>1.8298437840995145E-3</v>
      </c>
      <c r="G45" s="211">
        <f>逆行列係数!BK46</f>
        <v>2.0805295196379631E-3</v>
      </c>
      <c r="H45" s="472">
        <f t="shared" ref="H45:H80" si="4">D$23*F45</f>
        <v>2.9202624858214843E-2</v>
      </c>
      <c r="I45" s="212">
        <f t="shared" ref="I45:I80" si="5">E$23*G45</f>
        <v>0.13509660379380989</v>
      </c>
      <c r="J45" s="213">
        <f t="shared" ref="J45:J80" si="6">SUM(H45:I45)</f>
        <v>0.16429922865202473</v>
      </c>
    </row>
    <row r="46" spans="1:10" x14ac:dyDescent="0.15">
      <c r="A46" s="208" t="s">
        <v>138</v>
      </c>
      <c r="B46" s="191" t="s">
        <v>360</v>
      </c>
      <c r="C46" s="192" t="s">
        <v>361</v>
      </c>
      <c r="D46" s="193"/>
      <c r="E46" s="194"/>
      <c r="F46" s="195">
        <f>逆行列係数!V47</f>
        <v>6.2927359026405613E-4</v>
      </c>
      <c r="G46" s="195">
        <f>逆行列係数!BK47</f>
        <v>7.4908294393507191E-4</v>
      </c>
      <c r="H46" s="472">
        <f t="shared" si="4"/>
        <v>1.0042628091723396E-2</v>
      </c>
      <c r="I46" s="196">
        <f t="shared" si="5"/>
        <v>4.8640771846922351E-2</v>
      </c>
      <c r="J46" s="197">
        <f t="shared" si="6"/>
        <v>5.8683399938645749E-2</v>
      </c>
    </row>
    <row r="47" spans="1:10" x14ac:dyDescent="0.15">
      <c r="A47" s="208" t="s">
        <v>139</v>
      </c>
      <c r="B47" s="191" t="s">
        <v>362</v>
      </c>
      <c r="C47" s="192" t="s">
        <v>363</v>
      </c>
      <c r="D47" s="214"/>
      <c r="E47" s="198"/>
      <c r="F47" s="195">
        <f>逆行列係数!V48</f>
        <v>8.1255320613174011E-5</v>
      </c>
      <c r="G47" s="195">
        <f>逆行列係数!BK48</f>
        <v>9.1635868811331078E-5</v>
      </c>
      <c r="H47" s="472">
        <f t="shared" si="4"/>
        <v>1.296760229599712E-3</v>
      </c>
      <c r="I47" s="196">
        <f t="shared" si="5"/>
        <v>5.950261481634805E-3</v>
      </c>
      <c r="J47" s="197">
        <f t="shared" si="6"/>
        <v>7.2470217112345168E-3</v>
      </c>
    </row>
    <row r="48" spans="1:10" x14ac:dyDescent="0.15">
      <c r="A48" s="208" t="s">
        <v>140</v>
      </c>
      <c r="B48" s="191" t="s">
        <v>364</v>
      </c>
      <c r="C48" s="192" t="s">
        <v>3</v>
      </c>
      <c r="D48" s="214"/>
      <c r="E48" s="198"/>
      <c r="F48" s="195">
        <f>逆行列係数!V49</f>
        <v>4.7385731703136889E-2</v>
      </c>
      <c r="G48" s="195">
        <f>逆行列係数!BK49</f>
        <v>5.5417299127513961E-2</v>
      </c>
      <c r="H48" s="472">
        <f t="shared" si="4"/>
        <v>0.75623272247783768</v>
      </c>
      <c r="I48" s="196">
        <f t="shared" si="5"/>
        <v>3.5984535825550665</v>
      </c>
      <c r="J48" s="197">
        <f t="shared" si="6"/>
        <v>4.3546863050329039</v>
      </c>
    </row>
    <row r="49" spans="1:10" x14ac:dyDescent="0.15">
      <c r="A49" s="208" t="s">
        <v>136</v>
      </c>
      <c r="B49" s="191" t="s">
        <v>365</v>
      </c>
      <c r="C49" s="192" t="s">
        <v>344</v>
      </c>
      <c r="E49" s="198"/>
      <c r="F49" s="195">
        <f>逆行列係数!V50</f>
        <v>1.0444042407272323E-3</v>
      </c>
      <c r="G49" s="195">
        <f>逆行列係数!BK50</f>
        <v>1.1230497184644738E-3</v>
      </c>
      <c r="H49" s="472">
        <f t="shared" si="4"/>
        <v>1.6667731697815463E-2</v>
      </c>
      <c r="I49" s="196">
        <f t="shared" si="5"/>
        <v>7.2923840505058485E-2</v>
      </c>
      <c r="J49" s="197">
        <f t="shared" si="6"/>
        <v>8.9591572202873948E-2</v>
      </c>
    </row>
    <row r="50" spans="1:10" x14ac:dyDescent="0.15">
      <c r="A50" s="208"/>
      <c r="B50" s="191" t="s">
        <v>366</v>
      </c>
      <c r="C50" s="192" t="s">
        <v>4</v>
      </c>
      <c r="E50" s="198"/>
      <c r="F50" s="195">
        <f>逆行列係数!V51</f>
        <v>4.6299010460673813E-3</v>
      </c>
      <c r="G50" s="195">
        <f>逆行列係数!BK51</f>
        <v>7.0678481118240585E-3</v>
      </c>
      <c r="H50" s="472">
        <f t="shared" si="4"/>
        <v>7.3888965032880199E-2</v>
      </c>
      <c r="I50" s="196">
        <f t="shared" si="5"/>
        <v>0.45894195060691861</v>
      </c>
      <c r="J50" s="197">
        <f t="shared" si="6"/>
        <v>0.53283091563979879</v>
      </c>
    </row>
    <row r="51" spans="1:10" x14ac:dyDescent="0.15">
      <c r="A51" s="208"/>
      <c r="B51" s="191" t="s">
        <v>367</v>
      </c>
      <c r="C51" s="192" t="s">
        <v>113</v>
      </c>
      <c r="E51" s="198"/>
      <c r="F51" s="195">
        <f>逆行列係数!V52</f>
        <v>1.8508768886321112E-2</v>
      </c>
      <c r="G51" s="195">
        <f>逆行列係数!BK52</f>
        <v>2.362686279845631E-2</v>
      </c>
      <c r="H51" s="472">
        <f t="shared" si="4"/>
        <v>0.29538293873573607</v>
      </c>
      <c r="I51" s="196">
        <f t="shared" si="5"/>
        <v>1.5341810304759282</v>
      </c>
      <c r="J51" s="197">
        <f t="shared" si="6"/>
        <v>1.8295639692116643</v>
      </c>
    </row>
    <row r="52" spans="1:10" x14ac:dyDescent="0.15">
      <c r="A52" s="208"/>
      <c r="B52" s="191" t="s">
        <v>368</v>
      </c>
      <c r="C52" s="192" t="s">
        <v>5</v>
      </c>
      <c r="E52" s="198"/>
      <c r="F52" s="195">
        <f>逆行列係数!V53</f>
        <v>4.5699554931517498E-2</v>
      </c>
      <c r="G52" s="195">
        <f>逆行列係数!BK53</f>
        <v>5.38514382433583E-2</v>
      </c>
      <c r="H52" s="472">
        <f t="shared" si="4"/>
        <v>0.72932289108451531</v>
      </c>
      <c r="I52" s="196">
        <f t="shared" si="5"/>
        <v>3.4967763482422303</v>
      </c>
      <c r="J52" s="197">
        <f t="shared" si="6"/>
        <v>4.2260992393267456</v>
      </c>
    </row>
    <row r="53" spans="1:10" x14ac:dyDescent="0.15">
      <c r="A53" s="208"/>
      <c r="B53" s="191" t="s">
        <v>369</v>
      </c>
      <c r="C53" s="192" t="s">
        <v>6</v>
      </c>
      <c r="E53" s="198"/>
      <c r="F53" s="195">
        <f>逆行列係数!V54</f>
        <v>3.2503372154328483E-2</v>
      </c>
      <c r="G53" s="195">
        <f>逆行列係数!BK54</f>
        <v>3.4176875688619518E-2</v>
      </c>
      <c r="H53" s="472">
        <f t="shared" si="4"/>
        <v>0.51872394348510165</v>
      </c>
      <c r="I53" s="196">
        <f t="shared" si="5"/>
        <v>2.219233031896211</v>
      </c>
      <c r="J53" s="197">
        <f t="shared" si="6"/>
        <v>2.7379569753813127</v>
      </c>
    </row>
    <row r="54" spans="1:10" x14ac:dyDescent="0.15">
      <c r="A54" s="208"/>
      <c r="B54" s="191" t="s">
        <v>88</v>
      </c>
      <c r="C54" s="192" t="s">
        <v>370</v>
      </c>
      <c r="E54" s="198"/>
      <c r="F54" s="195">
        <f>逆行列係数!V55</f>
        <v>4.6008526662677574E-2</v>
      </c>
      <c r="G54" s="195">
        <f>逆行列係数!BK55</f>
        <v>5.3417163195741635E-2</v>
      </c>
      <c r="H54" s="472">
        <f t="shared" si="4"/>
        <v>0.73425379591653683</v>
      </c>
      <c r="I54" s="196">
        <f t="shared" si="5"/>
        <v>3.4685772366739331</v>
      </c>
      <c r="J54" s="197">
        <f t="shared" si="6"/>
        <v>4.2028310325904696</v>
      </c>
    </row>
    <row r="55" spans="1:10" x14ac:dyDescent="0.15">
      <c r="A55" s="208"/>
      <c r="B55" s="191" t="s">
        <v>89</v>
      </c>
      <c r="C55" s="192" t="s">
        <v>7</v>
      </c>
      <c r="E55" s="198"/>
      <c r="F55" s="195">
        <f>逆行列係数!V56</f>
        <v>1.584388165154722E-2</v>
      </c>
      <c r="G55" s="195">
        <f>逆行列係数!BK56</f>
        <v>1.9501920950396191E-2</v>
      </c>
      <c r="H55" s="472">
        <f t="shared" si="4"/>
        <v>0.25285378795096325</v>
      </c>
      <c r="I55" s="196">
        <f t="shared" si="5"/>
        <v>1.2663330479023118</v>
      </c>
      <c r="J55" s="197">
        <f t="shared" si="6"/>
        <v>1.519186835853275</v>
      </c>
    </row>
    <row r="56" spans="1:10" x14ac:dyDescent="0.15">
      <c r="A56" s="208"/>
      <c r="B56" s="191" t="s">
        <v>90</v>
      </c>
      <c r="C56" s="192" t="s">
        <v>8</v>
      </c>
      <c r="E56" s="198"/>
      <c r="F56" s="195">
        <f>逆行列係数!V57</f>
        <v>9.8099448223151184E-2</v>
      </c>
      <c r="G56" s="195">
        <f>逆行列係数!BK57</f>
        <v>0.1343725549225982</v>
      </c>
      <c r="H56" s="472">
        <f t="shared" si="4"/>
        <v>1.5655770236519584</v>
      </c>
      <c r="I56" s="196">
        <f t="shared" si="5"/>
        <v>8.7253151862508034</v>
      </c>
      <c r="J56" s="197">
        <f t="shared" si="6"/>
        <v>10.290892209902761</v>
      </c>
    </row>
    <row r="57" spans="1:10" x14ac:dyDescent="0.15">
      <c r="A57" s="208"/>
      <c r="B57" s="191" t="s">
        <v>91</v>
      </c>
      <c r="C57" s="192" t="s">
        <v>9</v>
      </c>
      <c r="E57" s="198"/>
      <c r="F57" s="195">
        <f>逆行列係数!V58</f>
        <v>7.0917972274528646E-2</v>
      </c>
      <c r="G57" s="195">
        <f>逆行列係数!BK58</f>
        <v>7.4805597225755971E-2</v>
      </c>
      <c r="H57" s="472">
        <f t="shared" si="4"/>
        <v>1.1317856518869438</v>
      </c>
      <c r="I57" s="196">
        <f t="shared" si="5"/>
        <v>4.857408671483709</v>
      </c>
      <c r="J57" s="197">
        <f t="shared" si="6"/>
        <v>5.9891943233706524</v>
      </c>
    </row>
    <row r="58" spans="1:10" x14ac:dyDescent="0.15">
      <c r="A58" s="208"/>
      <c r="B58" s="191" t="s">
        <v>92</v>
      </c>
      <c r="C58" s="192" t="s">
        <v>10</v>
      </c>
      <c r="E58" s="198"/>
      <c r="F58" s="195">
        <f>逆行列係数!V59</f>
        <v>3.2366334123741389E-2</v>
      </c>
      <c r="G58" s="195">
        <f>逆行列係数!BK59</f>
        <v>3.5075196442880277E-2</v>
      </c>
      <c r="H58" s="472">
        <f t="shared" si="4"/>
        <v>0.51653694247806603</v>
      </c>
      <c r="I58" s="196">
        <f t="shared" si="5"/>
        <v>2.2775643758510138</v>
      </c>
      <c r="J58" s="197">
        <f t="shared" si="6"/>
        <v>2.7941013183290799</v>
      </c>
    </row>
    <row r="59" spans="1:10" x14ac:dyDescent="0.15">
      <c r="A59" s="208"/>
      <c r="B59" s="191" t="s">
        <v>93</v>
      </c>
      <c r="C59" s="192" t="s">
        <v>371</v>
      </c>
      <c r="E59" s="198"/>
      <c r="F59" s="195">
        <f>逆行列係数!V60</f>
        <v>1.3880742077785127E-2</v>
      </c>
      <c r="G59" s="195">
        <f>逆行列係数!BK60</f>
        <v>1.462231687753994E-2</v>
      </c>
      <c r="H59" s="472">
        <f>D$23*F59</f>
        <v>0.22152388481111557</v>
      </c>
      <c r="I59" s="196">
        <f>E$23*G59</f>
        <v>0.949482009799265</v>
      </c>
      <c r="J59" s="197">
        <f>SUM(H59:I59)</f>
        <v>1.1710058946103805</v>
      </c>
    </row>
    <row r="60" spans="1:10" x14ac:dyDescent="0.15">
      <c r="A60" s="208"/>
      <c r="B60" s="191" t="s">
        <v>94</v>
      </c>
      <c r="C60" s="192" t="s">
        <v>372</v>
      </c>
      <c r="E60" s="198"/>
      <c r="F60" s="195">
        <f>逆行列係数!V61</f>
        <v>4.1088883335216328E-3</v>
      </c>
      <c r="G60" s="195">
        <f>逆行列係数!BK61</f>
        <v>4.0906339211145759E-3</v>
      </c>
      <c r="H60" s="472">
        <f>D$23*F60</f>
        <v>6.5574081039478621E-2</v>
      </c>
      <c r="I60" s="196">
        <f>E$23*G60</f>
        <v>0.26562023989090006</v>
      </c>
      <c r="J60" s="197">
        <f>SUM(H60:I60)</f>
        <v>0.33119432093037871</v>
      </c>
    </row>
    <row r="61" spans="1:10" x14ac:dyDescent="0.15">
      <c r="A61" s="208"/>
      <c r="B61" s="191" t="s">
        <v>95</v>
      </c>
      <c r="C61" s="192" t="s">
        <v>373</v>
      </c>
      <c r="E61" s="198"/>
      <c r="F61" s="195">
        <f>逆行列係数!V62</f>
        <v>1.4962024637839182E-3</v>
      </c>
      <c r="G61" s="195">
        <f>逆行列係数!BK62</f>
        <v>1.6039840888341823E-3</v>
      </c>
      <c r="H61" s="472">
        <f t="shared" si="4"/>
        <v>2.3878016058797254E-2</v>
      </c>
      <c r="I61" s="196">
        <f t="shared" si="5"/>
        <v>0.10415271732290241</v>
      </c>
      <c r="J61" s="197">
        <f t="shared" si="6"/>
        <v>0.12803073338169965</v>
      </c>
    </row>
    <row r="62" spans="1:10" x14ac:dyDescent="0.15">
      <c r="A62" s="208"/>
      <c r="B62" s="191" t="s">
        <v>96</v>
      </c>
      <c r="C62" s="192" t="s">
        <v>374</v>
      </c>
      <c r="E62" s="198"/>
      <c r="F62" s="195">
        <f>逆行列係数!V63</f>
        <v>7.458022833901895E-2</v>
      </c>
      <c r="G62" s="195">
        <f>逆行列係数!BK63</f>
        <v>0.12709712491603381</v>
      </c>
      <c r="H62" s="472">
        <f t="shared" si="4"/>
        <v>1.1902318924432997</v>
      </c>
      <c r="I62" s="196">
        <f t="shared" si="5"/>
        <v>8.2528941627810379</v>
      </c>
      <c r="J62" s="197">
        <f t="shared" si="6"/>
        <v>9.4431260552243383</v>
      </c>
    </row>
    <row r="63" spans="1:10" x14ac:dyDescent="0.15">
      <c r="A63" s="208"/>
      <c r="B63" s="191" t="s">
        <v>97</v>
      </c>
      <c r="C63" s="192" t="s">
        <v>11</v>
      </c>
      <c r="E63" s="198"/>
      <c r="F63" s="195">
        <f>逆行列係数!V64</f>
        <v>0.11897450628595814</v>
      </c>
      <c r="G63" s="195">
        <f>逆行列係数!BK64</f>
        <v>1.0865906894413027</v>
      </c>
      <c r="H63" s="472">
        <f t="shared" si="4"/>
        <v>1.8987237626243227</v>
      </c>
      <c r="I63" s="196">
        <f t="shared" si="5"/>
        <v>70.556418677029114</v>
      </c>
      <c r="J63" s="197">
        <f t="shared" si="6"/>
        <v>72.455142439653443</v>
      </c>
    </row>
    <row r="64" spans="1:10" x14ac:dyDescent="0.15">
      <c r="A64" s="208"/>
      <c r="B64" s="191" t="s">
        <v>98</v>
      </c>
      <c r="C64" s="192" t="s">
        <v>345</v>
      </c>
      <c r="E64" s="198"/>
      <c r="F64" s="195">
        <f>逆行列係数!V65</f>
        <v>1.7871238340213253E-4</v>
      </c>
      <c r="G64" s="195">
        <f>逆行列係数!BK65</f>
        <v>2.2286856187545272E-4</v>
      </c>
      <c r="H64" s="472">
        <f t="shared" si="4"/>
        <v>2.8520853721828491E-3</v>
      </c>
      <c r="I64" s="196">
        <f t="shared" si="5"/>
        <v>1.4471693632601534E-2</v>
      </c>
      <c r="J64" s="197">
        <f t="shared" si="6"/>
        <v>1.7323779004784382E-2</v>
      </c>
    </row>
    <row r="65" spans="1:10" x14ac:dyDescent="0.15">
      <c r="A65" s="208"/>
      <c r="B65" s="191" t="s">
        <v>99</v>
      </c>
      <c r="C65" s="192" t="s">
        <v>342</v>
      </c>
      <c r="E65" s="198"/>
      <c r="F65" s="195">
        <f>逆行列係数!V66</f>
        <v>6.2850015253104229E-3</v>
      </c>
      <c r="G65" s="195">
        <f>逆行列係数!BK66</f>
        <v>6.6435971048681448E-3</v>
      </c>
      <c r="H65" s="472">
        <f t="shared" si="4"/>
        <v>0.10030284736424623</v>
      </c>
      <c r="I65" s="196">
        <f t="shared" si="5"/>
        <v>0.43139373768570927</v>
      </c>
      <c r="J65" s="197">
        <f t="shared" si="6"/>
        <v>0.53169658504995554</v>
      </c>
    </row>
    <row r="66" spans="1:10" x14ac:dyDescent="0.15">
      <c r="A66" s="208"/>
      <c r="B66" s="191" t="s">
        <v>100</v>
      </c>
      <c r="C66" s="192" t="s">
        <v>13</v>
      </c>
      <c r="E66" s="198"/>
      <c r="F66" s="195">
        <f>逆行列係数!V67</f>
        <v>1.0676835247625501E-2</v>
      </c>
      <c r="G66" s="195">
        <f>逆行列係数!BK67</f>
        <v>1.3615070422702146E-2</v>
      </c>
      <c r="H66" s="472">
        <f t="shared" si="4"/>
        <v>0.17039247673418681</v>
      </c>
      <c r="I66" s="196">
        <f t="shared" si="5"/>
        <v>0.88407771058239071</v>
      </c>
      <c r="J66" s="197">
        <f t="shared" si="6"/>
        <v>1.0544701873165776</v>
      </c>
    </row>
    <row r="67" spans="1:10" x14ac:dyDescent="0.15">
      <c r="A67" s="208"/>
      <c r="B67" s="191" t="s">
        <v>101</v>
      </c>
      <c r="C67" s="192" t="s">
        <v>14</v>
      </c>
      <c r="E67" s="198"/>
      <c r="F67" s="195">
        <f>逆行列係数!V68</f>
        <v>8.4424109668152815E-3</v>
      </c>
      <c r="G67" s="195">
        <f>逆行列係数!BK68</f>
        <v>1.5835833296959517E-2</v>
      </c>
      <c r="H67" s="472">
        <f t="shared" si="4"/>
        <v>0.13473311902639315</v>
      </c>
      <c r="I67" s="196">
        <f t="shared" si="5"/>
        <v>1.0282801933213797</v>
      </c>
      <c r="J67" s="197">
        <f t="shared" si="6"/>
        <v>1.1630133123477728</v>
      </c>
    </row>
    <row r="68" spans="1:10" x14ac:dyDescent="0.15">
      <c r="A68" s="208"/>
      <c r="B68" s="191" t="s">
        <v>102</v>
      </c>
      <c r="C68" s="192" t="s">
        <v>343</v>
      </c>
      <c r="E68" s="198"/>
      <c r="F68" s="195">
        <f>逆行列係数!V69</f>
        <v>2.5172957941807367E-2</v>
      </c>
      <c r="G68" s="195">
        <f>逆行列係数!BK69</f>
        <v>3.6835525535988629E-2</v>
      </c>
      <c r="H68" s="472">
        <f t="shared" si="4"/>
        <v>0.4017372705440968</v>
      </c>
      <c r="I68" s="196">
        <f t="shared" si="5"/>
        <v>2.3918691621055044</v>
      </c>
      <c r="J68" s="197">
        <f t="shared" si="6"/>
        <v>2.7936064326496011</v>
      </c>
    </row>
    <row r="69" spans="1:10" x14ac:dyDescent="0.15">
      <c r="A69" s="208"/>
      <c r="B69" s="191" t="s">
        <v>103</v>
      </c>
      <c r="C69" s="192" t="s">
        <v>375</v>
      </c>
      <c r="E69" s="198"/>
      <c r="F69" s="195">
        <f>逆行列係数!V70</f>
        <v>2.0184572063266016E-3</v>
      </c>
      <c r="G69" s="195">
        <f>逆行列係数!BK70</f>
        <v>3.7882013952099127E-3</v>
      </c>
      <c r="H69" s="472">
        <f t="shared" si="4"/>
        <v>3.2212721709314211E-2</v>
      </c>
      <c r="I69" s="196">
        <f t="shared" si="5"/>
        <v>0.24598215894042494</v>
      </c>
      <c r="J69" s="197">
        <f t="shared" si="6"/>
        <v>0.27819488064973913</v>
      </c>
    </row>
    <row r="70" spans="1:10" x14ac:dyDescent="0.15">
      <c r="A70" s="208"/>
      <c r="B70" s="191" t="s">
        <v>104</v>
      </c>
      <c r="C70" s="192" t="s">
        <v>376</v>
      </c>
      <c r="E70" s="198"/>
      <c r="F70" s="195">
        <f>逆行列係数!V71</f>
        <v>1.2223896512367459E-3</v>
      </c>
      <c r="G70" s="195">
        <f>逆行列係数!BK71</f>
        <v>1.9729360289108618E-3</v>
      </c>
      <c r="H70" s="472">
        <f>D$23*F70</f>
        <v>1.9508215250843192E-2</v>
      </c>
      <c r="I70" s="196">
        <f>E$23*G70</f>
        <v>0.12811015392595052</v>
      </c>
      <c r="J70" s="197">
        <f>SUM(H70:I70)</f>
        <v>0.14761836917679372</v>
      </c>
    </row>
    <row r="71" spans="1:10" x14ac:dyDescent="0.15">
      <c r="A71" s="208"/>
      <c r="B71" s="191" t="s">
        <v>105</v>
      </c>
      <c r="C71" s="192" t="s">
        <v>377</v>
      </c>
      <c r="E71" s="198"/>
      <c r="F71" s="195">
        <f>逆行列係数!V72</f>
        <v>9.9146117486127353E-2</v>
      </c>
      <c r="G71" s="195">
        <f>逆行列係数!BK72</f>
        <v>0.10923202738994534</v>
      </c>
      <c r="H71" s="472">
        <f>D$23*F71</f>
        <v>1.5822809030229281</v>
      </c>
      <c r="I71" s="196">
        <f>E$23*G71</f>
        <v>7.092846213718663</v>
      </c>
      <c r="J71" s="197">
        <f>SUM(H71:I71)</f>
        <v>8.6751271167415904</v>
      </c>
    </row>
    <row r="72" spans="1:10" x14ac:dyDescent="0.15">
      <c r="A72" s="208"/>
      <c r="B72" s="191" t="s">
        <v>106</v>
      </c>
      <c r="C72" s="192" t="s">
        <v>17</v>
      </c>
      <c r="D72" s="214"/>
      <c r="E72" s="198"/>
      <c r="F72" s="195">
        <f>逆行列係数!V73</f>
        <v>1.1949361770504749E-2</v>
      </c>
      <c r="G72" s="195">
        <f>逆行列係数!BK73</f>
        <v>1.8951479772296293E-2</v>
      </c>
      <c r="H72" s="472">
        <f t="shared" si="4"/>
        <v>0.19070083037217705</v>
      </c>
      <c r="I72" s="196">
        <f t="shared" si="5"/>
        <v>1.2305908327365784</v>
      </c>
      <c r="J72" s="197">
        <f t="shared" si="6"/>
        <v>1.4212916631087555</v>
      </c>
    </row>
    <row r="73" spans="1:10" x14ac:dyDescent="0.15">
      <c r="A73" s="208"/>
      <c r="B73" s="191" t="s">
        <v>107</v>
      </c>
      <c r="C73" s="192" t="s">
        <v>18</v>
      </c>
      <c r="D73" s="214"/>
      <c r="E73" s="198"/>
      <c r="F73" s="195">
        <f>逆行列係数!V74</f>
        <v>8.7908957272821251E-3</v>
      </c>
      <c r="G73" s="195">
        <f>逆行列係数!BK74</f>
        <v>1.4019536448134164E-2</v>
      </c>
      <c r="H73" s="472">
        <f t="shared" si="4"/>
        <v>0.1402946154869919</v>
      </c>
      <c r="I73" s="196">
        <f t="shared" si="5"/>
        <v>0.91034121026844894</v>
      </c>
      <c r="J73" s="197">
        <f t="shared" si="6"/>
        <v>1.0506358257554409</v>
      </c>
    </row>
    <row r="74" spans="1:10" x14ac:dyDescent="0.15">
      <c r="A74" s="208"/>
      <c r="B74" s="191" t="s">
        <v>108</v>
      </c>
      <c r="C74" s="192" t="s">
        <v>378</v>
      </c>
      <c r="D74" s="214"/>
      <c r="E74" s="198"/>
      <c r="F74" s="195">
        <f>逆行列係数!V75</f>
        <v>3.4049412017229067E-2</v>
      </c>
      <c r="G74" s="195">
        <f>逆行列係数!BK75</f>
        <v>4.4664813490918574E-2</v>
      </c>
      <c r="H74" s="472">
        <f t="shared" si="4"/>
        <v>0.54339731862479945</v>
      </c>
      <c r="I74" s="196">
        <f t="shared" si="5"/>
        <v>2.9002542644802465</v>
      </c>
      <c r="J74" s="197">
        <f t="shared" si="6"/>
        <v>3.443651583105046</v>
      </c>
    </row>
    <row r="75" spans="1:10" x14ac:dyDescent="0.15">
      <c r="A75" s="208"/>
      <c r="B75" s="191" t="s">
        <v>109</v>
      </c>
      <c r="C75" s="192" t="s">
        <v>347</v>
      </c>
      <c r="D75" s="214"/>
      <c r="E75" s="198"/>
      <c r="F75" s="195">
        <f>逆行列係数!V76</f>
        <v>3.2661274890727995E-2</v>
      </c>
      <c r="G75" s="195">
        <f>逆行列係数!BK76</f>
        <v>4.2235621152311234E-2</v>
      </c>
      <c r="H75" s="472">
        <f t="shared" si="4"/>
        <v>0.52124392601870884</v>
      </c>
      <c r="I75" s="196">
        <f t="shared" si="5"/>
        <v>2.7425176729970837</v>
      </c>
      <c r="J75" s="197">
        <f t="shared" si="6"/>
        <v>3.2637615990157927</v>
      </c>
    </row>
    <row r="76" spans="1:10" x14ac:dyDescent="0.15">
      <c r="A76" s="208"/>
      <c r="B76" s="191" t="s">
        <v>110</v>
      </c>
      <c r="C76" s="192" t="s">
        <v>19</v>
      </c>
      <c r="D76" s="214"/>
      <c r="E76" s="198"/>
      <c r="F76" s="195">
        <f>逆行列係数!V77</f>
        <v>1.0751101685118945E-3</v>
      </c>
      <c r="G76" s="195">
        <f>逆行列係数!BK77</f>
        <v>2.4318464270602952E-3</v>
      </c>
      <c r="H76" s="472">
        <f t="shared" si="4"/>
        <v>1.7157770081316161E-2</v>
      </c>
      <c r="I76" s="196">
        <f t="shared" si="5"/>
        <v>0.15790893142488349</v>
      </c>
      <c r="J76" s="197">
        <f t="shared" si="6"/>
        <v>0.17506670150619966</v>
      </c>
    </row>
    <row r="77" spans="1:10" x14ac:dyDescent="0.15">
      <c r="A77" s="208"/>
      <c r="B77" s="191" t="s">
        <v>111</v>
      </c>
      <c r="C77" s="192" t="s">
        <v>20</v>
      </c>
      <c r="D77" s="214"/>
      <c r="E77" s="198"/>
      <c r="F77" s="195">
        <f>逆行列係数!V78</f>
        <v>2.5705949424793456E-2</v>
      </c>
      <c r="G77" s="195">
        <f>逆行列係数!BK78</f>
        <v>8.3470664637267794E-2</v>
      </c>
      <c r="H77" s="472">
        <f t="shared" si="4"/>
        <v>0.41024332470320962</v>
      </c>
      <c r="I77" s="196">
        <f t="shared" si="5"/>
        <v>5.420064076220946</v>
      </c>
      <c r="J77" s="197">
        <f t="shared" si="6"/>
        <v>5.8303074009241556</v>
      </c>
    </row>
    <row r="78" spans="1:10" x14ac:dyDescent="0.15">
      <c r="A78" s="208"/>
      <c r="B78" s="191" t="s">
        <v>112</v>
      </c>
      <c r="C78" s="192" t="s">
        <v>379</v>
      </c>
      <c r="D78" s="214"/>
      <c r="E78" s="198"/>
      <c r="F78" s="195">
        <f>逆行列係数!V79</f>
        <v>7.5794734145421199E-5</v>
      </c>
      <c r="G78" s="195">
        <f>逆行列係数!BK79</f>
        <v>1.1563717152924811E-4</v>
      </c>
      <c r="H78" s="472">
        <f t="shared" si="4"/>
        <v>1.2096142887771714E-3</v>
      </c>
      <c r="I78" s="196">
        <f t="shared" si="5"/>
        <v>7.5087563038481239E-3</v>
      </c>
      <c r="J78" s="197">
        <f t="shared" si="6"/>
        <v>8.7183705926252957E-3</v>
      </c>
    </row>
    <row r="79" spans="1:10" x14ac:dyDescent="0.15">
      <c r="A79" s="208"/>
      <c r="B79" s="191" t="s">
        <v>334</v>
      </c>
      <c r="C79" s="192" t="s">
        <v>380</v>
      </c>
      <c r="D79" s="214"/>
      <c r="E79" s="198"/>
      <c r="F79" s="195">
        <f>逆行列係数!V80</f>
        <v>1.1478679150190897E-3</v>
      </c>
      <c r="G79" s="195">
        <f>逆行列係数!BK80</f>
        <v>2.186975370897504E-3</v>
      </c>
      <c r="H79" s="472">
        <f t="shared" si="4"/>
        <v>1.8318916838892686E-2</v>
      </c>
      <c r="I79" s="196">
        <f t="shared" si="5"/>
        <v>0.14200853311630629</v>
      </c>
      <c r="J79" s="197">
        <f t="shared" si="6"/>
        <v>0.16032744995519899</v>
      </c>
    </row>
    <row r="80" spans="1:10" x14ac:dyDescent="0.15">
      <c r="A80" s="208"/>
      <c r="B80" s="191" t="s">
        <v>335</v>
      </c>
      <c r="C80" s="192" t="s">
        <v>21</v>
      </c>
      <c r="D80" s="214"/>
      <c r="E80" s="198"/>
      <c r="F80" s="195">
        <f>逆行列係数!V81</f>
        <v>7.852231763591179E-2</v>
      </c>
      <c r="G80" s="195">
        <f>逆行列係数!BK81</f>
        <v>0.12007398171046554</v>
      </c>
      <c r="H80" s="472">
        <f t="shared" si="4"/>
        <v>1.2531440141747168</v>
      </c>
      <c r="I80" s="196">
        <f t="shared" si="5"/>
        <v>7.7968550698125583</v>
      </c>
      <c r="J80" s="197">
        <f t="shared" si="6"/>
        <v>9.0499990839872755</v>
      </c>
    </row>
    <row r="81" spans="1:10" x14ac:dyDescent="0.15">
      <c r="A81" s="208"/>
      <c r="B81" s="191" t="s">
        <v>381</v>
      </c>
      <c r="C81" s="435" t="s">
        <v>439</v>
      </c>
      <c r="D81" s="214"/>
      <c r="E81" s="198"/>
      <c r="F81" s="195">
        <f>逆行列係数!V82</f>
        <v>8.8011156373886358E-4</v>
      </c>
      <c r="G81" s="195">
        <f>逆行列係数!BK82</f>
        <v>1.2406036652011126E-3</v>
      </c>
      <c r="H81" s="472">
        <f t="shared" ref="H81:I83" si="7">D$23*F81</f>
        <v>1.4045771585846542E-2</v>
      </c>
      <c r="I81" s="196">
        <f t="shared" si="7"/>
        <v>8.0557060229545646E-2</v>
      </c>
      <c r="J81" s="197">
        <f>SUM(H81:I81)</f>
        <v>9.4602831815392183E-2</v>
      </c>
    </row>
    <row r="82" spans="1:10" x14ac:dyDescent="0.15">
      <c r="A82" s="208"/>
      <c r="B82" s="191" t="s">
        <v>336</v>
      </c>
      <c r="C82" s="192" t="s">
        <v>383</v>
      </c>
      <c r="D82" s="214"/>
      <c r="E82" s="198"/>
      <c r="F82" s="195">
        <f>逆行列係数!V83</f>
        <v>1.0091594768876276E-3</v>
      </c>
      <c r="G82" s="195">
        <f>逆行列係数!BK83</f>
        <v>2.4237227106867713E-3</v>
      </c>
      <c r="H82" s="472">
        <f t="shared" si="7"/>
        <v>1.6105257662836103E-2</v>
      </c>
      <c r="I82" s="196">
        <f t="shared" si="7"/>
        <v>0.15738142797833868</v>
      </c>
      <c r="J82" s="197">
        <f>SUM(H82:I82)</f>
        <v>0.17348668564117478</v>
      </c>
    </row>
    <row r="83" spans="1:10" x14ac:dyDescent="0.15">
      <c r="A83" s="208"/>
      <c r="B83" s="191" t="s">
        <v>337</v>
      </c>
      <c r="C83" s="192" t="s">
        <v>384</v>
      </c>
      <c r="D83" s="214"/>
      <c r="E83" s="198"/>
      <c r="F83" s="195">
        <f>逆行列係数!V84</f>
        <v>4.739359138339702E-3</v>
      </c>
      <c r="G83" s="195">
        <f>逆行列係数!BK84</f>
        <v>1.0720197729205507E-2</v>
      </c>
      <c r="H83" s="472">
        <f t="shared" si="7"/>
        <v>7.5635815575041343E-2</v>
      </c>
      <c r="I83" s="196">
        <f t="shared" si="7"/>
        <v>0.69610274285643958</v>
      </c>
      <c r="J83" s="197">
        <f>SUM(H83:I83)</f>
        <v>0.77173855843148087</v>
      </c>
    </row>
    <row r="84" spans="1:10" x14ac:dyDescent="0.15">
      <c r="A84" s="216"/>
      <c r="B84" s="277"/>
      <c r="C84" s="278" t="s">
        <v>116</v>
      </c>
      <c r="D84" s="217">
        <f>SUM(D45:D83)</f>
        <v>0</v>
      </c>
      <c r="E84" s="224">
        <f>SUM(E45:E83)</f>
        <v>0</v>
      </c>
      <c r="F84" s="218">
        <f>逆行列係数!V85</f>
        <v>0.98233833296453255</v>
      </c>
      <c r="G84" s="218">
        <f>逆行列係数!BK85</f>
        <v>2.2600429440252525</v>
      </c>
      <c r="H84" s="488">
        <f>SUM(H45:H83)</f>
        <v>15.677216858992415</v>
      </c>
      <c r="I84" s="219">
        <f>SUM(I45:I83)</f>
        <v>146.75308534872661</v>
      </c>
      <c r="J84" s="220">
        <f>SUM(J45:J83)</f>
        <v>162.43030220771902</v>
      </c>
    </row>
    <row r="85" spans="1:10" x14ac:dyDescent="0.15">
      <c r="A85" s="221"/>
      <c r="B85" s="222"/>
      <c r="C85" s="223" t="s">
        <v>48</v>
      </c>
      <c r="D85" s="215">
        <f>SUM(D84,D44)</f>
        <v>15.959080830818442</v>
      </c>
      <c r="E85" s="215">
        <f>SUM(E84,E44)</f>
        <v>64.933759660049574</v>
      </c>
      <c r="F85" s="199">
        <f>逆行列係数!V87</f>
        <v>2.3615042032047229</v>
      </c>
      <c r="G85" s="199">
        <f>逆行列係数!BK87</f>
        <v>2.3060877218010836</v>
      </c>
      <c r="H85" s="473">
        <f>SUM(H84,H44)</f>
        <v>37.687436461261676</v>
      </c>
      <c r="I85" s="200">
        <f>SUM(I84,I44)</f>
        <v>149.74294588242282</v>
      </c>
      <c r="J85" s="201">
        <f>SUM(J84,J44)</f>
        <v>187.43038234368447</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20</v>
      </c>
      <c r="C2" s="324" t="s">
        <v>425</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236</v>
      </c>
      <c r="E4" s="182" t="s">
        <v>154</v>
      </c>
      <c r="F4" s="183" t="s">
        <v>155</v>
      </c>
      <c r="G4" s="183" t="s">
        <v>237</v>
      </c>
      <c r="H4" s="479" t="s">
        <v>238</v>
      </c>
      <c r="I4" s="185" t="s">
        <v>239</v>
      </c>
      <c r="J4" s="186" t="s">
        <v>240</v>
      </c>
      <c r="K4" s="187"/>
      <c r="L4" s="188"/>
    </row>
    <row r="5" spans="1:12" x14ac:dyDescent="0.15">
      <c r="A5" s="190" t="s">
        <v>130</v>
      </c>
      <c r="B5" s="191" t="s">
        <v>358</v>
      </c>
      <c r="C5" s="192" t="s">
        <v>359</v>
      </c>
      <c r="D5" s="193"/>
      <c r="E5" s="194"/>
      <c r="F5" s="195">
        <f>逆行列係数!W5</f>
        <v>1.5212729052020924E-4</v>
      </c>
      <c r="G5" s="195">
        <f>逆行列係数!BL5</f>
        <v>4.2439915890552051E-5</v>
      </c>
      <c r="H5" s="472">
        <f t="shared" ref="H5:H40" si="0">D$24*F5</f>
        <v>6.8516844579339401E-3</v>
      </c>
      <c r="I5" s="196">
        <f t="shared" ref="I5:I40" si="1">E$24*G5</f>
        <v>8.7776642788564931E-4</v>
      </c>
      <c r="J5" s="197">
        <f t="shared" ref="J5:J40" si="2">SUM(H5:I5)</f>
        <v>7.7294508858195892E-3</v>
      </c>
    </row>
    <row r="6" spans="1:12" x14ac:dyDescent="0.15">
      <c r="A6" s="190" t="s">
        <v>132</v>
      </c>
      <c r="B6" s="191" t="s">
        <v>360</v>
      </c>
      <c r="C6" s="192" t="s">
        <v>361</v>
      </c>
      <c r="D6" s="193"/>
      <c r="E6" s="194"/>
      <c r="F6" s="195">
        <f>逆行列係数!W6</f>
        <v>6.0787627658626719E-5</v>
      </c>
      <c r="G6" s="195">
        <f>逆行列係数!BL6</f>
        <v>7.164480614799483E-6</v>
      </c>
      <c r="H6" s="472">
        <f t="shared" si="0"/>
        <v>2.7378233204512288E-3</v>
      </c>
      <c r="I6" s="196">
        <f t="shared" si="1"/>
        <v>1.4817985438817796E-4</v>
      </c>
      <c r="J6" s="197">
        <f t="shared" si="2"/>
        <v>2.8860031748394067E-3</v>
      </c>
    </row>
    <row r="7" spans="1:12" x14ac:dyDescent="0.15">
      <c r="A7" s="190" t="s">
        <v>134</v>
      </c>
      <c r="B7" s="191" t="s">
        <v>362</v>
      </c>
      <c r="C7" s="192" t="s">
        <v>363</v>
      </c>
      <c r="D7" s="193"/>
      <c r="E7" s="194"/>
      <c r="F7" s="195">
        <f>逆行列係数!W7</f>
        <v>1.3250676492015429E-5</v>
      </c>
      <c r="G7" s="195">
        <f>逆行列係数!BL7</f>
        <v>2.7818138451678844E-6</v>
      </c>
      <c r="H7" s="472">
        <f t="shared" si="0"/>
        <v>5.9679925848276304E-4</v>
      </c>
      <c r="I7" s="196">
        <f t="shared" si="1"/>
        <v>5.7535052807666969E-5</v>
      </c>
      <c r="J7" s="197">
        <f t="shared" si="2"/>
        <v>6.5433431129042997E-4</v>
      </c>
    </row>
    <row r="8" spans="1:12" x14ac:dyDescent="0.15">
      <c r="A8" s="190" t="s">
        <v>136</v>
      </c>
      <c r="B8" s="191" t="s">
        <v>364</v>
      </c>
      <c r="C8" s="192" t="s">
        <v>3</v>
      </c>
      <c r="D8" s="193"/>
      <c r="E8" s="194"/>
      <c r="F8" s="195">
        <f>逆行列係数!W8</f>
        <v>5.3108473175399505E-3</v>
      </c>
      <c r="G8" s="195">
        <f>逆行列係数!BL8</f>
        <v>6.8872614673366078E-4</v>
      </c>
      <c r="H8" s="472">
        <f t="shared" si="0"/>
        <v>0.23919606994653381</v>
      </c>
      <c r="I8" s="196">
        <f t="shared" si="1"/>
        <v>1.4244625064029298E-2</v>
      </c>
      <c r="J8" s="197">
        <f t="shared" si="2"/>
        <v>0.2534406950105631</v>
      </c>
    </row>
    <row r="9" spans="1:12" x14ac:dyDescent="0.15">
      <c r="A9" s="190"/>
      <c r="B9" s="191" t="s">
        <v>365</v>
      </c>
      <c r="C9" s="192" t="s">
        <v>344</v>
      </c>
      <c r="D9" s="193"/>
      <c r="E9" s="194"/>
      <c r="F9" s="195">
        <f>逆行列係数!W9</f>
        <v>1.8615374761835044E-4</v>
      </c>
      <c r="G9" s="195">
        <f>逆行列係数!BL9</f>
        <v>6.396696793487566E-5</v>
      </c>
      <c r="H9" s="472">
        <f t="shared" si="0"/>
        <v>8.3842072975944485E-3</v>
      </c>
      <c r="I9" s="196">
        <f t="shared" si="1"/>
        <v>1.3230011362810295E-3</v>
      </c>
      <c r="J9" s="197">
        <f t="shared" si="2"/>
        <v>9.7072084338754774E-3</v>
      </c>
    </row>
    <row r="10" spans="1:12" x14ac:dyDescent="0.15">
      <c r="A10" s="190"/>
      <c r="B10" s="191" t="s">
        <v>366</v>
      </c>
      <c r="C10" s="192" t="s">
        <v>4</v>
      </c>
      <c r="D10" s="193"/>
      <c r="E10" s="194"/>
      <c r="F10" s="195">
        <f>逆行列係数!W10</f>
        <v>1.9129007460865831E-3</v>
      </c>
      <c r="G10" s="195">
        <f>逆行列係数!BL10</f>
        <v>1.5309034591407588E-4</v>
      </c>
      <c r="H10" s="472">
        <f t="shared" si="0"/>
        <v>8.6155431196551446E-2</v>
      </c>
      <c r="I10" s="196">
        <f t="shared" si="1"/>
        <v>3.1663014230122887E-3</v>
      </c>
      <c r="J10" s="197">
        <f t="shared" si="2"/>
        <v>8.9321732619563735E-2</v>
      </c>
    </row>
    <row r="11" spans="1:12" x14ac:dyDescent="0.15">
      <c r="A11" s="190"/>
      <c r="B11" s="191" t="s">
        <v>367</v>
      </c>
      <c r="C11" s="192" t="s">
        <v>113</v>
      </c>
      <c r="D11" s="193"/>
      <c r="E11" s="194"/>
      <c r="F11" s="195">
        <f>逆行列係数!W11</f>
        <v>6.6788792229652214E-3</v>
      </c>
      <c r="G11" s="195">
        <f>逆行列係数!BL11</f>
        <v>6.7347536109428011E-4</v>
      </c>
      <c r="H11" s="472">
        <f t="shared" si="0"/>
        <v>0.3008110695452737</v>
      </c>
      <c r="I11" s="196">
        <f t="shared" si="1"/>
        <v>1.3929199659613992E-2</v>
      </c>
      <c r="J11" s="197">
        <f t="shared" si="2"/>
        <v>0.31474026920488768</v>
      </c>
    </row>
    <row r="12" spans="1:12" x14ac:dyDescent="0.15">
      <c r="A12" s="190"/>
      <c r="B12" s="191" t="s">
        <v>368</v>
      </c>
      <c r="C12" s="192" t="s">
        <v>5</v>
      </c>
      <c r="D12" s="193"/>
      <c r="E12" s="194"/>
      <c r="F12" s="195">
        <f>逆行列係数!W12</f>
        <v>7.7274437786158954E-3</v>
      </c>
      <c r="G12" s="195">
        <f>逆行列係数!BL12</f>
        <v>2.3479317374558916E-3</v>
      </c>
      <c r="H12" s="472">
        <f t="shared" si="0"/>
        <v>0.34803752999510157</v>
      </c>
      <c r="I12" s="196">
        <f t="shared" si="1"/>
        <v>4.856125679939928E-2</v>
      </c>
      <c r="J12" s="197">
        <f t="shared" si="2"/>
        <v>0.39659878679450083</v>
      </c>
    </row>
    <row r="13" spans="1:12" x14ac:dyDescent="0.15">
      <c r="A13" s="190"/>
      <c r="B13" s="191" t="s">
        <v>369</v>
      </c>
      <c r="C13" s="192" t="s">
        <v>6</v>
      </c>
      <c r="D13" s="193"/>
      <c r="E13" s="194"/>
      <c r="F13" s="195">
        <f>逆行列係数!W13</f>
        <v>1.8313244207783324E-3</v>
      </c>
      <c r="G13" s="195">
        <f>逆行列係数!BL13</f>
        <v>2.2605082881217489E-4</v>
      </c>
      <c r="H13" s="472">
        <f t="shared" si="0"/>
        <v>8.2481302522211766E-2</v>
      </c>
      <c r="I13" s="196">
        <f t="shared" si="1"/>
        <v>4.6753115401726155E-3</v>
      </c>
      <c r="J13" s="197">
        <f t="shared" si="2"/>
        <v>8.7156614062384383E-2</v>
      </c>
    </row>
    <row r="14" spans="1:12" x14ac:dyDescent="0.15">
      <c r="A14" s="190"/>
      <c r="B14" s="191" t="s">
        <v>88</v>
      </c>
      <c r="C14" s="192" t="s">
        <v>370</v>
      </c>
      <c r="D14" s="193"/>
      <c r="E14" s="194"/>
      <c r="F14" s="195">
        <f>逆行列係数!W14</f>
        <v>6.6930410264433781E-3</v>
      </c>
      <c r="G14" s="195">
        <f>逆行列係数!BL14</f>
        <v>2.7071299529822894E-3</v>
      </c>
      <c r="H14" s="472">
        <f t="shared" si="0"/>
        <v>0.30144890519235445</v>
      </c>
      <c r="I14" s="196">
        <f t="shared" si="1"/>
        <v>5.5990398161474782E-2</v>
      </c>
      <c r="J14" s="197">
        <f t="shared" si="2"/>
        <v>0.35743930335382923</v>
      </c>
    </row>
    <row r="15" spans="1:12" x14ac:dyDescent="0.15">
      <c r="A15" s="190"/>
      <c r="B15" s="191" t="s">
        <v>89</v>
      </c>
      <c r="C15" s="192" t="s">
        <v>7</v>
      </c>
      <c r="D15" s="193"/>
      <c r="E15" s="194"/>
      <c r="F15" s="195">
        <f>逆行列係数!W15</f>
        <v>2.9802475049919151E-3</v>
      </c>
      <c r="G15" s="195">
        <f>逆行列係数!BL15</f>
        <v>8.0999504241842716E-4</v>
      </c>
      <c r="H15" s="472">
        <f t="shared" si="0"/>
        <v>0.13422782619031046</v>
      </c>
      <c r="I15" s="196">
        <f t="shared" si="1"/>
        <v>1.6752777192637819E-2</v>
      </c>
      <c r="J15" s="197">
        <f t="shared" si="2"/>
        <v>0.15098060338294828</v>
      </c>
    </row>
    <row r="16" spans="1:12" x14ac:dyDescent="0.15">
      <c r="A16" s="190"/>
      <c r="B16" s="191" t="s">
        <v>90</v>
      </c>
      <c r="C16" s="192" t="s">
        <v>8</v>
      </c>
      <c r="D16" s="193"/>
      <c r="E16" s="194"/>
      <c r="F16" s="195">
        <f>逆行列係数!W16</f>
        <v>1.6308983607589717E-2</v>
      </c>
      <c r="G16" s="195">
        <f>逆行列係数!BL16</f>
        <v>4.3500922983039092E-3</v>
      </c>
      <c r="H16" s="472">
        <f t="shared" si="0"/>
        <v>0.7345428234914716</v>
      </c>
      <c r="I16" s="196">
        <f t="shared" si="1"/>
        <v>8.9971077876361646E-2</v>
      </c>
      <c r="J16" s="197">
        <f t="shared" si="2"/>
        <v>0.8245139013678332</v>
      </c>
    </row>
    <row r="17" spans="1:10" x14ac:dyDescent="0.15">
      <c r="A17" s="190"/>
      <c r="B17" s="191" t="s">
        <v>91</v>
      </c>
      <c r="C17" s="192" t="s">
        <v>9</v>
      </c>
      <c r="D17" s="193"/>
      <c r="E17" s="194"/>
      <c r="F17" s="195">
        <f>逆行列係数!W17</f>
        <v>7.4761559056192358E-3</v>
      </c>
      <c r="G17" s="195">
        <f>逆行列係数!BL17</f>
        <v>1.5927147654597915E-3</v>
      </c>
      <c r="H17" s="472">
        <f t="shared" si="0"/>
        <v>0.33671973679711009</v>
      </c>
      <c r="I17" s="196">
        <f t="shared" si="1"/>
        <v>3.2941430749385624E-2</v>
      </c>
      <c r="J17" s="197">
        <f t="shared" si="2"/>
        <v>0.36966116754649569</v>
      </c>
    </row>
    <row r="18" spans="1:10" x14ac:dyDescent="0.15">
      <c r="A18" s="190"/>
      <c r="B18" s="191" t="s">
        <v>92</v>
      </c>
      <c r="C18" s="192" t="s">
        <v>10</v>
      </c>
      <c r="D18" s="193"/>
      <c r="E18" s="194"/>
      <c r="F18" s="195">
        <f>逆行列係数!W18</f>
        <v>8.8913395204765419E-3</v>
      </c>
      <c r="G18" s="195">
        <f>逆行列係数!BL18</f>
        <v>1.7220861138401106E-3</v>
      </c>
      <c r="H18" s="472">
        <f t="shared" si="0"/>
        <v>0.40045840949602646</v>
      </c>
      <c r="I18" s="196">
        <f t="shared" si="1"/>
        <v>3.5617162403317172E-2</v>
      </c>
      <c r="J18" s="197">
        <f t="shared" si="2"/>
        <v>0.43607557189934365</v>
      </c>
    </row>
    <row r="19" spans="1:10" x14ac:dyDescent="0.15">
      <c r="A19" s="190"/>
      <c r="B19" s="191" t="s">
        <v>93</v>
      </c>
      <c r="C19" s="192" t="s">
        <v>371</v>
      </c>
      <c r="D19" s="193"/>
      <c r="E19" s="194"/>
      <c r="F19" s="195">
        <f>逆行列係数!W19</f>
        <v>4.5558087800851775E-4</v>
      </c>
      <c r="G19" s="195">
        <f>逆行列係数!BL19</f>
        <v>4.4577896510240378E-4</v>
      </c>
      <c r="H19" s="472">
        <f>D$24*F19</f>
        <v>2.051897730189434E-2</v>
      </c>
      <c r="I19" s="196">
        <f>E$24*G19</f>
        <v>9.2198535650634319E-3</v>
      </c>
      <c r="J19" s="197">
        <f>SUM(H19:I19)</f>
        <v>2.973883086695777E-2</v>
      </c>
    </row>
    <row r="20" spans="1:10" x14ac:dyDescent="0.15">
      <c r="A20" s="190"/>
      <c r="B20" s="191" t="s">
        <v>94</v>
      </c>
      <c r="C20" s="192" t="s">
        <v>372</v>
      </c>
      <c r="D20" s="193"/>
      <c r="E20" s="194"/>
      <c r="F20" s="195">
        <f>逆行列係数!W20</f>
        <v>2.2848309870452876E-4</v>
      </c>
      <c r="G20" s="195">
        <f>逆行列係数!BL20</f>
        <v>1.164141937051381E-4</v>
      </c>
      <c r="H20" s="472">
        <f>D$24*F20</f>
        <v>1.0290685457823488E-2</v>
      </c>
      <c r="I20" s="196">
        <f>E$24*G20</f>
        <v>2.4077444269039036E-3</v>
      </c>
      <c r="J20" s="197">
        <f>SUM(H20:I20)</f>
        <v>1.2698429884727393E-2</v>
      </c>
    </row>
    <row r="21" spans="1:10" x14ac:dyDescent="0.15">
      <c r="A21" s="190"/>
      <c r="B21" s="191" t="s">
        <v>95</v>
      </c>
      <c r="C21" s="192" t="s">
        <v>373</v>
      </c>
      <c r="D21" s="193"/>
      <c r="E21" s="194"/>
      <c r="F21" s="195">
        <f>逆行列係数!W21</f>
        <v>5.2783532615977274E-4</v>
      </c>
      <c r="G21" s="195">
        <f>逆行列係数!BL21</f>
        <v>4.8873941539609148E-5</v>
      </c>
      <c r="H21" s="472">
        <f t="shared" si="0"/>
        <v>2.3773256515844984E-2</v>
      </c>
      <c r="I21" s="196">
        <f t="shared" si="1"/>
        <v>1.0108385980912163E-3</v>
      </c>
      <c r="J21" s="197">
        <f t="shared" si="2"/>
        <v>2.47840951139362E-2</v>
      </c>
    </row>
    <row r="22" spans="1:10" x14ac:dyDescent="0.15">
      <c r="A22" s="190"/>
      <c r="B22" s="191" t="s">
        <v>96</v>
      </c>
      <c r="C22" s="192" t="s">
        <v>374</v>
      </c>
      <c r="D22" s="193"/>
      <c r="E22" s="194"/>
      <c r="F22" s="195">
        <f>逆行列係数!W22</f>
        <v>4.4438098318986791E-2</v>
      </c>
      <c r="G22" s="195">
        <f>逆行列係数!BL22</f>
        <v>6.896706331743367E-3</v>
      </c>
      <c r="H22" s="472">
        <f t="shared" si="0"/>
        <v>2.0014543514918794</v>
      </c>
      <c r="I22" s="196">
        <f t="shared" si="1"/>
        <v>0.1426415946865339</v>
      </c>
      <c r="J22" s="197">
        <f t="shared" si="2"/>
        <v>2.1440959461784135</v>
      </c>
    </row>
    <row r="23" spans="1:10" x14ac:dyDescent="0.15">
      <c r="A23" s="190"/>
      <c r="B23" s="191" t="s">
        <v>97</v>
      </c>
      <c r="C23" s="192" t="s">
        <v>11</v>
      </c>
      <c r="D23" s="193"/>
      <c r="E23" s="194"/>
      <c r="F23" s="195">
        <f>逆行列係数!W23</f>
        <v>4.8677066016174705E-3</v>
      </c>
      <c r="G23" s="195">
        <f>逆行列係数!BL23</f>
        <v>1.9515189191049969E-3</v>
      </c>
      <c r="H23" s="472">
        <f t="shared" si="0"/>
        <v>0.21923738702001164</v>
      </c>
      <c r="I23" s="196">
        <f t="shared" si="1"/>
        <v>4.0362421899978337E-2</v>
      </c>
      <c r="J23" s="197">
        <f t="shared" si="2"/>
        <v>0.25959980891998996</v>
      </c>
    </row>
    <row r="24" spans="1:10" x14ac:dyDescent="0.15">
      <c r="A24" s="190"/>
      <c r="B24" s="191" t="s">
        <v>98</v>
      </c>
      <c r="C24" s="192" t="s">
        <v>345</v>
      </c>
      <c r="D24" s="193">
        <f>地域別最終需要!K26</f>
        <v>45.039153951300626</v>
      </c>
      <c r="E24" s="194">
        <f>地域別最終需要!I26</f>
        <v>20.682567565621806</v>
      </c>
      <c r="F24" s="195">
        <f>逆行列係数!W24</f>
        <v>1.0094084822371983</v>
      </c>
      <c r="G24" s="195">
        <f>逆行列係数!BL24</f>
        <v>1.1626607979465776E-3</v>
      </c>
      <c r="H24" s="472">
        <f t="shared" si="0"/>
        <v>45.462904031229876</v>
      </c>
      <c r="I24" s="196">
        <f t="shared" si="1"/>
        <v>2.4046810509429854E-2</v>
      </c>
      <c r="J24" s="197">
        <f t="shared" si="2"/>
        <v>45.486950841739308</v>
      </c>
    </row>
    <row r="25" spans="1:10" x14ac:dyDescent="0.15">
      <c r="A25" s="190"/>
      <c r="B25" s="191" t="s">
        <v>99</v>
      </c>
      <c r="C25" s="192" t="s">
        <v>342</v>
      </c>
      <c r="D25" s="193"/>
      <c r="E25" s="194"/>
      <c r="F25" s="195">
        <f>逆行列係数!W25</f>
        <v>3.135979528590667E-4</v>
      </c>
      <c r="G25" s="195">
        <f>逆行列係数!BL25</f>
        <v>1.2071731913087973E-4</v>
      </c>
      <c r="H25" s="472">
        <f t="shared" si="0"/>
        <v>1.4124186477632222E-2</v>
      </c>
      <c r="I25" s="196">
        <f t="shared" si="1"/>
        <v>2.4967441092651498E-3</v>
      </c>
      <c r="J25" s="197">
        <f t="shared" si="2"/>
        <v>1.6620930586897373E-2</v>
      </c>
    </row>
    <row r="26" spans="1:10" x14ac:dyDescent="0.15">
      <c r="A26" s="190"/>
      <c r="B26" s="191" t="s">
        <v>100</v>
      </c>
      <c r="C26" s="192" t="s">
        <v>13</v>
      </c>
      <c r="D26" s="193"/>
      <c r="E26" s="194"/>
      <c r="F26" s="195">
        <f>逆行列係数!W26</f>
        <v>4.7023100942917284E-3</v>
      </c>
      <c r="G26" s="195">
        <f>逆行列係数!BL26</f>
        <v>7.261052034139362E-4</v>
      </c>
      <c r="H26" s="472">
        <f t="shared" si="0"/>
        <v>0.21178806826356011</v>
      </c>
      <c r="I26" s="196">
        <f t="shared" si="1"/>
        <v>1.5017719929358301E-2</v>
      </c>
      <c r="J26" s="197">
        <f t="shared" si="2"/>
        <v>0.22680578819291841</v>
      </c>
    </row>
    <row r="27" spans="1:10" x14ac:dyDescent="0.15">
      <c r="A27" s="190"/>
      <c r="B27" s="191" t="s">
        <v>101</v>
      </c>
      <c r="C27" s="192" t="s">
        <v>14</v>
      </c>
      <c r="D27" s="193"/>
      <c r="E27" s="194"/>
      <c r="F27" s="195">
        <f>逆行列係数!W27</f>
        <v>3.664648063610638E-3</v>
      </c>
      <c r="G27" s="195">
        <f>逆行列係数!BL27</f>
        <v>1.566796407177117E-4</v>
      </c>
      <c r="H27" s="472">
        <f t="shared" si="0"/>
        <v>0.16505264831429525</v>
      </c>
      <c r="I27" s="196">
        <f t="shared" si="1"/>
        <v>3.2405372553014214E-3</v>
      </c>
      <c r="J27" s="197">
        <f t="shared" si="2"/>
        <v>0.16829318556959669</v>
      </c>
    </row>
    <row r="28" spans="1:10" x14ac:dyDescent="0.15">
      <c r="A28" s="190"/>
      <c r="B28" s="191" t="s">
        <v>102</v>
      </c>
      <c r="C28" s="192" t="s">
        <v>343</v>
      </c>
      <c r="D28" s="193"/>
      <c r="E28" s="194"/>
      <c r="F28" s="195">
        <f>逆行列係数!W28</f>
        <v>9.3760081405776744E-3</v>
      </c>
      <c r="G28" s="195">
        <f>逆行列係数!BL28</f>
        <v>7.7538168497469665E-4</v>
      </c>
      <c r="H28" s="472">
        <f t="shared" si="0"/>
        <v>0.4222874740921258</v>
      </c>
      <c r="I28" s="196">
        <f t="shared" si="1"/>
        <v>1.6036884088634847E-2</v>
      </c>
      <c r="J28" s="197">
        <f t="shared" si="2"/>
        <v>0.43832435818076065</v>
      </c>
    </row>
    <row r="29" spans="1:10" x14ac:dyDescent="0.15">
      <c r="A29" s="190"/>
      <c r="B29" s="191" t="s">
        <v>103</v>
      </c>
      <c r="C29" s="192" t="s">
        <v>375</v>
      </c>
      <c r="D29" s="193"/>
      <c r="E29" s="194"/>
      <c r="F29" s="195">
        <f>逆行列係数!W29</f>
        <v>1.6127238721275056E-3</v>
      </c>
      <c r="G29" s="195">
        <f>逆行列係数!BL29</f>
        <v>7.7291508841464518E-5</v>
      </c>
      <c r="H29" s="472">
        <f t="shared" si="0"/>
        <v>7.2635718757688386E-2</v>
      </c>
      <c r="I29" s="196">
        <f t="shared" si="1"/>
        <v>1.5985868538624451E-3</v>
      </c>
      <c r="J29" s="197">
        <f t="shared" si="2"/>
        <v>7.4234305611550838E-2</v>
      </c>
    </row>
    <row r="30" spans="1:10" x14ac:dyDescent="0.15">
      <c r="A30" s="190"/>
      <c r="B30" s="191" t="s">
        <v>104</v>
      </c>
      <c r="C30" s="192" t="s">
        <v>376</v>
      </c>
      <c r="D30" s="193"/>
      <c r="E30" s="194"/>
      <c r="F30" s="195">
        <f>逆行列係数!W30</f>
        <v>6.9548474891498494E-4</v>
      </c>
      <c r="G30" s="195">
        <f>逆行列係数!BL30</f>
        <v>3.2732119640361465E-5</v>
      </c>
      <c r="H30" s="472">
        <f>D$24*F30</f>
        <v>3.1324044677163668E-2</v>
      </c>
      <c r="I30" s="196">
        <f>E$24*G30</f>
        <v>6.7698427602779258E-4</v>
      </c>
      <c r="J30" s="197">
        <f>SUM(H30:I30)</f>
        <v>3.2001028953191457E-2</v>
      </c>
    </row>
    <row r="31" spans="1:10" x14ac:dyDescent="0.15">
      <c r="A31" s="190"/>
      <c r="B31" s="191" t="s">
        <v>105</v>
      </c>
      <c r="C31" s="192" t="s">
        <v>377</v>
      </c>
      <c r="D31" s="193"/>
      <c r="E31" s="194"/>
      <c r="F31" s="195">
        <f>逆行列係数!W31</f>
        <v>2.17073988400306E-2</v>
      </c>
      <c r="G31" s="195">
        <f>逆行列係数!BL31</f>
        <v>2.3911674253534565E-3</v>
      </c>
      <c r="H31" s="472">
        <f t="shared" si="0"/>
        <v>0.97768287823842281</v>
      </c>
      <c r="I31" s="196">
        <f t="shared" si="1"/>
        <v>4.9455481835586797E-2</v>
      </c>
      <c r="J31" s="197">
        <f t="shared" si="2"/>
        <v>1.0271383600740096</v>
      </c>
    </row>
    <row r="32" spans="1:10" x14ac:dyDescent="0.15">
      <c r="A32" s="190"/>
      <c r="B32" s="191" t="s">
        <v>106</v>
      </c>
      <c r="C32" s="192" t="s">
        <v>17</v>
      </c>
      <c r="D32" s="193"/>
      <c r="E32" s="194"/>
      <c r="F32" s="195">
        <f>逆行列係数!W32</f>
        <v>7.3547086228794188E-3</v>
      </c>
      <c r="G32" s="195">
        <f>逆行列係数!BL32</f>
        <v>2.9895956890875291E-4</v>
      </c>
      <c r="H32" s="472">
        <f t="shared" si="0"/>
        <v>0.33124985393282436</v>
      </c>
      <c r="I32" s="196">
        <f t="shared" si="1"/>
        <v>6.1832514833444503E-3</v>
      </c>
      <c r="J32" s="197">
        <f t="shared" si="2"/>
        <v>0.33743310541616883</v>
      </c>
    </row>
    <row r="33" spans="1:10" x14ac:dyDescent="0.15">
      <c r="A33" s="190"/>
      <c r="B33" s="191" t="s">
        <v>107</v>
      </c>
      <c r="C33" s="192" t="s">
        <v>18</v>
      </c>
      <c r="D33" s="193"/>
      <c r="E33" s="194"/>
      <c r="F33" s="195">
        <f>逆行列係数!W33</f>
        <v>6.3706550969586783E-3</v>
      </c>
      <c r="G33" s="195">
        <f>逆行列係数!BL33</f>
        <v>2.3904277288889033E-4</v>
      </c>
      <c r="H33" s="472">
        <f t="shared" si="0"/>
        <v>0.2869289156825599</v>
      </c>
      <c r="I33" s="196">
        <f t="shared" si="1"/>
        <v>4.9440183013480625E-3</v>
      </c>
      <c r="J33" s="197">
        <f t="shared" si="2"/>
        <v>0.29187293398390796</v>
      </c>
    </row>
    <row r="34" spans="1:10" x14ac:dyDescent="0.15">
      <c r="A34" s="190"/>
      <c r="B34" s="191" t="s">
        <v>108</v>
      </c>
      <c r="C34" s="192" t="s">
        <v>378</v>
      </c>
      <c r="D34" s="193"/>
      <c r="E34" s="194"/>
      <c r="F34" s="195">
        <f>逆行列係数!W34</f>
        <v>1.3810153228033797E-2</v>
      </c>
      <c r="G34" s="195">
        <f>逆行列係数!BL34</f>
        <v>1.4802782005538385E-3</v>
      </c>
      <c r="H34" s="472">
        <f t="shared" si="0"/>
        <v>0.62199761732846548</v>
      </c>
      <c r="I34" s="196">
        <f t="shared" si="1"/>
        <v>3.0615953898871832E-2</v>
      </c>
      <c r="J34" s="197">
        <f t="shared" si="2"/>
        <v>0.65261357122733732</v>
      </c>
    </row>
    <row r="35" spans="1:10" x14ac:dyDescent="0.15">
      <c r="A35" s="190"/>
      <c r="B35" s="191" t="s">
        <v>109</v>
      </c>
      <c r="C35" s="192" t="s">
        <v>347</v>
      </c>
      <c r="D35" s="193"/>
      <c r="E35" s="194"/>
      <c r="F35" s="195">
        <f>逆行列係数!W35</f>
        <v>1.3045524524345728E-2</v>
      </c>
      <c r="G35" s="195">
        <f>逆行列係数!BL35</f>
        <v>4.3430787393723111E-4</v>
      </c>
      <c r="H35" s="472">
        <f t="shared" si="0"/>
        <v>0.58755938742747515</v>
      </c>
      <c r="I35" s="196">
        <f t="shared" si="1"/>
        <v>8.98260194698834E-3</v>
      </c>
      <c r="J35" s="197">
        <f t="shared" si="2"/>
        <v>0.59654198937446345</v>
      </c>
    </row>
    <row r="36" spans="1:10" x14ac:dyDescent="0.15">
      <c r="A36" s="190"/>
      <c r="B36" s="191" t="s">
        <v>110</v>
      </c>
      <c r="C36" s="192" t="s">
        <v>19</v>
      </c>
      <c r="D36" s="193"/>
      <c r="E36" s="194"/>
      <c r="F36" s="195">
        <f>逆行列係数!W36</f>
        <v>1.1064250352094149E-3</v>
      </c>
      <c r="G36" s="195">
        <f>逆行列係数!BL36</f>
        <v>3.5393991940498739E-5</v>
      </c>
      <c r="H36" s="472">
        <f t="shared" si="0"/>
        <v>4.9832447496370051E-2</v>
      </c>
      <c r="I36" s="196">
        <f t="shared" si="1"/>
        <v>7.3203862972643881E-4</v>
      </c>
      <c r="J36" s="197">
        <f t="shared" si="2"/>
        <v>5.0564486126096493E-2</v>
      </c>
    </row>
    <row r="37" spans="1:10" x14ac:dyDescent="0.15">
      <c r="A37" s="190"/>
      <c r="B37" s="191" t="s">
        <v>111</v>
      </c>
      <c r="C37" s="192" t="s">
        <v>20</v>
      </c>
      <c r="D37" s="193"/>
      <c r="E37" s="194"/>
      <c r="F37" s="195">
        <f>逆行列係数!W37</f>
        <v>8.3839777391809853E-2</v>
      </c>
      <c r="G37" s="195">
        <f>逆行列係数!BL37</f>
        <v>1.1012062227341109E-3</v>
      </c>
      <c r="H37" s="472">
        <f t="shared" si="0"/>
        <v>3.7760726411924979</v>
      </c>
      <c r="I37" s="196">
        <f t="shared" si="1"/>
        <v>2.2775772105381422E-2</v>
      </c>
      <c r="J37" s="197">
        <f t="shared" si="2"/>
        <v>3.7988484132978795</v>
      </c>
    </row>
    <row r="38" spans="1:10" x14ac:dyDescent="0.15">
      <c r="A38" s="190"/>
      <c r="B38" s="191" t="s">
        <v>112</v>
      </c>
      <c r="C38" s="192" t="s">
        <v>379</v>
      </c>
      <c r="D38" s="193"/>
      <c r="E38" s="194"/>
      <c r="F38" s="195">
        <f>逆行列係数!W38</f>
        <v>5.0130084937137967E-5</v>
      </c>
      <c r="G38" s="195">
        <f>逆行列係数!BL38</f>
        <v>3.3209797772069906E-6</v>
      </c>
      <c r="H38" s="472">
        <f t="shared" si="0"/>
        <v>2.2578166130755336E-3</v>
      </c>
      <c r="I38" s="196">
        <f t="shared" si="1"/>
        <v>6.868638862614724E-5</v>
      </c>
      <c r="J38" s="197">
        <f t="shared" si="2"/>
        <v>2.3265030017016811E-3</v>
      </c>
    </row>
    <row r="39" spans="1:10" x14ac:dyDescent="0.15">
      <c r="A39" s="190"/>
      <c r="B39" s="191" t="s">
        <v>334</v>
      </c>
      <c r="C39" s="192" t="s">
        <v>380</v>
      </c>
      <c r="D39" s="193"/>
      <c r="E39" s="194"/>
      <c r="F39" s="195">
        <f>逆行列係数!W39</f>
        <v>1.2326360264100207E-3</v>
      </c>
      <c r="G39" s="195">
        <f>逆行列係数!BL39</f>
        <v>3.9320863062818197E-5</v>
      </c>
      <c r="H39" s="472">
        <f t="shared" si="0"/>
        <v>5.5516883759400386E-2</v>
      </c>
      <c r="I39" s="196">
        <f t="shared" si="1"/>
        <v>8.1325640703530015E-4</v>
      </c>
      <c r="J39" s="197">
        <f t="shared" si="2"/>
        <v>5.6330140166435685E-2</v>
      </c>
    </row>
    <row r="40" spans="1:10" x14ac:dyDescent="0.15">
      <c r="A40" s="190"/>
      <c r="B40" s="191" t="s">
        <v>335</v>
      </c>
      <c r="C40" s="192" t="s">
        <v>21</v>
      </c>
      <c r="D40" s="193"/>
      <c r="E40" s="194"/>
      <c r="F40" s="195">
        <f>逆行列係数!W40</f>
        <v>4.6698241434359036E-2</v>
      </c>
      <c r="G40" s="195">
        <f>逆行列係数!BL40</f>
        <v>1.3854787359595978E-3</v>
      </c>
      <c r="H40" s="472">
        <f t="shared" si="0"/>
        <v>2.1032492852171023</v>
      </c>
      <c r="I40" s="196">
        <f t="shared" si="1"/>
        <v>2.8655257567216676E-2</v>
      </c>
      <c r="J40" s="197">
        <f t="shared" si="2"/>
        <v>2.1319045427843188</v>
      </c>
    </row>
    <row r="41" spans="1:10" x14ac:dyDescent="0.15">
      <c r="A41" s="190"/>
      <c r="B41" s="191" t="s">
        <v>381</v>
      </c>
      <c r="C41" s="435" t="s">
        <v>439</v>
      </c>
      <c r="D41" s="193"/>
      <c r="E41" s="194"/>
      <c r="F41" s="195">
        <f>逆行列係数!W41</f>
        <v>3.3005697831791974E-4</v>
      </c>
      <c r="G41" s="195">
        <f>逆行列係数!BL41</f>
        <v>2.7560677558566159E-5</v>
      </c>
      <c r="H41" s="472">
        <f t="shared" ref="H41:I43" si="3">D$24*F41</f>
        <v>1.486548705916188E-2</v>
      </c>
      <c r="I41" s="196">
        <f t="shared" si="3"/>
        <v>5.7002557575936124E-4</v>
      </c>
      <c r="J41" s="197">
        <f>SUM(H41:I41)</f>
        <v>1.5435512634921243E-2</v>
      </c>
    </row>
    <row r="42" spans="1:10" x14ac:dyDescent="0.15">
      <c r="A42" s="190"/>
      <c r="B42" s="191" t="s">
        <v>336</v>
      </c>
      <c r="C42" s="192" t="s">
        <v>383</v>
      </c>
      <c r="D42" s="193"/>
      <c r="E42" s="194"/>
      <c r="F42" s="195">
        <f>逆行列係数!W42</f>
        <v>1.4764662429034203E-3</v>
      </c>
      <c r="G42" s="195">
        <f>逆行列係数!BL42</f>
        <v>3.5883231976033355E-5</v>
      </c>
      <c r="H42" s="472">
        <f t="shared" si="3"/>
        <v>6.6498790418025575E-2</v>
      </c>
      <c r="I42" s="196">
        <f t="shared" si="3"/>
        <v>7.4215736981719078E-4</v>
      </c>
      <c r="J42" s="197">
        <f>SUM(H42:I42)</f>
        <v>6.7240947787842759E-2</v>
      </c>
    </row>
    <row r="43" spans="1:10" x14ac:dyDescent="0.15">
      <c r="A43" s="190"/>
      <c r="B43" s="191" t="s">
        <v>337</v>
      </c>
      <c r="C43" s="192" t="s">
        <v>384</v>
      </c>
      <c r="D43" s="320"/>
      <c r="E43" s="321"/>
      <c r="F43" s="199">
        <f>逆行列係数!W43</f>
        <v>4.877479084474853E-3</v>
      </c>
      <c r="G43" s="199">
        <f>逆行列係数!BL43</f>
        <v>1.5602815365903166E-4</v>
      </c>
      <c r="H43" s="473">
        <f t="shared" si="3"/>
        <v>0.21967753137991175</v>
      </c>
      <c r="I43" s="200">
        <f t="shared" si="3"/>
        <v>3.2270628301921435E-3</v>
      </c>
      <c r="J43" s="201">
        <f>SUM(H43:I43)</f>
        <v>0.22290459421010389</v>
      </c>
    </row>
    <row r="44" spans="1:10" x14ac:dyDescent="0.15">
      <c r="A44" s="202"/>
      <c r="B44" s="271"/>
      <c r="C44" s="272" t="s">
        <v>116</v>
      </c>
      <c r="D44" s="204">
        <f>SUM(D5:D43)</f>
        <v>45.039153951300626</v>
      </c>
      <c r="E44" s="204">
        <f>SUM(E5:E43)</f>
        <v>20.682567565621806</v>
      </c>
      <c r="F44" s="205">
        <f>逆行列係数!W44</f>
        <v>1.3484140943171228</v>
      </c>
      <c r="G44" s="205">
        <f>逆行列係数!BL44</f>
        <v>3.5526455095471178E-2</v>
      </c>
      <c r="H44" s="474">
        <f>SUM(H5:H43)</f>
        <v>60.731429984052497</v>
      </c>
      <c r="I44" s="206">
        <f>SUM(I5:I43)</f>
        <v>0.73477830787911158</v>
      </c>
      <c r="J44" s="207">
        <f>SUM(J5:J43)</f>
        <v>61.466208291931622</v>
      </c>
    </row>
    <row r="45" spans="1:10" x14ac:dyDescent="0.15">
      <c r="A45" s="208" t="s">
        <v>137</v>
      </c>
      <c r="B45" s="191" t="s">
        <v>358</v>
      </c>
      <c r="C45" s="192" t="s">
        <v>359</v>
      </c>
      <c r="D45" s="209"/>
      <c r="E45" s="210"/>
      <c r="F45" s="211">
        <f>逆行列係数!W46</f>
        <v>2.16402562018932E-3</v>
      </c>
      <c r="G45" s="211">
        <f>逆行列係数!BL46</f>
        <v>2.1997287560413656E-3</v>
      </c>
      <c r="H45" s="472">
        <f t="shared" ref="H45:H80" si="4">D$24*F45</f>
        <v>9.7465883062265599E-2</v>
      </c>
      <c r="I45" s="212">
        <f t="shared" ref="I45:I80" si="5">E$24*G45</f>
        <v>4.5496038622866747E-2</v>
      </c>
      <c r="J45" s="213">
        <f t="shared" ref="J45:J80" si="6">SUM(H45:I45)</f>
        <v>0.14296192168513233</v>
      </c>
    </row>
    <row r="46" spans="1:10" x14ac:dyDescent="0.15">
      <c r="A46" s="208" t="s">
        <v>138</v>
      </c>
      <c r="B46" s="191" t="s">
        <v>360</v>
      </c>
      <c r="C46" s="192" t="s">
        <v>361</v>
      </c>
      <c r="D46" s="193"/>
      <c r="E46" s="194"/>
      <c r="F46" s="195">
        <f>逆行列係数!W47</f>
        <v>7.1564159589431928E-4</v>
      </c>
      <c r="G46" s="195">
        <f>逆行列係数!BL47</f>
        <v>7.1560583929056068E-4</v>
      </c>
      <c r="H46" s="472">
        <f t="shared" si="4"/>
        <v>3.2231892011438716E-2</v>
      </c>
      <c r="I46" s="196">
        <f t="shared" si="5"/>
        <v>1.4800566121480521E-2</v>
      </c>
      <c r="J46" s="197">
        <f t="shared" si="6"/>
        <v>4.7032458132919237E-2</v>
      </c>
    </row>
    <row r="47" spans="1:10" x14ac:dyDescent="0.15">
      <c r="A47" s="208" t="s">
        <v>139</v>
      </c>
      <c r="B47" s="191" t="s">
        <v>362</v>
      </c>
      <c r="C47" s="192" t="s">
        <v>363</v>
      </c>
      <c r="D47" s="214"/>
      <c r="E47" s="198"/>
      <c r="F47" s="195">
        <f>逆行列係数!W48</f>
        <v>9.248782467488983E-5</v>
      </c>
      <c r="G47" s="195">
        <f>逆行列係数!BL48</f>
        <v>1.0599847997543614E-4</v>
      </c>
      <c r="H47" s="472">
        <f t="shared" si="4"/>
        <v>4.1655733741532636E-3</v>
      </c>
      <c r="I47" s="196">
        <f t="shared" si="5"/>
        <v>2.1923207239451679E-3</v>
      </c>
      <c r="J47" s="197">
        <f t="shared" si="6"/>
        <v>6.3578940980984315E-3</v>
      </c>
    </row>
    <row r="48" spans="1:10" x14ac:dyDescent="0.15">
      <c r="A48" s="208" t="s">
        <v>140</v>
      </c>
      <c r="B48" s="191" t="s">
        <v>364</v>
      </c>
      <c r="C48" s="192" t="s">
        <v>3</v>
      </c>
      <c r="D48" s="214"/>
      <c r="E48" s="198"/>
      <c r="F48" s="195">
        <f>逆行列係数!W49</f>
        <v>3.5799843411014137E-2</v>
      </c>
      <c r="G48" s="195">
        <f>逆行列係数!BL49</f>
        <v>4.0444537400827707E-2</v>
      </c>
      <c r="H48" s="472">
        <f t="shared" si="4"/>
        <v>1.6123946588211211</v>
      </c>
      <c r="I48" s="196">
        <f t="shared" si="5"/>
        <v>0.83649687745293722</v>
      </c>
      <c r="J48" s="197">
        <f t="shared" si="6"/>
        <v>2.4488915362740582</v>
      </c>
    </row>
    <row r="49" spans="1:10" x14ac:dyDescent="0.15">
      <c r="A49" s="208" t="s">
        <v>136</v>
      </c>
      <c r="B49" s="191" t="s">
        <v>365</v>
      </c>
      <c r="C49" s="192" t="s">
        <v>344</v>
      </c>
      <c r="E49" s="198"/>
      <c r="F49" s="195">
        <f>逆行列係数!W50</f>
        <v>1.1547678918333065E-3</v>
      </c>
      <c r="G49" s="195">
        <f>逆行列係数!BL50</f>
        <v>1.1680164129522464E-3</v>
      </c>
      <c r="H49" s="472">
        <f t="shared" si="4"/>
        <v>5.2009768858299166E-2</v>
      </c>
      <c r="I49" s="196">
        <f t="shared" si="5"/>
        <v>2.4157578378640056E-2</v>
      </c>
      <c r="J49" s="197">
        <f t="shared" si="6"/>
        <v>7.6167347236939215E-2</v>
      </c>
    </row>
    <row r="50" spans="1:10" x14ac:dyDescent="0.15">
      <c r="A50" s="208"/>
      <c r="B50" s="191" t="s">
        <v>366</v>
      </c>
      <c r="C50" s="192" t="s">
        <v>4</v>
      </c>
      <c r="E50" s="198"/>
      <c r="F50" s="195">
        <f>逆行列係数!W51</f>
        <v>4.61919151912596E-3</v>
      </c>
      <c r="G50" s="195">
        <f>逆行列係数!BL51</f>
        <v>5.9027450896316988E-3</v>
      </c>
      <c r="H50" s="472">
        <f t="shared" si="4"/>
        <v>0.20804447796045633</v>
      </c>
      <c r="I50" s="196">
        <f t="shared" si="5"/>
        <v>0.12208392413894996</v>
      </c>
      <c r="J50" s="197">
        <f t="shared" si="6"/>
        <v>0.3301284020994063</v>
      </c>
    </row>
    <row r="51" spans="1:10" x14ac:dyDescent="0.15">
      <c r="A51" s="208"/>
      <c r="B51" s="191" t="s">
        <v>367</v>
      </c>
      <c r="C51" s="192" t="s">
        <v>113</v>
      </c>
      <c r="E51" s="198"/>
      <c r="F51" s="195">
        <f>逆行列係数!W52</f>
        <v>2.1014115767223302E-2</v>
      </c>
      <c r="G51" s="195">
        <f>逆行列係数!BL52</f>
        <v>2.2586833794844899E-2</v>
      </c>
      <c r="H51" s="472">
        <f t="shared" si="4"/>
        <v>0.94645799519042417</v>
      </c>
      <c r="I51" s="196">
        <f t="shared" si="5"/>
        <v>0.46715371605534961</v>
      </c>
      <c r="J51" s="197">
        <f t="shared" si="6"/>
        <v>1.4136117112457738</v>
      </c>
    </row>
    <row r="52" spans="1:10" x14ac:dyDescent="0.15">
      <c r="A52" s="208"/>
      <c r="B52" s="191" t="s">
        <v>368</v>
      </c>
      <c r="C52" s="192" t="s">
        <v>5</v>
      </c>
      <c r="E52" s="198"/>
      <c r="F52" s="195">
        <f>逆行列係数!W53</f>
        <v>4.7743433018929388E-2</v>
      </c>
      <c r="G52" s="195">
        <f>逆行列係数!BL53</f>
        <v>5.1159093950728568E-2</v>
      </c>
      <c r="H52" s="472">
        <f t="shared" si="4"/>
        <v>2.1503238299031704</v>
      </c>
      <c r="I52" s="196">
        <f t="shared" si="5"/>
        <v>1.0581014172319374</v>
      </c>
      <c r="J52" s="197">
        <f t="shared" si="6"/>
        <v>3.208425247135108</v>
      </c>
    </row>
    <row r="53" spans="1:10" x14ac:dyDescent="0.15">
      <c r="A53" s="208"/>
      <c r="B53" s="191" t="s">
        <v>369</v>
      </c>
      <c r="C53" s="192" t="s">
        <v>6</v>
      </c>
      <c r="E53" s="198"/>
      <c r="F53" s="195">
        <f>逆行列係数!W54</f>
        <v>2.5076356358658569E-2</v>
      </c>
      <c r="G53" s="195">
        <f>逆行列係数!BL54</f>
        <v>2.6457789713147866E-2</v>
      </c>
      <c r="H53" s="472">
        <f t="shared" si="4"/>
        <v>1.1294178745752996</v>
      </c>
      <c r="I53" s="196">
        <f t="shared" si="5"/>
        <v>0.54721502337919437</v>
      </c>
      <c r="J53" s="197">
        <f t="shared" si="6"/>
        <v>1.676632897954494</v>
      </c>
    </row>
    <row r="54" spans="1:10" x14ac:dyDescent="0.15">
      <c r="A54" s="208"/>
      <c r="B54" s="191" t="s">
        <v>88</v>
      </c>
      <c r="C54" s="192" t="s">
        <v>370</v>
      </c>
      <c r="E54" s="198"/>
      <c r="F54" s="195">
        <f>逆行列係数!W55</f>
        <v>5.5940556387994674E-2</v>
      </c>
      <c r="G54" s="195">
        <f>逆行列係数!BL55</f>
        <v>5.7126294568872027E-2</v>
      </c>
      <c r="H54" s="472">
        <f t="shared" si="4"/>
        <v>2.5195153312803056</v>
      </c>
      <c r="I54" s="196">
        <f t="shared" si="5"/>
        <v>1.1815184471943097</v>
      </c>
      <c r="J54" s="197">
        <f t="shared" si="6"/>
        <v>3.7010337784746152</v>
      </c>
    </row>
    <row r="55" spans="1:10" x14ac:dyDescent="0.15">
      <c r="A55" s="208"/>
      <c r="B55" s="191" t="s">
        <v>89</v>
      </c>
      <c r="C55" s="192" t="s">
        <v>7</v>
      </c>
      <c r="E55" s="198"/>
      <c r="F55" s="195">
        <f>逆行列係数!W56</f>
        <v>1.7691360770687125E-2</v>
      </c>
      <c r="G55" s="195">
        <f>逆行列係数!BL56</f>
        <v>1.9610820827224321E-2</v>
      </c>
      <c r="H55" s="472">
        <f t="shared" si="4"/>
        <v>0.79680392135897793</v>
      </c>
      <c r="I55" s="196">
        <f t="shared" si="5"/>
        <v>0.40560212677637036</v>
      </c>
      <c r="J55" s="197">
        <f t="shared" si="6"/>
        <v>1.2024060481353482</v>
      </c>
    </row>
    <row r="56" spans="1:10" x14ac:dyDescent="0.15">
      <c r="A56" s="208"/>
      <c r="B56" s="191" t="s">
        <v>90</v>
      </c>
      <c r="C56" s="192" t="s">
        <v>8</v>
      </c>
      <c r="E56" s="198"/>
      <c r="F56" s="195">
        <f>逆行列係数!W57</f>
        <v>3.7270115187673085E-2</v>
      </c>
      <c r="G56" s="195">
        <f>逆行列係数!BL57</f>
        <v>4.8635921936386758E-2</v>
      </c>
      <c r="H56" s="472">
        <f t="shared" si="4"/>
        <v>1.6786144557203158</v>
      </c>
      <c r="I56" s="196">
        <f t="shared" si="5"/>
        <v>1.0059157415656268</v>
      </c>
      <c r="J56" s="197">
        <f t="shared" si="6"/>
        <v>2.6845301972859428</v>
      </c>
    </row>
    <row r="57" spans="1:10" x14ac:dyDescent="0.15">
      <c r="A57" s="208"/>
      <c r="B57" s="191" t="s">
        <v>91</v>
      </c>
      <c r="C57" s="192" t="s">
        <v>9</v>
      </c>
      <c r="E57" s="198"/>
      <c r="F57" s="195">
        <f>逆行列係数!W58</f>
        <v>5.2765769968041942E-2</v>
      </c>
      <c r="G57" s="195">
        <f>逆行列係数!BL58</f>
        <v>5.4010996547455281E-2</v>
      </c>
      <c r="H57" s="472">
        <f t="shared" si="4"/>
        <v>2.3765256369495562</v>
      </c>
      <c r="I57" s="196">
        <f t="shared" si="5"/>
        <v>1.1170860853793099</v>
      </c>
      <c r="J57" s="197">
        <f t="shared" si="6"/>
        <v>3.4936117223288661</v>
      </c>
    </row>
    <row r="58" spans="1:10" x14ac:dyDescent="0.15">
      <c r="A58" s="208"/>
      <c r="B58" s="191" t="s">
        <v>92</v>
      </c>
      <c r="C58" s="192" t="s">
        <v>10</v>
      </c>
      <c r="E58" s="198"/>
      <c r="F58" s="195">
        <f>逆行列係数!W59</f>
        <v>2.8213702793457352E-2</v>
      </c>
      <c r="G58" s="195">
        <f>逆行列係数!BL59</f>
        <v>3.1930152396643943E-2</v>
      </c>
      <c r="H58" s="472">
        <f t="shared" si="4"/>
        <v>1.2707213036507663</v>
      </c>
      <c r="I58" s="196">
        <f t="shared" si="5"/>
        <v>0.66039753432418935</v>
      </c>
      <c r="J58" s="197">
        <f t="shared" si="6"/>
        <v>1.9311188379749558</v>
      </c>
    </row>
    <row r="59" spans="1:10" x14ac:dyDescent="0.15">
      <c r="A59" s="208"/>
      <c r="B59" s="191" t="s">
        <v>93</v>
      </c>
      <c r="C59" s="192" t="s">
        <v>371</v>
      </c>
      <c r="E59" s="198"/>
      <c r="F59" s="195">
        <f>逆行列係数!W60</f>
        <v>3.7911115882458633E-3</v>
      </c>
      <c r="G59" s="195">
        <f>逆行列係数!BL60</f>
        <v>4.7856100061555353E-3</v>
      </c>
      <c r="H59" s="472">
        <f>D$24*F59</f>
        <v>0.17074845846956527</v>
      </c>
      <c r="I59" s="196">
        <f>E$24*G59</f>
        <v>9.8978702295027643E-2</v>
      </c>
      <c r="J59" s="197">
        <f>SUM(H59:I59)</f>
        <v>0.26972716076459291</v>
      </c>
    </row>
    <row r="60" spans="1:10" x14ac:dyDescent="0.15">
      <c r="A60" s="208"/>
      <c r="B60" s="191" t="s">
        <v>94</v>
      </c>
      <c r="C60" s="192" t="s">
        <v>372</v>
      </c>
      <c r="E60" s="198"/>
      <c r="F60" s="195">
        <f>逆行列係数!W61</f>
        <v>2.9592683349976062E-3</v>
      </c>
      <c r="G60" s="195">
        <f>逆行列係数!BL61</f>
        <v>3.3069302607898767E-3</v>
      </c>
      <c r="H60" s="472">
        <f>D$24*F60</f>
        <v>0.13328294212316627</v>
      </c>
      <c r="I60" s="196">
        <f>E$24*G60</f>
        <v>6.8395808553585957E-2</v>
      </c>
      <c r="J60" s="197">
        <f>SUM(H60:I60)</f>
        <v>0.20167875067675223</v>
      </c>
    </row>
    <row r="61" spans="1:10" x14ac:dyDescent="0.15">
      <c r="A61" s="208"/>
      <c r="B61" s="191" t="s">
        <v>95</v>
      </c>
      <c r="C61" s="192" t="s">
        <v>373</v>
      </c>
      <c r="E61" s="198"/>
      <c r="F61" s="195">
        <f>逆行列係数!W62</f>
        <v>1.613299912861157E-3</v>
      </c>
      <c r="G61" s="195">
        <f>逆行列係数!BL62</f>
        <v>1.6842102139701877E-3</v>
      </c>
      <c r="H61" s="472">
        <f t="shared" si="4"/>
        <v>7.2661663144973535E-2</v>
      </c>
      <c r="I61" s="196">
        <f t="shared" si="5"/>
        <v>3.4833791545148769E-2</v>
      </c>
      <c r="J61" s="197">
        <f t="shared" si="6"/>
        <v>0.10749545469012231</v>
      </c>
    </row>
    <row r="62" spans="1:10" x14ac:dyDescent="0.15">
      <c r="A62" s="208"/>
      <c r="B62" s="191" t="s">
        <v>96</v>
      </c>
      <c r="C62" s="192" t="s">
        <v>374</v>
      </c>
      <c r="E62" s="198"/>
      <c r="F62" s="195">
        <f>逆行列係数!W63</f>
        <v>0.21790784735750698</v>
      </c>
      <c r="G62" s="195">
        <f>逆行列係数!BL63</f>
        <v>0.27799830730310343</v>
      </c>
      <c r="H62" s="472">
        <f t="shared" si="4"/>
        <v>9.8143850843312741</v>
      </c>
      <c r="I62" s="196">
        <f t="shared" si="5"/>
        <v>5.7497187739249309</v>
      </c>
      <c r="J62" s="197">
        <f t="shared" si="6"/>
        <v>15.564103858256205</v>
      </c>
    </row>
    <row r="63" spans="1:10" x14ac:dyDescent="0.15">
      <c r="A63" s="208"/>
      <c r="B63" s="191" t="s">
        <v>97</v>
      </c>
      <c r="C63" s="192" t="s">
        <v>11</v>
      </c>
      <c r="E63" s="198"/>
      <c r="F63" s="195">
        <f>逆行列係数!W64</f>
        <v>2.3567812948665282E-2</v>
      </c>
      <c r="G63" s="195">
        <f>逆行列係数!BL64</f>
        <v>2.3509728104784019E-2</v>
      </c>
      <c r="H63" s="472">
        <f t="shared" si="4"/>
        <v>1.0614743556903921</v>
      </c>
      <c r="I63" s="196">
        <f t="shared" si="5"/>
        <v>0.48624153997659336</v>
      </c>
      <c r="J63" s="197">
        <f t="shared" si="6"/>
        <v>1.5477158956669854</v>
      </c>
    </row>
    <row r="64" spans="1:10" x14ac:dyDescent="0.15">
      <c r="A64" s="208"/>
      <c r="B64" s="191" t="s">
        <v>98</v>
      </c>
      <c r="C64" s="192" t="s">
        <v>345</v>
      </c>
      <c r="E64" s="198"/>
      <c r="F64" s="195">
        <f>逆行列係数!W65</f>
        <v>4.5025385951943959E-3</v>
      </c>
      <c r="G64" s="195">
        <f>逆行列係数!BL65</f>
        <v>1.0132708564109103</v>
      </c>
      <c r="H64" s="472">
        <f t="shared" si="4"/>
        <v>0.20279052896063324</v>
      </c>
      <c r="I64" s="196">
        <f t="shared" si="5"/>
        <v>20.957042949994122</v>
      </c>
      <c r="J64" s="197">
        <f t="shared" si="6"/>
        <v>21.159833478954756</v>
      </c>
    </row>
    <row r="65" spans="1:10" x14ac:dyDescent="0.15">
      <c r="A65" s="208"/>
      <c r="B65" s="191" t="s">
        <v>99</v>
      </c>
      <c r="C65" s="192" t="s">
        <v>342</v>
      </c>
      <c r="E65" s="198"/>
      <c r="F65" s="195">
        <f>逆行列係数!W66</f>
        <v>6.1947562385907973E-3</v>
      </c>
      <c r="G65" s="195">
        <f>逆行列係数!BL66</f>
        <v>6.5581665138292212E-3</v>
      </c>
      <c r="H65" s="472">
        <f t="shared" si="4"/>
        <v>0.27900657992067091</v>
      </c>
      <c r="I65" s="196">
        <f t="shared" si="5"/>
        <v>0.13563972202887128</v>
      </c>
      <c r="J65" s="197">
        <f t="shared" si="6"/>
        <v>0.41464630194954222</v>
      </c>
    </row>
    <row r="66" spans="1:10" x14ac:dyDescent="0.15">
      <c r="A66" s="208"/>
      <c r="B66" s="191" t="s">
        <v>100</v>
      </c>
      <c r="C66" s="192" t="s">
        <v>13</v>
      </c>
      <c r="E66" s="198"/>
      <c r="F66" s="195">
        <f>逆行列係数!W67</f>
        <v>1.2171558786091769E-2</v>
      </c>
      <c r="G66" s="195">
        <f>逆行列係数!BL67</f>
        <v>1.6945602598801117E-2</v>
      </c>
      <c r="H66" s="472">
        <f t="shared" si="4"/>
        <v>0.54819670999409298</v>
      </c>
      <c r="I66" s="196">
        <f t="shared" si="5"/>
        <v>0.35047857068988059</v>
      </c>
      <c r="J66" s="197">
        <f t="shared" si="6"/>
        <v>0.89867528068397351</v>
      </c>
    </row>
    <row r="67" spans="1:10" x14ac:dyDescent="0.15">
      <c r="A67" s="208"/>
      <c r="B67" s="191" t="s">
        <v>101</v>
      </c>
      <c r="C67" s="192" t="s">
        <v>14</v>
      </c>
      <c r="E67" s="198"/>
      <c r="F67" s="195">
        <f>逆行列係数!W68</f>
        <v>8.2952792025467719E-3</v>
      </c>
      <c r="G67" s="195">
        <f>逆行列係数!BL68</f>
        <v>1.3979011214042577E-2</v>
      </c>
      <c r="H67" s="472">
        <f t="shared" si="4"/>
        <v>0.37361235707252632</v>
      </c>
      <c r="I67" s="196">
        <f t="shared" si="5"/>
        <v>0.28912184393502049</v>
      </c>
      <c r="J67" s="197">
        <f t="shared" si="6"/>
        <v>0.66273420100754676</v>
      </c>
    </row>
    <row r="68" spans="1:10" x14ac:dyDescent="0.15">
      <c r="A68" s="208"/>
      <c r="B68" s="191" t="s">
        <v>102</v>
      </c>
      <c r="C68" s="192" t="s">
        <v>343</v>
      </c>
      <c r="E68" s="198"/>
      <c r="F68" s="195">
        <f>逆行列係数!W69</f>
        <v>2.4400650101591283E-2</v>
      </c>
      <c r="G68" s="195">
        <f>逆行列係数!BL69</f>
        <v>3.2662222937041803E-2</v>
      </c>
      <c r="H68" s="472">
        <f t="shared" si="4"/>
        <v>1.0989846364373892</v>
      </c>
      <c r="I68" s="196">
        <f t="shared" si="5"/>
        <v>0.67553863273876935</v>
      </c>
      <c r="J68" s="197">
        <f t="shared" si="6"/>
        <v>1.7745232691761585</v>
      </c>
    </row>
    <row r="69" spans="1:10" x14ac:dyDescent="0.15">
      <c r="A69" s="208"/>
      <c r="B69" s="191" t="s">
        <v>103</v>
      </c>
      <c r="C69" s="192" t="s">
        <v>375</v>
      </c>
      <c r="E69" s="198"/>
      <c r="F69" s="195">
        <f>逆行列係数!W70</f>
        <v>2.1458024192939919E-3</v>
      </c>
      <c r="G69" s="195">
        <f>逆行列係数!BL70</f>
        <v>3.6112666979375482E-3</v>
      </c>
      <c r="H69" s="472">
        <f t="shared" si="4"/>
        <v>9.6645125511655439E-2</v>
      </c>
      <c r="I69" s="196">
        <f t="shared" si="5"/>
        <v>7.4690267477573291E-2</v>
      </c>
      <c r="J69" s="197">
        <f t="shared" si="6"/>
        <v>0.17133539298922873</v>
      </c>
    </row>
    <row r="70" spans="1:10" x14ac:dyDescent="0.15">
      <c r="A70" s="208"/>
      <c r="B70" s="191" t="s">
        <v>104</v>
      </c>
      <c r="C70" s="192" t="s">
        <v>376</v>
      </c>
      <c r="E70" s="198"/>
      <c r="F70" s="195">
        <f>逆行列係数!W71</f>
        <v>1.2421771434616452E-3</v>
      </c>
      <c r="G70" s="195">
        <f>逆行列係数!BL71</f>
        <v>1.9112171944483355E-3</v>
      </c>
      <c r="H70" s="472">
        <f>D$24*F70</f>
        <v>5.5946607599155887E-2</v>
      </c>
      <c r="I70" s="196">
        <f>E$24*G70</f>
        <v>3.9528878756755849E-2</v>
      </c>
      <c r="J70" s="197">
        <f>SUM(H70:I70)</f>
        <v>9.5475486355911743E-2</v>
      </c>
    </row>
    <row r="71" spans="1:10" x14ac:dyDescent="0.15">
      <c r="A71" s="208"/>
      <c r="B71" s="191" t="s">
        <v>105</v>
      </c>
      <c r="C71" s="192" t="s">
        <v>377</v>
      </c>
      <c r="E71" s="198"/>
      <c r="F71" s="195">
        <f>逆行列係数!W72</f>
        <v>8.9396919675434894E-2</v>
      </c>
      <c r="G71" s="195">
        <f>逆行列係数!BL72</f>
        <v>9.946927933150837E-2</v>
      </c>
      <c r="H71" s="472">
        <f>D$24*F71</f>
        <v>4.0263616280339685</v>
      </c>
      <c r="I71" s="196">
        <f>E$24*G71</f>
        <v>2.0572800904776303</v>
      </c>
      <c r="J71" s="197">
        <f>SUM(H71:I71)</f>
        <v>6.0836417185115987</v>
      </c>
    </row>
    <row r="72" spans="1:10" x14ac:dyDescent="0.15">
      <c r="A72" s="208"/>
      <c r="B72" s="191" t="s">
        <v>106</v>
      </c>
      <c r="C72" s="192" t="s">
        <v>17</v>
      </c>
      <c r="D72" s="214"/>
      <c r="E72" s="198"/>
      <c r="F72" s="195">
        <f>逆行列係数!W73</f>
        <v>1.1139140699452512E-2</v>
      </c>
      <c r="G72" s="195">
        <f>逆行列係数!BL73</f>
        <v>1.8459196029587163E-2</v>
      </c>
      <c r="H72" s="472">
        <f t="shared" si="4"/>
        <v>0.50169747284784028</v>
      </c>
      <c r="I72" s="196">
        <f t="shared" si="5"/>
        <v>0.3817835690889943</v>
      </c>
      <c r="J72" s="197">
        <f t="shared" si="6"/>
        <v>0.88348104193683463</v>
      </c>
    </row>
    <row r="73" spans="1:10" x14ac:dyDescent="0.15">
      <c r="A73" s="208"/>
      <c r="B73" s="191" t="s">
        <v>107</v>
      </c>
      <c r="C73" s="192" t="s">
        <v>18</v>
      </c>
      <c r="D73" s="214"/>
      <c r="E73" s="198"/>
      <c r="F73" s="195">
        <f>逆行列係数!W74</f>
        <v>8.2433063554666446E-3</v>
      </c>
      <c r="G73" s="195">
        <f>逆行列係数!BL74</f>
        <v>1.3622818539058314E-2</v>
      </c>
      <c r="H73" s="472">
        <f t="shared" si="4"/>
        <v>0.37127154401159707</v>
      </c>
      <c r="I73" s="196">
        <f t="shared" si="5"/>
        <v>0.28175486486827889</v>
      </c>
      <c r="J73" s="197">
        <f t="shared" si="6"/>
        <v>0.65302640887987595</v>
      </c>
    </row>
    <row r="74" spans="1:10" x14ac:dyDescent="0.15">
      <c r="A74" s="208"/>
      <c r="B74" s="191" t="s">
        <v>108</v>
      </c>
      <c r="C74" s="192" t="s">
        <v>378</v>
      </c>
      <c r="D74" s="214"/>
      <c r="E74" s="198"/>
      <c r="F74" s="195">
        <f>逆行列係数!W75</f>
        <v>3.1193747381541324E-2</v>
      </c>
      <c r="G74" s="195">
        <f>逆行列係数!BL75</f>
        <v>4.168791641113706E-2</v>
      </c>
      <c r="H74" s="472">
        <f t="shared" si="4"/>
        <v>1.4049399906352205</v>
      </c>
      <c r="I74" s="196">
        <f t="shared" si="5"/>
        <v>0.86221314784333636</v>
      </c>
      <c r="J74" s="197">
        <f t="shared" si="6"/>
        <v>2.267153138478557</v>
      </c>
    </row>
    <row r="75" spans="1:10" x14ac:dyDescent="0.15">
      <c r="A75" s="208"/>
      <c r="B75" s="191" t="s">
        <v>109</v>
      </c>
      <c r="C75" s="192" t="s">
        <v>347</v>
      </c>
      <c r="D75" s="214"/>
      <c r="E75" s="198"/>
      <c r="F75" s="195">
        <f>逆行列係数!W76</f>
        <v>3.5241171676418326E-2</v>
      </c>
      <c r="G75" s="195">
        <f>逆行列係数!BL76</f>
        <v>5.4306039289551349E-2</v>
      </c>
      <c r="H75" s="472">
        <f t="shared" si="4"/>
        <v>1.5872325565584202</v>
      </c>
      <c r="I75" s="196">
        <f t="shared" si="5"/>
        <v>1.1231883268274583</v>
      </c>
      <c r="J75" s="197">
        <f t="shared" si="6"/>
        <v>2.7104208833858783</v>
      </c>
    </row>
    <row r="76" spans="1:10" x14ac:dyDescent="0.15">
      <c r="A76" s="208"/>
      <c r="B76" s="191" t="s">
        <v>110</v>
      </c>
      <c r="C76" s="192" t="s">
        <v>19</v>
      </c>
      <c r="D76" s="214"/>
      <c r="E76" s="198"/>
      <c r="F76" s="195">
        <f>逆行列係数!W77</f>
        <v>9.3174030550877173E-4</v>
      </c>
      <c r="G76" s="195">
        <f>逆行列係数!BL77</f>
        <v>1.9367344562876553E-3</v>
      </c>
      <c r="H76" s="472">
        <f t="shared" si="4"/>
        <v>4.1964795062441447E-2</v>
      </c>
      <c r="I76" s="196">
        <f t="shared" si="5"/>
        <v>4.0056641248837239E-2</v>
      </c>
      <c r="J76" s="197">
        <f t="shared" si="6"/>
        <v>8.2021436311278687E-2</v>
      </c>
    </row>
    <row r="77" spans="1:10" x14ac:dyDescent="0.15">
      <c r="A77" s="208"/>
      <c r="B77" s="191" t="s">
        <v>111</v>
      </c>
      <c r="C77" s="192" t="s">
        <v>20</v>
      </c>
      <c r="D77" s="214"/>
      <c r="E77" s="198"/>
      <c r="F77" s="195">
        <f>逆行列係数!W78</f>
        <v>3.1135873176113757E-2</v>
      </c>
      <c r="G77" s="195">
        <f>逆行列係数!BL78</f>
        <v>0.10422003226291363</v>
      </c>
      <c r="H77" s="472">
        <f t="shared" si="4"/>
        <v>1.4023333853871591</v>
      </c>
      <c r="I77" s="196">
        <f t="shared" si="5"/>
        <v>2.1555378589689957</v>
      </c>
      <c r="J77" s="197">
        <f t="shared" si="6"/>
        <v>3.5578712443561549</v>
      </c>
    </row>
    <row r="78" spans="1:10" x14ac:dyDescent="0.15">
      <c r="A78" s="208"/>
      <c r="B78" s="191" t="s">
        <v>112</v>
      </c>
      <c r="C78" s="192" t="s">
        <v>379</v>
      </c>
      <c r="D78" s="214"/>
      <c r="E78" s="198"/>
      <c r="F78" s="195">
        <f>逆行列係数!W79</f>
        <v>7.183563822638028E-5</v>
      </c>
      <c r="G78" s="195">
        <f>逆行列係数!BL79</f>
        <v>1.1093082484692274E-4</v>
      </c>
      <c r="H78" s="472">
        <f t="shared" si="4"/>
        <v>3.2354163692678776E-3</v>
      </c>
      <c r="I78" s="196">
        <f t="shared" si="5"/>
        <v>2.2943342800066375E-3</v>
      </c>
      <c r="J78" s="197">
        <f t="shared" si="6"/>
        <v>5.5297506492745152E-3</v>
      </c>
    </row>
    <row r="79" spans="1:10" x14ac:dyDescent="0.15">
      <c r="A79" s="208"/>
      <c r="B79" s="191" t="s">
        <v>334</v>
      </c>
      <c r="C79" s="192" t="s">
        <v>380</v>
      </c>
      <c r="D79" s="214"/>
      <c r="E79" s="198"/>
      <c r="F79" s="195">
        <f>逆行列係数!W80</f>
        <v>1.1053731853198586E-3</v>
      </c>
      <c r="G79" s="195">
        <f>逆行列係数!BL80</f>
        <v>2.2314364034480443E-3</v>
      </c>
      <c r="H79" s="472">
        <f t="shared" si="4"/>
        <v>4.9785073067260668E-2</v>
      </c>
      <c r="I79" s="196">
        <f t="shared" si="5"/>
        <v>4.6151834182702293E-2</v>
      </c>
      <c r="J79" s="197">
        <f t="shared" si="6"/>
        <v>9.5936907249962955E-2</v>
      </c>
    </row>
    <row r="80" spans="1:10" x14ac:dyDescent="0.15">
      <c r="A80" s="208"/>
      <c r="B80" s="191" t="s">
        <v>335</v>
      </c>
      <c r="C80" s="192" t="s">
        <v>21</v>
      </c>
      <c r="D80" s="214"/>
      <c r="E80" s="198"/>
      <c r="F80" s="195">
        <f>逆行列係数!W81</f>
        <v>7.8726527279848676E-2</v>
      </c>
      <c r="G80" s="195">
        <f>逆行列係数!BL81</f>
        <v>0.12055773966889417</v>
      </c>
      <c r="H80" s="472">
        <f t="shared" si="4"/>
        <v>3.5457761822083729</v>
      </c>
      <c r="I80" s="196">
        <f t="shared" si="5"/>
        <v>2.4934435962605481</v>
      </c>
      <c r="J80" s="197">
        <f t="shared" si="6"/>
        <v>6.0392197784689206</v>
      </c>
    </row>
    <row r="81" spans="1:10" x14ac:dyDescent="0.15">
      <c r="A81" s="208"/>
      <c r="B81" s="191" t="s">
        <v>381</v>
      </c>
      <c r="C81" s="435" t="s">
        <v>439</v>
      </c>
      <c r="D81" s="214"/>
      <c r="E81" s="198"/>
      <c r="F81" s="195">
        <f>逆行列係数!W82</f>
        <v>9.0102478791881401E-4</v>
      </c>
      <c r="G81" s="195">
        <f>逆行列係数!BL82</f>
        <v>1.3819694172371381E-3</v>
      </c>
      <c r="H81" s="472">
        <f t="shared" ref="H81:I83" si="7">D$24*F81</f>
        <v>4.0581394137013463E-2</v>
      </c>
      <c r="I81" s="196">
        <f t="shared" si="7"/>
        <v>2.8582675845630102E-2</v>
      </c>
      <c r="J81" s="197">
        <f>SUM(H81:I81)</f>
        <v>6.9164069982643572E-2</v>
      </c>
    </row>
    <row r="82" spans="1:10" x14ac:dyDescent="0.15">
      <c r="A82" s="208"/>
      <c r="B82" s="191" t="s">
        <v>336</v>
      </c>
      <c r="C82" s="192" t="s">
        <v>383</v>
      </c>
      <c r="D82" s="214"/>
      <c r="E82" s="198"/>
      <c r="F82" s="195">
        <f>逆行列係数!W83</f>
        <v>1.0035349482654808E-3</v>
      </c>
      <c r="G82" s="195">
        <f>逆行列係数!BL83</f>
        <v>2.267295941300906E-3</v>
      </c>
      <c r="H82" s="472">
        <f t="shared" si="7"/>
        <v>4.5198365030439502E-2</v>
      </c>
      <c r="I82" s="196">
        <f t="shared" si="7"/>
        <v>4.6893501497216085E-2</v>
      </c>
      <c r="J82" s="197">
        <f>SUM(H82:I82)</f>
        <v>9.209186652765558E-2</v>
      </c>
    </row>
    <row r="83" spans="1:10" x14ac:dyDescent="0.15">
      <c r="A83" s="208"/>
      <c r="B83" s="191" t="s">
        <v>337</v>
      </c>
      <c r="C83" s="192" t="s">
        <v>384</v>
      </c>
      <c r="D83" s="214"/>
      <c r="E83" s="198"/>
      <c r="F83" s="195">
        <f>逆行列係数!W84</f>
        <v>4.1073483079269819E-3</v>
      </c>
      <c r="G83" s="195">
        <f>逆行列係数!BL84</f>
        <v>8.5376182020947197E-3</v>
      </c>
      <c r="H83" s="472">
        <f t="shared" si="7"/>
        <v>0.18499149277233748</v>
      </c>
      <c r="I83" s="196">
        <f t="shared" si="7"/>
        <v>0.17657986531430661</v>
      </c>
      <c r="J83" s="197">
        <f>SUM(H83:I83)</f>
        <v>0.36157135808664409</v>
      </c>
    </row>
    <row r="84" spans="1:10" x14ac:dyDescent="0.15">
      <c r="A84" s="216"/>
      <c r="B84" s="277"/>
      <c r="C84" s="278" t="s">
        <v>116</v>
      </c>
      <c r="D84" s="217">
        <f>SUM(D45:D83)</f>
        <v>0</v>
      </c>
      <c r="E84" s="224">
        <f>SUM(E45:E83)</f>
        <v>0</v>
      </c>
      <c r="F84" s="218">
        <f>逆行列係数!W85</f>
        <v>0.93225101416188749</v>
      </c>
      <c r="G84" s="218">
        <f>逆行列係数!BL85</f>
        <v>2.2310666719477026</v>
      </c>
      <c r="H84" s="488">
        <f>SUM(H45:H83)</f>
        <v>41.98779694809339</v>
      </c>
      <c r="I84" s="219">
        <f>SUM(I45:I83)</f>
        <v>46.144187185965329</v>
      </c>
      <c r="J84" s="220">
        <f>SUM(J45:J83)</f>
        <v>88.13198413405874</v>
      </c>
    </row>
    <row r="85" spans="1:10" x14ac:dyDescent="0.15">
      <c r="A85" s="221"/>
      <c r="B85" s="222"/>
      <c r="C85" s="223" t="s">
        <v>48</v>
      </c>
      <c r="D85" s="215">
        <f>SUM(D84,D44)</f>
        <v>45.039153951300626</v>
      </c>
      <c r="E85" s="215">
        <f>SUM(E84,E44)</f>
        <v>20.682567565621806</v>
      </c>
      <c r="F85" s="199">
        <f>逆行列係数!W87</f>
        <v>2.2806651084790102</v>
      </c>
      <c r="G85" s="199">
        <f>逆行列係数!BL87</f>
        <v>2.2665931270431736</v>
      </c>
      <c r="H85" s="473">
        <f>SUM(H84,H44)</f>
        <v>102.71922693214589</v>
      </c>
      <c r="I85" s="200">
        <f>SUM(I84,I44)</f>
        <v>46.87896549384444</v>
      </c>
      <c r="J85" s="201">
        <f>SUM(J84,J44)</f>
        <v>149.59819242599036</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70"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21</v>
      </c>
      <c r="C2" s="324" t="s">
        <v>426</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241</v>
      </c>
      <c r="E4" s="182" t="s">
        <v>154</v>
      </c>
      <c r="F4" s="183" t="s">
        <v>155</v>
      </c>
      <c r="G4" s="183" t="s">
        <v>242</v>
      </c>
      <c r="H4" s="479" t="s">
        <v>243</v>
      </c>
      <c r="I4" s="185" t="s">
        <v>244</v>
      </c>
      <c r="J4" s="186" t="s">
        <v>245</v>
      </c>
      <c r="K4" s="187"/>
      <c r="L4" s="188"/>
    </row>
    <row r="5" spans="1:12" x14ac:dyDescent="0.15">
      <c r="A5" s="190" t="s">
        <v>130</v>
      </c>
      <c r="B5" s="191" t="s">
        <v>358</v>
      </c>
      <c r="C5" s="192" t="s">
        <v>359</v>
      </c>
      <c r="D5" s="193"/>
      <c r="E5" s="194"/>
      <c r="F5" s="195">
        <f>逆行列係数!X5</f>
        <v>1.032714750076893E-4</v>
      </c>
      <c r="G5" s="195">
        <f>逆行列係数!BM5</f>
        <v>5.0455928540694181E-5</v>
      </c>
      <c r="H5" s="472">
        <f t="shared" ref="H5:H40" si="0">D$25*F5</f>
        <v>1.5756601814331632E-3</v>
      </c>
      <c r="I5" s="196">
        <f t="shared" ref="I5:I40" si="1">E$25*G5</f>
        <v>3.7663342425174971E-3</v>
      </c>
      <c r="J5" s="197">
        <f t="shared" ref="J5:J40" si="2">SUM(H5:I5)</f>
        <v>5.3419944239506603E-3</v>
      </c>
    </row>
    <row r="6" spans="1:12" x14ac:dyDescent="0.15">
      <c r="A6" s="190" t="s">
        <v>132</v>
      </c>
      <c r="B6" s="191" t="s">
        <v>360</v>
      </c>
      <c r="C6" s="192" t="s">
        <v>361</v>
      </c>
      <c r="D6" s="193"/>
      <c r="E6" s="194"/>
      <c r="F6" s="195">
        <f>逆行列係数!X6</f>
        <v>2.6642647275672873E-5</v>
      </c>
      <c r="G6" s="195">
        <f>逆行列係数!BM6</f>
        <v>5.5880178334022698E-6</v>
      </c>
      <c r="H6" s="472">
        <f t="shared" si="0"/>
        <v>4.0649906895510882E-4</v>
      </c>
      <c r="I6" s="196">
        <f t="shared" si="1"/>
        <v>4.1712329001669077E-4</v>
      </c>
      <c r="J6" s="197">
        <f t="shared" si="2"/>
        <v>8.2362235897179953E-4</v>
      </c>
    </row>
    <row r="7" spans="1:12" x14ac:dyDescent="0.15">
      <c r="A7" s="190" t="s">
        <v>134</v>
      </c>
      <c r="B7" s="191" t="s">
        <v>362</v>
      </c>
      <c r="C7" s="192" t="s">
        <v>363</v>
      </c>
      <c r="D7" s="193"/>
      <c r="E7" s="194"/>
      <c r="F7" s="195">
        <f>逆行列係数!X7</f>
        <v>8.6423276037179855E-6</v>
      </c>
      <c r="G7" s="195">
        <f>逆行列係数!BM7</f>
        <v>2.5784996501112296E-6</v>
      </c>
      <c r="H7" s="472">
        <f t="shared" si="0"/>
        <v>1.318599495075015E-4</v>
      </c>
      <c r="I7" s="196">
        <f t="shared" si="1"/>
        <v>1.9247473602038078E-4</v>
      </c>
      <c r="J7" s="197">
        <f t="shared" si="2"/>
        <v>3.2433468552788231E-4</v>
      </c>
    </row>
    <row r="8" spans="1:12" x14ac:dyDescent="0.15">
      <c r="A8" s="190" t="s">
        <v>136</v>
      </c>
      <c r="B8" s="191" t="s">
        <v>364</v>
      </c>
      <c r="C8" s="192" t="s">
        <v>3</v>
      </c>
      <c r="D8" s="193"/>
      <c r="E8" s="194"/>
      <c r="F8" s="195">
        <f>逆行列係数!X8</f>
        <v>1.3923178742764452E-2</v>
      </c>
      <c r="G8" s="195">
        <f>逆行列係数!BM8</f>
        <v>1.6454161258938856E-3</v>
      </c>
      <c r="H8" s="472">
        <f t="shared" si="0"/>
        <v>0.21243231339842045</v>
      </c>
      <c r="I8" s="196">
        <f t="shared" si="1"/>
        <v>0.12282376476624367</v>
      </c>
      <c r="J8" s="197">
        <f t="shared" si="2"/>
        <v>0.33525607816466413</v>
      </c>
    </row>
    <row r="9" spans="1:12" x14ac:dyDescent="0.15">
      <c r="A9" s="190"/>
      <c r="B9" s="191" t="s">
        <v>365</v>
      </c>
      <c r="C9" s="192" t="s">
        <v>344</v>
      </c>
      <c r="D9" s="193"/>
      <c r="E9" s="194"/>
      <c r="F9" s="195">
        <f>逆行列係数!X9</f>
        <v>1.2946552787208E-4</v>
      </c>
      <c r="G9" s="195">
        <f>逆行列係数!BM9</f>
        <v>6.6635491466083895E-5</v>
      </c>
      <c r="H9" s="472">
        <f t="shared" si="0"/>
        <v>1.9753148400472932E-3</v>
      </c>
      <c r="I9" s="196">
        <f t="shared" si="1"/>
        <v>4.974074217527844E-3</v>
      </c>
      <c r="J9" s="197">
        <f t="shared" si="2"/>
        <v>6.9493890575751376E-3</v>
      </c>
    </row>
    <row r="10" spans="1:12" x14ac:dyDescent="0.15">
      <c r="A10" s="190"/>
      <c r="B10" s="191" t="s">
        <v>366</v>
      </c>
      <c r="C10" s="192" t="s">
        <v>4</v>
      </c>
      <c r="D10" s="193"/>
      <c r="E10" s="194"/>
      <c r="F10" s="195">
        <f>逆行列係数!X10</f>
        <v>1.3950359677561029E-3</v>
      </c>
      <c r="G10" s="195">
        <f>逆行列係数!BM10</f>
        <v>1.7102692693658951E-4</v>
      </c>
      <c r="H10" s="472">
        <f t="shared" si="0"/>
        <v>2.1284702536655983E-2</v>
      </c>
      <c r="I10" s="196">
        <f t="shared" si="1"/>
        <v>1.2766479380005736E-2</v>
      </c>
      <c r="J10" s="197">
        <f t="shared" si="2"/>
        <v>3.4051181916661719E-2</v>
      </c>
    </row>
    <row r="11" spans="1:12" x14ac:dyDescent="0.15">
      <c r="A11" s="190"/>
      <c r="B11" s="191" t="s">
        <v>367</v>
      </c>
      <c r="C11" s="192" t="s">
        <v>113</v>
      </c>
      <c r="D11" s="193"/>
      <c r="E11" s="194"/>
      <c r="F11" s="195">
        <f>逆行列係数!X11</f>
        <v>2.652465784264028E-3</v>
      </c>
      <c r="G11" s="195">
        <f>逆行列係数!BM11</f>
        <v>5.1348959730700085E-4</v>
      </c>
      <c r="H11" s="472">
        <f t="shared" si="0"/>
        <v>4.0469885014884611E-2</v>
      </c>
      <c r="I11" s="196">
        <f t="shared" si="1"/>
        <v>3.8329954664377476E-2</v>
      </c>
      <c r="J11" s="197">
        <f t="shared" si="2"/>
        <v>7.8799839679262088E-2</v>
      </c>
    </row>
    <row r="12" spans="1:12" x14ac:dyDescent="0.15">
      <c r="A12" s="190"/>
      <c r="B12" s="191" t="s">
        <v>368</v>
      </c>
      <c r="C12" s="192" t="s">
        <v>5</v>
      </c>
      <c r="D12" s="193"/>
      <c r="E12" s="194"/>
      <c r="F12" s="195">
        <f>逆行列係数!X12</f>
        <v>6.8041561997853155E-3</v>
      </c>
      <c r="G12" s="195">
        <f>逆行列係数!BM12</f>
        <v>2.7935801804526567E-3</v>
      </c>
      <c r="H12" s="472">
        <f t="shared" si="0"/>
        <v>0.10381412671267699</v>
      </c>
      <c r="I12" s="196">
        <f t="shared" si="1"/>
        <v>0.20852964155383855</v>
      </c>
      <c r="J12" s="197">
        <f t="shared" si="2"/>
        <v>0.31234376826651555</v>
      </c>
    </row>
    <row r="13" spans="1:12" x14ac:dyDescent="0.15">
      <c r="A13" s="190"/>
      <c r="B13" s="191" t="s">
        <v>369</v>
      </c>
      <c r="C13" s="192" t="s">
        <v>6</v>
      </c>
      <c r="D13" s="193"/>
      <c r="E13" s="194"/>
      <c r="F13" s="195">
        <f>逆行列係数!X13</f>
        <v>4.7678490100616401E-3</v>
      </c>
      <c r="G13" s="195">
        <f>逆行列係数!BM13</f>
        <v>4.7847936567541673E-4</v>
      </c>
      <c r="H13" s="472">
        <f t="shared" si="0"/>
        <v>7.2745255509135423E-2</v>
      </c>
      <c r="I13" s="196">
        <f t="shared" si="1"/>
        <v>3.5716580219664694E-2</v>
      </c>
      <c r="J13" s="197">
        <f t="shared" si="2"/>
        <v>0.10846183572880011</v>
      </c>
    </row>
    <row r="14" spans="1:12" x14ac:dyDescent="0.15">
      <c r="A14" s="190"/>
      <c r="B14" s="191" t="s">
        <v>88</v>
      </c>
      <c r="C14" s="192" t="s">
        <v>370</v>
      </c>
      <c r="D14" s="193"/>
      <c r="E14" s="194"/>
      <c r="F14" s="195">
        <f>逆行列係数!X14</f>
        <v>4.9848227484256755E-3</v>
      </c>
      <c r="G14" s="195">
        <f>逆行列係数!BM14</f>
        <v>3.4132782750320506E-3</v>
      </c>
      <c r="H14" s="472">
        <f t="shared" si="0"/>
        <v>7.6055723186017665E-2</v>
      </c>
      <c r="I14" s="196">
        <f t="shared" si="1"/>
        <v>0.25478763781199454</v>
      </c>
      <c r="J14" s="197">
        <f t="shared" si="2"/>
        <v>0.3308433609980122</v>
      </c>
    </row>
    <row r="15" spans="1:12" x14ac:dyDescent="0.15">
      <c r="A15" s="190"/>
      <c r="B15" s="191" t="s">
        <v>89</v>
      </c>
      <c r="C15" s="192" t="s">
        <v>7</v>
      </c>
      <c r="D15" s="193"/>
      <c r="E15" s="194"/>
      <c r="F15" s="195">
        <f>逆行列係数!X15</f>
        <v>3.2767348912001708E-3</v>
      </c>
      <c r="G15" s="195">
        <f>逆行列係数!BM15</f>
        <v>6.0610673310730026E-4</v>
      </c>
      <c r="H15" s="472">
        <f t="shared" si="0"/>
        <v>4.9994644627593572E-2</v>
      </c>
      <c r="I15" s="196">
        <f t="shared" si="1"/>
        <v>4.5243455220158976E-2</v>
      </c>
      <c r="J15" s="197">
        <f t="shared" si="2"/>
        <v>9.5238099847752555E-2</v>
      </c>
    </row>
    <row r="16" spans="1:12" x14ac:dyDescent="0.15">
      <c r="A16" s="190"/>
      <c r="B16" s="191" t="s">
        <v>90</v>
      </c>
      <c r="C16" s="192" t="s">
        <v>8</v>
      </c>
      <c r="D16" s="193"/>
      <c r="E16" s="194"/>
      <c r="F16" s="195">
        <f>逆行列係数!X16</f>
        <v>0.10733376515438857</v>
      </c>
      <c r="G16" s="195">
        <f>逆行列係数!BM16</f>
        <v>1.9448480993959155E-2</v>
      </c>
      <c r="H16" s="472">
        <f t="shared" si="0"/>
        <v>1.6376404022938194</v>
      </c>
      <c r="I16" s="196">
        <f t="shared" si="1"/>
        <v>1.4517516979877052</v>
      </c>
      <c r="J16" s="197">
        <f t="shared" si="2"/>
        <v>3.0893921002815246</v>
      </c>
    </row>
    <row r="17" spans="1:10" x14ac:dyDescent="0.15">
      <c r="A17" s="190"/>
      <c r="B17" s="191" t="s">
        <v>91</v>
      </c>
      <c r="C17" s="192" t="s">
        <v>9</v>
      </c>
      <c r="D17" s="193"/>
      <c r="E17" s="194"/>
      <c r="F17" s="195">
        <f>逆行列係数!X17</f>
        <v>4.0175828107582197E-3</v>
      </c>
      <c r="G17" s="195">
        <f>逆行列係数!BM17</f>
        <v>1.3179482964700345E-3</v>
      </c>
      <c r="H17" s="472">
        <f t="shared" si="0"/>
        <v>6.1298100565046781E-2</v>
      </c>
      <c r="I17" s="196">
        <f t="shared" si="1"/>
        <v>9.8379594676554522E-2</v>
      </c>
      <c r="J17" s="197">
        <f t="shared" si="2"/>
        <v>0.1596776952416013</v>
      </c>
    </row>
    <row r="18" spans="1:10" x14ac:dyDescent="0.15">
      <c r="A18" s="190"/>
      <c r="B18" s="191" t="s">
        <v>92</v>
      </c>
      <c r="C18" s="192" t="s">
        <v>10</v>
      </c>
      <c r="D18" s="193"/>
      <c r="E18" s="194"/>
      <c r="F18" s="195">
        <f>逆行列係数!X18</f>
        <v>6.9784277697749796E-3</v>
      </c>
      <c r="G18" s="195">
        <f>逆行列係数!BM18</f>
        <v>1.3617929814859755E-3</v>
      </c>
      <c r="H18" s="472">
        <f t="shared" si="0"/>
        <v>0.10647306785366593</v>
      </c>
      <c r="I18" s="196">
        <f t="shared" si="1"/>
        <v>0.1016524259038056</v>
      </c>
      <c r="J18" s="197">
        <f t="shared" si="2"/>
        <v>0.20812549375747152</v>
      </c>
    </row>
    <row r="19" spans="1:10" x14ac:dyDescent="0.15">
      <c r="A19" s="190"/>
      <c r="B19" s="191" t="s">
        <v>93</v>
      </c>
      <c r="C19" s="192" t="s">
        <v>371</v>
      </c>
      <c r="D19" s="193"/>
      <c r="E19" s="194"/>
      <c r="F19" s="195">
        <f>逆行列係数!X19</f>
        <v>2.487202858230017E-3</v>
      </c>
      <c r="G19" s="195">
        <f>逆行列係数!BM19</f>
        <v>1.3680562324036877E-3</v>
      </c>
      <c r="H19" s="472">
        <f>D$25*F19</f>
        <v>3.7948392879718178E-2</v>
      </c>
      <c r="I19" s="196">
        <f>E$25*G19</f>
        <v>0.10211995265602528</v>
      </c>
      <c r="J19" s="197">
        <f>SUM(H19:I19)</f>
        <v>0.14006834553574346</v>
      </c>
    </row>
    <row r="20" spans="1:10" x14ac:dyDescent="0.15">
      <c r="A20" s="190"/>
      <c r="B20" s="191" t="s">
        <v>94</v>
      </c>
      <c r="C20" s="192" t="s">
        <v>372</v>
      </c>
      <c r="D20" s="193"/>
      <c r="E20" s="194"/>
      <c r="F20" s="195">
        <f>逆行列係数!X20</f>
        <v>3.02146040025567E-4</v>
      </c>
      <c r="G20" s="195">
        <f>逆行列係数!BM20</f>
        <v>1.1874610632099395E-4</v>
      </c>
      <c r="H20" s="472">
        <f>D$25*F20</f>
        <v>4.6099804830961226E-3</v>
      </c>
      <c r="I20" s="196">
        <f>E$25*G20</f>
        <v>8.8639242074729195E-3</v>
      </c>
      <c r="J20" s="197">
        <f>SUM(H20:I20)</f>
        <v>1.3473904690569041E-2</v>
      </c>
    </row>
    <row r="21" spans="1:10" x14ac:dyDescent="0.15">
      <c r="A21" s="190"/>
      <c r="B21" s="191" t="s">
        <v>95</v>
      </c>
      <c r="C21" s="192" t="s">
        <v>373</v>
      </c>
      <c r="D21" s="193"/>
      <c r="E21" s="194"/>
      <c r="F21" s="195">
        <f>逆行列係数!X21</f>
        <v>2.492587823103887E-4</v>
      </c>
      <c r="G21" s="195">
        <f>逆行列係数!BM21</f>
        <v>4.6147691428047674E-5</v>
      </c>
      <c r="H21" s="472">
        <f t="shared" si="0"/>
        <v>3.8030553754534206E-3</v>
      </c>
      <c r="I21" s="196">
        <f t="shared" si="1"/>
        <v>3.4447414895636334E-3</v>
      </c>
      <c r="J21" s="197">
        <f t="shared" si="2"/>
        <v>7.2477968650170536E-3</v>
      </c>
    </row>
    <row r="22" spans="1:10" x14ac:dyDescent="0.15">
      <c r="A22" s="190"/>
      <c r="B22" s="191" t="s">
        <v>96</v>
      </c>
      <c r="C22" s="192" t="s">
        <v>374</v>
      </c>
      <c r="D22" s="193"/>
      <c r="E22" s="194"/>
      <c r="F22" s="195">
        <f>逆行列係数!X22</f>
        <v>1.0062598379001579E-3</v>
      </c>
      <c r="G22" s="195">
        <f>逆行列係数!BM22</f>
        <v>4.9240503555115296E-4</v>
      </c>
      <c r="H22" s="472">
        <f t="shared" si="0"/>
        <v>1.5352967105743524E-2</v>
      </c>
      <c r="I22" s="196">
        <f t="shared" si="1"/>
        <v>3.6756076049390199E-2</v>
      </c>
      <c r="J22" s="197">
        <f t="shared" si="2"/>
        <v>5.2109043155133719E-2</v>
      </c>
    </row>
    <row r="23" spans="1:10" x14ac:dyDescent="0.15">
      <c r="A23" s="190"/>
      <c r="B23" s="191" t="s">
        <v>97</v>
      </c>
      <c r="C23" s="192" t="s">
        <v>11</v>
      </c>
      <c r="D23" s="193"/>
      <c r="E23" s="194"/>
      <c r="F23" s="195">
        <f>逆行列係数!X23</f>
        <v>5.0616379166200966E-3</v>
      </c>
      <c r="G23" s="195">
        <f>逆行列係数!BM23</f>
        <v>3.5422130950898776E-3</v>
      </c>
      <c r="H23" s="472">
        <f t="shared" si="0"/>
        <v>7.7227727380254546E-2</v>
      </c>
      <c r="I23" s="196">
        <f t="shared" si="1"/>
        <v>0.26441210894713507</v>
      </c>
      <c r="J23" s="197">
        <f t="shared" si="2"/>
        <v>0.34163983632738959</v>
      </c>
    </row>
    <row r="24" spans="1:10" x14ac:dyDescent="0.15">
      <c r="A24" s="190"/>
      <c r="B24" s="191" t="s">
        <v>98</v>
      </c>
      <c r="C24" s="192" t="s">
        <v>345</v>
      </c>
      <c r="D24" s="193"/>
      <c r="E24" s="194"/>
      <c r="F24" s="195">
        <f>逆行列係数!X24</f>
        <v>1.0226651367361728E-3</v>
      </c>
      <c r="G24" s="195">
        <f>逆行列係数!BM24</f>
        <v>5.3858445736780318E-4</v>
      </c>
      <c r="H24" s="472">
        <f t="shared" si="0"/>
        <v>1.5603270261949008E-2</v>
      </c>
      <c r="I24" s="196">
        <f t="shared" si="1"/>
        <v>4.0203186086170753E-2</v>
      </c>
      <c r="J24" s="197">
        <f t="shared" si="2"/>
        <v>5.580645634811976E-2</v>
      </c>
    </row>
    <row r="25" spans="1:10" x14ac:dyDescent="0.15">
      <c r="A25" s="190"/>
      <c r="B25" s="191" t="s">
        <v>99</v>
      </c>
      <c r="C25" s="192" t="s">
        <v>342</v>
      </c>
      <c r="D25" s="193">
        <f>地域別最終需要!K27</f>
        <v>15.257457892567565</v>
      </c>
      <c r="E25" s="194">
        <f>地域別最終需要!I27</f>
        <v>74.646019832532431</v>
      </c>
      <c r="F25" s="195">
        <f>逆行列係数!X25</f>
        <v>1.0547502306239156</v>
      </c>
      <c r="G25" s="195">
        <f>逆行列係数!BM25</f>
        <v>1.1552857838075964E-2</v>
      </c>
      <c r="H25" s="472">
        <f t="shared" si="0"/>
        <v>16.092807230920322</v>
      </c>
      <c r="I25" s="196">
        <f t="shared" si="1"/>
        <v>0.86237485530344615</v>
      </c>
      <c r="J25" s="197">
        <f t="shared" si="2"/>
        <v>16.955182086223768</v>
      </c>
    </row>
    <row r="26" spans="1:10" x14ac:dyDescent="0.15">
      <c r="A26" s="190"/>
      <c r="B26" s="191" t="s">
        <v>100</v>
      </c>
      <c r="C26" s="192" t="s">
        <v>13</v>
      </c>
      <c r="D26" s="193"/>
      <c r="E26" s="194"/>
      <c r="F26" s="195">
        <f>逆行列係数!X26</f>
        <v>2.9252790681563957E-3</v>
      </c>
      <c r="G26" s="195">
        <f>逆行列係数!BM26</f>
        <v>6.6053048060763224E-4</v>
      </c>
      <c r="H26" s="472">
        <f t="shared" si="0"/>
        <v>4.4632322206405492E-2</v>
      </c>
      <c r="I26" s="196">
        <f t="shared" si="1"/>
        <v>4.9305971355429495E-2</v>
      </c>
      <c r="J26" s="197">
        <f t="shared" si="2"/>
        <v>9.3938293561834987E-2</v>
      </c>
    </row>
    <row r="27" spans="1:10" x14ac:dyDescent="0.15">
      <c r="A27" s="190"/>
      <c r="B27" s="191" t="s">
        <v>101</v>
      </c>
      <c r="C27" s="192" t="s">
        <v>14</v>
      </c>
      <c r="D27" s="193"/>
      <c r="E27" s="194"/>
      <c r="F27" s="195">
        <f>逆行列係数!X27</f>
        <v>3.7870518307813552E-3</v>
      </c>
      <c r="G27" s="195">
        <f>逆行列係数!BM27</f>
        <v>2.6295595680328763E-4</v>
      </c>
      <c r="H27" s="472">
        <f t="shared" si="0"/>
        <v>5.7780783845117437E-2</v>
      </c>
      <c r="I27" s="196">
        <f t="shared" si="1"/>
        <v>1.9628615566620749E-2</v>
      </c>
      <c r="J27" s="197">
        <f t="shared" si="2"/>
        <v>7.7409399411738189E-2</v>
      </c>
    </row>
    <row r="28" spans="1:10" x14ac:dyDescent="0.15">
      <c r="A28" s="190"/>
      <c r="B28" s="191" t="s">
        <v>102</v>
      </c>
      <c r="C28" s="192" t="s">
        <v>343</v>
      </c>
      <c r="D28" s="193"/>
      <c r="E28" s="194"/>
      <c r="F28" s="195">
        <f>逆行列係数!X28</f>
        <v>1.8948138760570384E-2</v>
      </c>
      <c r="G28" s="195">
        <f>逆行列係数!BM28</f>
        <v>1.3278010673265996E-3</v>
      </c>
      <c r="H28" s="472">
        <f t="shared" si="0"/>
        <v>0.28910042928193003</v>
      </c>
      <c r="I28" s="196">
        <f t="shared" si="1"/>
        <v>9.9115064805319078E-2</v>
      </c>
      <c r="J28" s="197">
        <f t="shared" si="2"/>
        <v>0.38821549408724909</v>
      </c>
    </row>
    <row r="29" spans="1:10" x14ac:dyDescent="0.15">
      <c r="A29" s="190"/>
      <c r="B29" s="191" t="s">
        <v>103</v>
      </c>
      <c r="C29" s="192" t="s">
        <v>375</v>
      </c>
      <c r="D29" s="193"/>
      <c r="E29" s="194"/>
      <c r="F29" s="195">
        <f>逆行列係数!X29</f>
        <v>1.5610397117987243E-3</v>
      </c>
      <c r="G29" s="195">
        <f>逆行列係数!BM29</f>
        <v>1.0572669388780611E-4</v>
      </c>
      <c r="H29" s="472">
        <f t="shared" si="0"/>
        <v>2.3817497671394842E-2</v>
      </c>
      <c r="I29" s="196">
        <f t="shared" si="1"/>
        <v>7.8920768887772597E-3</v>
      </c>
      <c r="J29" s="197">
        <f t="shared" si="2"/>
        <v>3.17095745601721E-2</v>
      </c>
    </row>
    <row r="30" spans="1:10" x14ac:dyDescent="0.15">
      <c r="A30" s="190"/>
      <c r="B30" s="191" t="s">
        <v>104</v>
      </c>
      <c r="C30" s="192" t="s">
        <v>376</v>
      </c>
      <c r="D30" s="193"/>
      <c r="E30" s="194"/>
      <c r="F30" s="195">
        <f>逆行列係数!X30</f>
        <v>2.6438877967826886E-3</v>
      </c>
      <c r="G30" s="195">
        <f>逆行列係数!BM30</f>
        <v>6.3785424190777258E-5</v>
      </c>
      <c r="H30" s="472">
        <f>D$25*F30</f>
        <v>4.0339006732085105E-2</v>
      </c>
      <c r="I30" s="196">
        <f>E$25*G30</f>
        <v>4.7613280391712535E-3</v>
      </c>
      <c r="J30" s="197">
        <f>SUM(H30:I30)</f>
        <v>4.5100334771256356E-2</v>
      </c>
    </row>
    <row r="31" spans="1:10" x14ac:dyDescent="0.15">
      <c r="A31" s="190"/>
      <c r="B31" s="191" t="s">
        <v>105</v>
      </c>
      <c r="C31" s="192" t="s">
        <v>377</v>
      </c>
      <c r="D31" s="193"/>
      <c r="E31" s="194"/>
      <c r="F31" s="195">
        <f>逆行列係数!X31</f>
        <v>2.0548613288138996E-2</v>
      </c>
      <c r="G31" s="195">
        <f>逆行列係数!BM31</f>
        <v>3.0448459940263222E-3</v>
      </c>
      <c r="H31" s="472">
        <f t="shared" si="0"/>
        <v>0.31351960199443507</v>
      </c>
      <c r="I31" s="196">
        <f t="shared" si="1"/>
        <v>0.22728563445709576</v>
      </c>
      <c r="J31" s="197">
        <f t="shared" si="2"/>
        <v>0.54080523645153078</v>
      </c>
    </row>
    <row r="32" spans="1:10" x14ac:dyDescent="0.15">
      <c r="A32" s="190"/>
      <c r="B32" s="191" t="s">
        <v>106</v>
      </c>
      <c r="C32" s="192" t="s">
        <v>17</v>
      </c>
      <c r="D32" s="193"/>
      <c r="E32" s="194"/>
      <c r="F32" s="195">
        <f>逆行列係数!X32</f>
        <v>1.3181735123366799E-2</v>
      </c>
      <c r="G32" s="195">
        <f>逆行列係数!BM32</f>
        <v>5.2006701902906536E-4</v>
      </c>
      <c r="H32" s="472">
        <f t="shared" si="0"/>
        <v>0.20111976859574787</v>
      </c>
      <c r="I32" s="196">
        <f t="shared" si="1"/>
        <v>3.8820933016689631E-2</v>
      </c>
      <c r="J32" s="197">
        <f t="shared" si="2"/>
        <v>0.2399407016124375</v>
      </c>
    </row>
    <row r="33" spans="1:10" x14ac:dyDescent="0.15">
      <c r="A33" s="190"/>
      <c r="B33" s="191" t="s">
        <v>107</v>
      </c>
      <c r="C33" s="192" t="s">
        <v>18</v>
      </c>
      <c r="D33" s="193"/>
      <c r="E33" s="194"/>
      <c r="F33" s="195">
        <f>逆行列係数!X33</f>
        <v>4.2264951718042837E-3</v>
      </c>
      <c r="G33" s="195">
        <f>逆行列係数!BM33</f>
        <v>3.2835997274930343E-4</v>
      </c>
      <c r="H33" s="472">
        <f t="shared" si="0"/>
        <v>6.4485572116943973E-2</v>
      </c>
      <c r="I33" s="196">
        <f t="shared" si="1"/>
        <v>2.4510765038054314E-2</v>
      </c>
      <c r="J33" s="197">
        <f t="shared" si="2"/>
        <v>8.8996337154998287E-2</v>
      </c>
    </row>
    <row r="34" spans="1:10" x14ac:dyDescent="0.15">
      <c r="A34" s="190"/>
      <c r="B34" s="191" t="s">
        <v>108</v>
      </c>
      <c r="C34" s="192" t="s">
        <v>378</v>
      </c>
      <c r="D34" s="193"/>
      <c r="E34" s="194"/>
      <c r="F34" s="195">
        <f>逆行列係数!X34</f>
        <v>1.3129744494040026E-2</v>
      </c>
      <c r="G34" s="195">
        <f>逆行列係数!BM34</f>
        <v>1.9393663768996149E-3</v>
      </c>
      <c r="H34" s="472">
        <f t="shared" si="0"/>
        <v>0.20032652375798654</v>
      </c>
      <c r="I34" s="196">
        <f t="shared" si="1"/>
        <v>0.14476598103259522</v>
      </c>
      <c r="J34" s="197">
        <f t="shared" si="2"/>
        <v>0.34509250479058173</v>
      </c>
    </row>
    <row r="35" spans="1:10" x14ac:dyDescent="0.15">
      <c r="A35" s="190"/>
      <c r="B35" s="191" t="s">
        <v>109</v>
      </c>
      <c r="C35" s="192" t="s">
        <v>347</v>
      </c>
      <c r="D35" s="193"/>
      <c r="E35" s="194"/>
      <c r="F35" s="195">
        <f>逆行列係数!X35</f>
        <v>4.959895990746829E-3</v>
      </c>
      <c r="G35" s="195">
        <f>逆行列係数!BM35</f>
        <v>4.2193224375543676E-4</v>
      </c>
      <c r="H35" s="472">
        <f t="shared" si="0"/>
        <v>7.5675404230334434E-2</v>
      </c>
      <c r="I35" s="196">
        <f t="shared" si="1"/>
        <v>3.149556263535324E-2</v>
      </c>
      <c r="J35" s="197">
        <f t="shared" si="2"/>
        <v>0.10717096686568767</v>
      </c>
    </row>
    <row r="36" spans="1:10" x14ac:dyDescent="0.15">
      <c r="A36" s="190"/>
      <c r="B36" s="191" t="s">
        <v>110</v>
      </c>
      <c r="C36" s="192" t="s">
        <v>19</v>
      </c>
      <c r="D36" s="193"/>
      <c r="E36" s="194"/>
      <c r="F36" s="195">
        <f>逆行列係数!X36</f>
        <v>1.6171818521932277E-3</v>
      </c>
      <c r="G36" s="195">
        <f>逆行列係数!BM36</f>
        <v>5.9235477648552524E-5</v>
      </c>
      <c r="H36" s="472">
        <f t="shared" si="0"/>
        <v>2.4674084014462597E-2</v>
      </c>
      <c r="I36" s="196">
        <f t="shared" si="1"/>
        <v>4.4216926393433834E-3</v>
      </c>
      <c r="J36" s="197">
        <f t="shared" si="2"/>
        <v>2.9095776653805978E-2</v>
      </c>
    </row>
    <row r="37" spans="1:10" x14ac:dyDescent="0.15">
      <c r="A37" s="190"/>
      <c r="B37" s="191" t="s">
        <v>111</v>
      </c>
      <c r="C37" s="192" t="s">
        <v>20</v>
      </c>
      <c r="D37" s="193"/>
      <c r="E37" s="194"/>
      <c r="F37" s="195">
        <f>逆行列係数!X37</f>
        <v>3.6192007711483398E-2</v>
      </c>
      <c r="G37" s="195">
        <f>逆行列係数!BM37</f>
        <v>1.3204936898667061E-3</v>
      </c>
      <c r="H37" s="472">
        <f t="shared" si="0"/>
        <v>0.55219803370543852</v>
      </c>
      <c r="I37" s="196">
        <f t="shared" si="1"/>
        <v>9.8569598162524072E-2</v>
      </c>
      <c r="J37" s="197">
        <f t="shared" si="2"/>
        <v>0.6507676318679626</v>
      </c>
    </row>
    <row r="38" spans="1:10" x14ac:dyDescent="0.15">
      <c r="A38" s="190"/>
      <c r="B38" s="191" t="s">
        <v>112</v>
      </c>
      <c r="C38" s="192" t="s">
        <v>379</v>
      </c>
      <c r="D38" s="193"/>
      <c r="E38" s="194"/>
      <c r="F38" s="195">
        <f>逆行列係数!X38</f>
        <v>5.0972262413646388E-5</v>
      </c>
      <c r="G38" s="195">
        <f>逆行列係数!BM38</f>
        <v>4.459397846032887E-6</v>
      </c>
      <c r="H38" s="472">
        <f t="shared" si="0"/>
        <v>7.7770714746511411E-4</v>
      </c>
      <c r="I38" s="196">
        <f t="shared" si="1"/>
        <v>3.328763000561233E-4</v>
      </c>
      <c r="J38" s="197">
        <f t="shared" si="2"/>
        <v>1.1105834475212374E-3</v>
      </c>
    </row>
    <row r="39" spans="1:10" x14ac:dyDescent="0.15">
      <c r="A39" s="190"/>
      <c r="B39" s="191" t="s">
        <v>334</v>
      </c>
      <c r="C39" s="192" t="s">
        <v>380</v>
      </c>
      <c r="D39" s="193"/>
      <c r="E39" s="194"/>
      <c r="F39" s="195">
        <f>逆行列係数!X39</f>
        <v>8.905550570412424E-4</v>
      </c>
      <c r="G39" s="195">
        <f>逆行列係数!BM39</f>
        <v>5.4432751650851901E-5</v>
      </c>
      <c r="H39" s="472">
        <f t="shared" si="0"/>
        <v>1.3587606283819862E-2</v>
      </c>
      <c r="I39" s="196">
        <f t="shared" si="1"/>
        <v>4.0631882592688032E-3</v>
      </c>
      <c r="J39" s="197">
        <f t="shared" si="2"/>
        <v>1.7650794543088665E-2</v>
      </c>
    </row>
    <row r="40" spans="1:10" x14ac:dyDescent="0.15">
      <c r="A40" s="190"/>
      <c r="B40" s="191" t="s">
        <v>335</v>
      </c>
      <c r="C40" s="192" t="s">
        <v>21</v>
      </c>
      <c r="D40" s="193"/>
      <c r="E40" s="194"/>
      <c r="F40" s="195">
        <f>逆行列係数!X40</f>
        <v>3.4524525562939001E-2</v>
      </c>
      <c r="G40" s="195">
        <f>逆行列係数!BM40</f>
        <v>1.9090436448919315E-3</v>
      </c>
      <c r="H40" s="472">
        <f t="shared" si="0"/>
        <v>0.52675649503741429</v>
      </c>
      <c r="I40" s="196">
        <f t="shared" si="1"/>
        <v>0.14250250977777312</v>
      </c>
      <c r="J40" s="197">
        <f t="shared" si="2"/>
        <v>0.66925900481518741</v>
      </c>
    </row>
    <row r="41" spans="1:10" x14ac:dyDescent="0.15">
      <c r="A41" s="190"/>
      <c r="B41" s="191" t="s">
        <v>381</v>
      </c>
      <c r="C41" s="435" t="s">
        <v>439</v>
      </c>
      <c r="D41" s="193"/>
      <c r="E41" s="194"/>
      <c r="F41" s="195">
        <f>逆行列係数!X41</f>
        <v>2.4442066361424322E-4</v>
      </c>
      <c r="G41" s="195">
        <f>逆行列係数!BM41</f>
        <v>2.7538621424990801E-5</v>
      </c>
      <c r="H41" s="472">
        <f t="shared" ref="H41:I43" si="3">D$25*F41</f>
        <v>3.7292379831677372E-3</v>
      </c>
      <c r="I41" s="196">
        <f t="shared" si="3"/>
        <v>2.0556484810504657E-3</v>
      </c>
      <c r="J41" s="197">
        <f>SUM(H41:I41)</f>
        <v>5.7848864642182033E-3</v>
      </c>
    </row>
    <row r="42" spans="1:10" x14ac:dyDescent="0.15">
      <c r="A42" s="190"/>
      <c r="B42" s="191" t="s">
        <v>336</v>
      </c>
      <c r="C42" s="192" t="s">
        <v>383</v>
      </c>
      <c r="D42" s="193"/>
      <c r="E42" s="194"/>
      <c r="F42" s="195">
        <f>逆行列係数!X42</f>
        <v>1.3069465172301194E-3</v>
      </c>
      <c r="G42" s="195">
        <f>逆行列係数!BM42</f>
        <v>4.8425640085200214E-5</v>
      </c>
      <c r="H42" s="472">
        <f t="shared" si="3"/>
        <v>1.9940681454476378E-2</v>
      </c>
      <c r="I42" s="196">
        <f t="shared" si="3"/>
        <v>3.6147812902029325E-3</v>
      </c>
      <c r="J42" s="197">
        <f>SUM(H42:I42)</f>
        <v>2.3555462744679311E-2</v>
      </c>
    </row>
    <row r="43" spans="1:10" x14ac:dyDescent="0.15">
      <c r="A43" s="190"/>
      <c r="B43" s="191" t="s">
        <v>337</v>
      </c>
      <c r="C43" s="192" t="s">
        <v>384</v>
      </c>
      <c r="D43" s="320"/>
      <c r="E43" s="321"/>
      <c r="F43" s="199">
        <f>逆行列係数!X43</f>
        <v>7.1290601792753537E-3</v>
      </c>
      <c r="G43" s="199">
        <f>逆行列係数!BM43</f>
        <v>2.6112912677812665E-4</v>
      </c>
      <c r="H43" s="473">
        <f t="shared" si="3"/>
        <v>0.10877133549887388</v>
      </c>
      <c r="I43" s="200">
        <f t="shared" si="3"/>
        <v>1.9492249976331918E-2</v>
      </c>
      <c r="J43" s="201">
        <f>SUM(H43:I43)</f>
        <v>0.1282635854752058</v>
      </c>
    </row>
    <row r="44" spans="1:10" x14ac:dyDescent="0.15">
      <c r="A44" s="202"/>
      <c r="B44" s="271"/>
      <c r="C44" s="272" t="s">
        <v>116</v>
      </c>
      <c r="D44" s="204">
        <f>SUM(D5:D43)</f>
        <v>15.257457892567565</v>
      </c>
      <c r="E44" s="204">
        <f>SUM(E5:E43)</f>
        <v>74.646019832532431</v>
      </c>
      <c r="F44" s="205">
        <f>逆行列係数!X44</f>
        <v>1.3891489932950529</v>
      </c>
      <c r="G44" s="205">
        <f>逆行列係数!BM44</f>
        <v>6.1893997449516118E-2</v>
      </c>
      <c r="H44" s="474">
        <f>SUM(H5:H43)</f>
        <v>21.194882271701896</v>
      </c>
      <c r="I44" s="206">
        <f>SUM(I5:I43)</f>
        <v>4.6201405611312927</v>
      </c>
      <c r="J44" s="207">
        <f>SUM(J5:J43)</f>
        <v>25.815022832833183</v>
      </c>
    </row>
    <row r="45" spans="1:10" x14ac:dyDescent="0.15">
      <c r="A45" s="208" t="s">
        <v>137</v>
      </c>
      <c r="B45" s="191" t="s">
        <v>358</v>
      </c>
      <c r="C45" s="192" t="s">
        <v>359</v>
      </c>
      <c r="D45" s="209"/>
      <c r="E45" s="210"/>
      <c r="F45" s="211">
        <f>逆行列係数!X46</f>
        <v>1.9221111714102165E-3</v>
      </c>
      <c r="G45" s="211">
        <f>逆行列係数!BM46</f>
        <v>2.6097705234113494E-3</v>
      </c>
      <c r="H45" s="472">
        <f t="shared" ref="H45:H80" si="4">D$25*F45</f>
        <v>2.9326530262625095E-2</v>
      </c>
      <c r="I45" s="212">
        <f t="shared" ref="I45:I80" si="5">E$25*G45</f>
        <v>0.19480898224892212</v>
      </c>
      <c r="J45" s="213">
        <f t="shared" ref="J45:J80" si="6">SUM(H45:I45)</f>
        <v>0.22413551251154723</v>
      </c>
    </row>
    <row r="46" spans="1:10" x14ac:dyDescent="0.15">
      <c r="A46" s="208" t="s">
        <v>138</v>
      </c>
      <c r="B46" s="191" t="s">
        <v>360</v>
      </c>
      <c r="C46" s="192" t="s">
        <v>361</v>
      </c>
      <c r="D46" s="193"/>
      <c r="E46" s="194"/>
      <c r="F46" s="195">
        <f>逆行列係数!X47</f>
        <v>4.3699002536369655E-4</v>
      </c>
      <c r="G46" s="195">
        <f>逆行列係数!BM47</f>
        <v>4.8595174875828376E-4</v>
      </c>
      <c r="H46" s="472">
        <f t="shared" si="4"/>
        <v>6.6673569114586327E-3</v>
      </c>
      <c r="I46" s="196">
        <f t="shared" si="5"/>
        <v>3.627436387546467E-2</v>
      </c>
      <c r="J46" s="197">
        <f t="shared" si="6"/>
        <v>4.29417207869233E-2</v>
      </c>
    </row>
    <row r="47" spans="1:10" x14ac:dyDescent="0.15">
      <c r="A47" s="208" t="s">
        <v>139</v>
      </c>
      <c r="B47" s="191" t="s">
        <v>362</v>
      </c>
      <c r="C47" s="192" t="s">
        <v>363</v>
      </c>
      <c r="D47" s="214"/>
      <c r="E47" s="198"/>
      <c r="F47" s="195">
        <f>逆行列係数!X48</f>
        <v>7.7961227158510448E-5</v>
      </c>
      <c r="G47" s="195">
        <f>逆行列係数!BM48</f>
        <v>8.9800891780185478E-5</v>
      </c>
      <c r="H47" s="472">
        <f t="shared" si="4"/>
        <v>1.1894901406238681E-3</v>
      </c>
      <c r="I47" s="196">
        <f t="shared" si="5"/>
        <v>6.7032791488028237E-3</v>
      </c>
      <c r="J47" s="197">
        <f t="shared" si="6"/>
        <v>7.8927692894266918E-3</v>
      </c>
    </row>
    <row r="48" spans="1:10" x14ac:dyDescent="0.15">
      <c r="A48" s="208" t="s">
        <v>140</v>
      </c>
      <c r="B48" s="191" t="s">
        <v>364</v>
      </c>
      <c r="C48" s="192" t="s">
        <v>3</v>
      </c>
      <c r="D48" s="214"/>
      <c r="E48" s="198"/>
      <c r="F48" s="195">
        <f>逆行列係数!X49</f>
        <v>5.5361987813880388E-2</v>
      </c>
      <c r="G48" s="195">
        <f>逆行列係数!BM49</f>
        <v>6.7224505578131394E-2</v>
      </c>
      <c r="H48" s="472">
        <f t="shared" si="4"/>
        <v>0.84468319791911872</v>
      </c>
      <c r="I48" s="196">
        <f t="shared" si="5"/>
        <v>5.018041776617383</v>
      </c>
      <c r="J48" s="197">
        <f t="shared" si="6"/>
        <v>5.8627249745365013</v>
      </c>
    </row>
    <row r="49" spans="1:10" x14ac:dyDescent="0.15">
      <c r="A49" s="208" t="s">
        <v>136</v>
      </c>
      <c r="B49" s="191" t="s">
        <v>365</v>
      </c>
      <c r="C49" s="192" t="s">
        <v>344</v>
      </c>
      <c r="E49" s="198"/>
      <c r="F49" s="195">
        <f>逆行列係数!X50</f>
        <v>9.750496075735754E-4</v>
      </c>
      <c r="G49" s="195">
        <f>逆行列係数!BM50</f>
        <v>1.1960806523981368E-3</v>
      </c>
      <c r="H49" s="472">
        <f t="shared" si="4"/>
        <v>1.4876778330718356E-2</v>
      </c>
      <c r="I49" s="196">
        <f t="shared" si="5"/>
        <v>8.9282660100219652E-2</v>
      </c>
      <c r="J49" s="197">
        <f t="shared" si="6"/>
        <v>0.104159438430938</v>
      </c>
    </row>
    <row r="50" spans="1:10" x14ac:dyDescent="0.15">
      <c r="A50" s="208"/>
      <c r="B50" s="191" t="s">
        <v>366</v>
      </c>
      <c r="C50" s="192" t="s">
        <v>4</v>
      </c>
      <c r="E50" s="198"/>
      <c r="F50" s="195">
        <f>逆行列係数!X51</f>
        <v>4.120930410304674E-3</v>
      </c>
      <c r="G50" s="195">
        <f>逆行列係数!BM51</f>
        <v>6.5999492098257981E-3</v>
      </c>
      <c r="H50" s="472">
        <f t="shared" si="4"/>
        <v>6.287492221342475E-2</v>
      </c>
      <c r="I50" s="196">
        <f t="shared" si="5"/>
        <v>0.49265993961036325</v>
      </c>
      <c r="J50" s="197">
        <f t="shared" si="6"/>
        <v>0.55553486182378797</v>
      </c>
    </row>
    <row r="51" spans="1:10" x14ac:dyDescent="0.15">
      <c r="A51" s="208"/>
      <c r="B51" s="191" t="s">
        <v>367</v>
      </c>
      <c r="C51" s="192" t="s">
        <v>113</v>
      </c>
      <c r="E51" s="198"/>
      <c r="F51" s="195">
        <f>逆行列係数!X52</f>
        <v>1.2955709827974612E-2</v>
      </c>
      <c r="G51" s="195">
        <f>逆行列係数!BM52</f>
        <v>1.5015579255729938E-2</v>
      </c>
      <c r="H51" s="472">
        <f t="shared" si="4"/>
        <v>0.19767119716864642</v>
      </c>
      <c r="I51" s="196">
        <f t="shared" si="5"/>
        <v>1.1208532269201796</v>
      </c>
      <c r="J51" s="197">
        <f t="shared" si="6"/>
        <v>1.3185244240888261</v>
      </c>
    </row>
    <row r="52" spans="1:10" x14ac:dyDescent="0.15">
      <c r="A52" s="208"/>
      <c r="B52" s="191" t="s">
        <v>368</v>
      </c>
      <c r="C52" s="192" t="s">
        <v>5</v>
      </c>
      <c r="E52" s="198"/>
      <c r="F52" s="195">
        <f>逆行列係数!X53</f>
        <v>4.4756533318101178E-2</v>
      </c>
      <c r="G52" s="195">
        <f>逆行列係数!BM53</f>
        <v>6.080049360544957E-2</v>
      </c>
      <c r="H52" s="472">
        <f t="shared" si="4"/>
        <v>0.68287092251822601</v>
      </c>
      <c r="I52" s="196">
        <f t="shared" si="5"/>
        <v>4.5385148515001497</v>
      </c>
      <c r="J52" s="197">
        <f t="shared" si="6"/>
        <v>5.2213857740183753</v>
      </c>
    </row>
    <row r="53" spans="1:10" x14ac:dyDescent="0.15">
      <c r="A53" s="208"/>
      <c r="B53" s="191" t="s">
        <v>369</v>
      </c>
      <c r="C53" s="192" t="s">
        <v>6</v>
      </c>
      <c r="E53" s="198"/>
      <c r="F53" s="195">
        <f>逆行列係数!X54</f>
        <v>4.2493492798917759E-2</v>
      </c>
      <c r="G53" s="195">
        <f>逆行列係数!BM54</f>
        <v>4.4130958697079316E-2</v>
      </c>
      <c r="H53" s="472">
        <f t="shared" si="4"/>
        <v>0.64834267708761073</v>
      </c>
      <c r="I53" s="196">
        <f t="shared" si="5"/>
        <v>3.2942004181308522</v>
      </c>
      <c r="J53" s="197">
        <f t="shared" si="6"/>
        <v>3.942543095218463</v>
      </c>
    </row>
    <row r="54" spans="1:10" x14ac:dyDescent="0.15">
      <c r="A54" s="208"/>
      <c r="B54" s="191" t="s">
        <v>88</v>
      </c>
      <c r="C54" s="192" t="s">
        <v>370</v>
      </c>
      <c r="E54" s="198"/>
      <c r="F54" s="195">
        <f>逆行列係数!X55</f>
        <v>5.0996410569071469E-2</v>
      </c>
      <c r="G54" s="195">
        <f>逆行列係数!BM55</f>
        <v>7.1758156264258785E-2</v>
      </c>
      <c r="H54" s="472">
        <f t="shared" si="4"/>
        <v>0.77807558692969547</v>
      </c>
      <c r="I54" s="196">
        <f t="shared" si="5"/>
        <v>5.3564607556478228</v>
      </c>
      <c r="J54" s="197">
        <f t="shared" si="6"/>
        <v>6.1345363425775181</v>
      </c>
    </row>
    <row r="55" spans="1:10" x14ac:dyDescent="0.15">
      <c r="A55" s="208"/>
      <c r="B55" s="191" t="s">
        <v>89</v>
      </c>
      <c r="C55" s="192" t="s">
        <v>7</v>
      </c>
      <c r="E55" s="198"/>
      <c r="F55" s="195">
        <f>逆行列係数!X56</f>
        <v>1.2251502864938663E-2</v>
      </c>
      <c r="G55" s="195">
        <f>逆行列係数!BM56</f>
        <v>1.7272516703959989E-2</v>
      </c>
      <c r="H55" s="472">
        <f t="shared" si="4"/>
        <v>0.18692678908247254</v>
      </c>
      <c r="I55" s="196">
        <f t="shared" si="5"/>
        <v>1.2893246244415451</v>
      </c>
      <c r="J55" s="197">
        <f t="shared" si="6"/>
        <v>1.4762514135240177</v>
      </c>
    </row>
    <row r="56" spans="1:10" x14ac:dyDescent="0.15">
      <c r="A56" s="208"/>
      <c r="B56" s="191" t="s">
        <v>90</v>
      </c>
      <c r="C56" s="192" t="s">
        <v>8</v>
      </c>
      <c r="E56" s="198"/>
      <c r="F56" s="195">
        <f>逆行列係数!X57</f>
        <v>0.17145821520839294</v>
      </c>
      <c r="G56" s="195">
        <f>逆行列係数!BM57</f>
        <v>0.23602965213189281</v>
      </c>
      <c r="H56" s="472">
        <f t="shared" si="4"/>
        <v>2.6160164988768431</v>
      </c>
      <c r="I56" s="196">
        <f t="shared" si="5"/>
        <v>17.618674094103</v>
      </c>
      <c r="J56" s="197">
        <f t="shared" si="6"/>
        <v>20.234690592979842</v>
      </c>
    </row>
    <row r="57" spans="1:10" x14ac:dyDescent="0.15">
      <c r="A57" s="208"/>
      <c r="B57" s="191" t="s">
        <v>91</v>
      </c>
      <c r="C57" s="192" t="s">
        <v>9</v>
      </c>
      <c r="E57" s="198"/>
      <c r="F57" s="195">
        <f>逆行列係数!X58</f>
        <v>3.4219321617450317E-2</v>
      </c>
      <c r="G57" s="195">
        <f>逆行列係数!BM58</f>
        <v>4.3076605401242911E-2</v>
      </c>
      <c r="H57" s="472">
        <f t="shared" si="4"/>
        <v>0.52209985869047526</v>
      </c>
      <c r="I57" s="196">
        <f t="shared" si="5"/>
        <v>3.2154971410993518</v>
      </c>
      <c r="J57" s="197">
        <f t="shared" si="6"/>
        <v>3.7375969997898268</v>
      </c>
    </row>
    <row r="58" spans="1:10" x14ac:dyDescent="0.15">
      <c r="A58" s="208"/>
      <c r="B58" s="191" t="s">
        <v>92</v>
      </c>
      <c r="C58" s="192" t="s">
        <v>10</v>
      </c>
      <c r="E58" s="198"/>
      <c r="F58" s="195">
        <f>逆行列係数!X59</f>
        <v>2.471763197260619E-2</v>
      </c>
      <c r="G58" s="195">
        <f>逆行列係数!BM59</f>
        <v>2.3758136183700342E-2</v>
      </c>
      <c r="H58" s="472">
        <f t="shared" si="4"/>
        <v>0.37712822902602072</v>
      </c>
      <c r="I58" s="196">
        <f t="shared" si="5"/>
        <v>1.7734503047525021</v>
      </c>
      <c r="J58" s="197">
        <f t="shared" si="6"/>
        <v>2.150578533778523</v>
      </c>
    </row>
    <row r="59" spans="1:10" x14ac:dyDescent="0.15">
      <c r="A59" s="208"/>
      <c r="B59" s="191" t="s">
        <v>93</v>
      </c>
      <c r="C59" s="192" t="s">
        <v>371</v>
      </c>
      <c r="E59" s="198"/>
      <c r="F59" s="195">
        <f>逆行列係数!X60</f>
        <v>1.9085301398826041E-2</v>
      </c>
      <c r="G59" s="195">
        <f>逆行列係数!BM60</f>
        <v>1.4670865271742472E-2</v>
      </c>
      <c r="H59" s="472">
        <f>D$25*F59</f>
        <v>0.29119318245954917</v>
      </c>
      <c r="I59" s="196">
        <f>E$25*G59</f>
        <v>1.0951217000348998</v>
      </c>
      <c r="J59" s="197">
        <f>SUM(H59:I59)</f>
        <v>1.3863148824944491</v>
      </c>
    </row>
    <row r="60" spans="1:10" x14ac:dyDescent="0.15">
      <c r="A60" s="208"/>
      <c r="B60" s="191" t="s">
        <v>94</v>
      </c>
      <c r="C60" s="192" t="s">
        <v>372</v>
      </c>
      <c r="E60" s="198"/>
      <c r="F60" s="195">
        <f>逆行列係数!X61</f>
        <v>3.4259533327776802E-3</v>
      </c>
      <c r="G60" s="195">
        <f>逆行列係数!BM61</f>
        <v>3.3342911455479666E-3</v>
      </c>
      <c r="H60" s="472">
        <f>D$25*F60</f>
        <v>5.2271338716756974E-2</v>
      </c>
      <c r="I60" s="196">
        <f>E$25*G60</f>
        <v>0.24889156297801079</v>
      </c>
      <c r="J60" s="197">
        <f>SUM(H60:I60)</f>
        <v>0.30116290169476778</v>
      </c>
    </row>
    <row r="61" spans="1:10" x14ac:dyDescent="0.15">
      <c r="A61" s="208"/>
      <c r="B61" s="191" t="s">
        <v>95</v>
      </c>
      <c r="C61" s="192" t="s">
        <v>373</v>
      </c>
      <c r="E61" s="198"/>
      <c r="F61" s="195">
        <f>逆行列係数!X62</f>
        <v>1.2186289133855272E-3</v>
      </c>
      <c r="G61" s="195">
        <f>逆行列係数!BM62</f>
        <v>1.4627163904877437E-3</v>
      </c>
      <c r="H61" s="472">
        <f t="shared" si="4"/>
        <v>1.8593179332645048E-2</v>
      </c>
      <c r="I61" s="196">
        <f t="shared" si="5"/>
        <v>0.10918595669371836</v>
      </c>
      <c r="J61" s="197">
        <f t="shared" si="6"/>
        <v>0.1277791360263634</v>
      </c>
    </row>
    <row r="62" spans="1:10" x14ac:dyDescent="0.15">
      <c r="A62" s="208"/>
      <c r="B62" s="191" t="s">
        <v>96</v>
      </c>
      <c r="C62" s="192" t="s">
        <v>374</v>
      </c>
      <c r="E62" s="198"/>
      <c r="F62" s="195">
        <f>逆行列係数!X63</f>
        <v>1.1354682425933758E-2</v>
      </c>
      <c r="G62" s="195">
        <f>逆行列係数!BM63</f>
        <v>1.7137236890873448E-2</v>
      </c>
      <c r="H62" s="472">
        <f t="shared" si="4"/>
        <v>0.17324358899716125</v>
      </c>
      <c r="I62" s="196">
        <f t="shared" si="5"/>
        <v>1.2792265248309458</v>
      </c>
      <c r="J62" s="197">
        <f t="shared" si="6"/>
        <v>1.4524701138281071</v>
      </c>
    </row>
    <row r="63" spans="1:10" x14ac:dyDescent="0.15">
      <c r="A63" s="208"/>
      <c r="B63" s="191" t="s">
        <v>97</v>
      </c>
      <c r="C63" s="192" t="s">
        <v>11</v>
      </c>
      <c r="E63" s="198"/>
      <c r="F63" s="195">
        <f>逆行列係数!X64</f>
        <v>2.9338273647081459E-2</v>
      </c>
      <c r="G63" s="195">
        <f>逆行列係数!BM64</f>
        <v>4.292796179437141E-2</v>
      </c>
      <c r="H63" s="472">
        <f t="shared" si="4"/>
        <v>0.44762747481097004</v>
      </c>
      <c r="I63" s="196">
        <f t="shared" si="5"/>
        <v>3.2044014874728428</v>
      </c>
      <c r="J63" s="197">
        <f t="shared" si="6"/>
        <v>3.6520289622838127</v>
      </c>
    </row>
    <row r="64" spans="1:10" x14ac:dyDescent="0.15">
      <c r="A64" s="208"/>
      <c r="B64" s="191" t="s">
        <v>98</v>
      </c>
      <c r="C64" s="192" t="s">
        <v>345</v>
      </c>
      <c r="E64" s="198"/>
      <c r="F64" s="195">
        <f>逆行列係数!X65</f>
        <v>2.0167882705164311E-3</v>
      </c>
      <c r="G64" s="195">
        <f>逆行列係数!BM65</f>
        <v>6.0230444049080107E-3</v>
      </c>
      <c r="H64" s="472">
        <f t="shared" si="4"/>
        <v>3.0771062115628613E-2</v>
      </c>
      <c r="I64" s="196">
        <f t="shared" si="5"/>
        <v>0.44959629210098684</v>
      </c>
      <c r="J64" s="197">
        <f t="shared" si="6"/>
        <v>0.48036735421661547</v>
      </c>
    </row>
    <row r="65" spans="1:10" x14ac:dyDescent="0.15">
      <c r="A65" s="208"/>
      <c r="B65" s="191" t="s">
        <v>99</v>
      </c>
      <c r="C65" s="192" t="s">
        <v>342</v>
      </c>
      <c r="E65" s="198"/>
      <c r="F65" s="195">
        <f>逆行列係数!X66</f>
        <v>0.42754446294344906</v>
      </c>
      <c r="G65" s="195">
        <f>逆行列係数!BM66</f>
        <v>1.6766307383393206</v>
      </c>
      <c r="H65" s="472">
        <f t="shared" si="4"/>
        <v>6.5232416405600882</v>
      </c>
      <c r="I65" s="196">
        <f t="shared" si="5"/>
        <v>125.15381134591043</v>
      </c>
      <c r="J65" s="197">
        <f t="shared" si="6"/>
        <v>131.67705298647053</v>
      </c>
    </row>
    <row r="66" spans="1:10" x14ac:dyDescent="0.15">
      <c r="A66" s="208"/>
      <c r="B66" s="191" t="s">
        <v>100</v>
      </c>
      <c r="C66" s="192" t="s">
        <v>13</v>
      </c>
      <c r="E66" s="198"/>
      <c r="F66" s="195">
        <f>逆行列係数!X67</f>
        <v>1.0610365056162519E-2</v>
      </c>
      <c r="G66" s="195">
        <f>逆行列係数!BM67</f>
        <v>1.2654751942789083E-2</v>
      </c>
      <c r="H66" s="472">
        <f t="shared" si="4"/>
        <v>0.16188719806916993</v>
      </c>
      <c r="I66" s="196">
        <f t="shared" si="5"/>
        <v>0.94462686449721223</v>
      </c>
      <c r="J66" s="197">
        <f t="shared" si="6"/>
        <v>1.1065140625663821</v>
      </c>
    </row>
    <row r="67" spans="1:10" x14ac:dyDescent="0.15">
      <c r="A67" s="208"/>
      <c r="B67" s="191" t="s">
        <v>101</v>
      </c>
      <c r="C67" s="192" t="s">
        <v>14</v>
      </c>
      <c r="E67" s="198"/>
      <c r="F67" s="195">
        <f>逆行列係数!X68</f>
        <v>8.9086457331938491E-3</v>
      </c>
      <c r="G67" s="195">
        <f>逆行列係数!BM68</f>
        <v>1.4416108977248316E-2</v>
      </c>
      <c r="H67" s="472">
        <f t="shared" si="4"/>
        <v>0.13592328715400687</v>
      </c>
      <c r="I67" s="196">
        <f t="shared" si="5"/>
        <v>1.0761051566236266</v>
      </c>
      <c r="J67" s="197">
        <f t="shared" si="6"/>
        <v>1.2120284437776334</v>
      </c>
    </row>
    <row r="68" spans="1:10" x14ac:dyDescent="0.15">
      <c r="A68" s="208"/>
      <c r="B68" s="191" t="s">
        <v>102</v>
      </c>
      <c r="C68" s="192" t="s">
        <v>343</v>
      </c>
      <c r="E68" s="198"/>
      <c r="F68" s="195">
        <f>逆行列係数!X69</f>
        <v>3.0339198495774128E-2</v>
      </c>
      <c r="G68" s="195">
        <f>逆行列係数!BM69</f>
        <v>4.5797010371129432E-2</v>
      </c>
      <c r="H68" s="472">
        <f t="shared" si="4"/>
        <v>0.46289904354352296</v>
      </c>
      <c r="I68" s="196">
        <f t="shared" si="5"/>
        <v>3.4185645444340209</v>
      </c>
      <c r="J68" s="197">
        <f t="shared" si="6"/>
        <v>3.8814635879775441</v>
      </c>
    </row>
    <row r="69" spans="1:10" x14ac:dyDescent="0.15">
      <c r="A69" s="208"/>
      <c r="B69" s="191" t="s">
        <v>103</v>
      </c>
      <c r="C69" s="192" t="s">
        <v>375</v>
      </c>
      <c r="E69" s="198"/>
      <c r="F69" s="195">
        <f>逆行列係数!X70</f>
        <v>2.1156513630145165E-3</v>
      </c>
      <c r="G69" s="195">
        <f>逆行列係数!BM70</f>
        <v>3.6642018321810196E-3</v>
      </c>
      <c r="H69" s="472">
        <f t="shared" si="4"/>
        <v>3.227946158654716E-2</v>
      </c>
      <c r="I69" s="196">
        <f t="shared" si="5"/>
        <v>0.27351808263538607</v>
      </c>
      <c r="J69" s="197">
        <f t="shared" si="6"/>
        <v>0.30579754422193323</v>
      </c>
    </row>
    <row r="70" spans="1:10" x14ac:dyDescent="0.15">
      <c r="A70" s="208"/>
      <c r="B70" s="191" t="s">
        <v>104</v>
      </c>
      <c r="C70" s="192" t="s">
        <v>376</v>
      </c>
      <c r="E70" s="198"/>
      <c r="F70" s="195">
        <f>逆行列係数!X71</f>
        <v>1.467425128361985E-3</v>
      </c>
      <c r="G70" s="195">
        <f>逆行列係数!BM71</f>
        <v>2.3116837754513647E-3</v>
      </c>
      <c r="H70" s="472">
        <f>D$25*F70</f>
        <v>2.2389177106478541E-2</v>
      </c>
      <c r="I70" s="196">
        <f>E$25*G70</f>
        <v>0.17255799294888602</v>
      </c>
      <c r="J70" s="197">
        <f>SUM(H70:I70)</f>
        <v>0.19494717005536455</v>
      </c>
    </row>
    <row r="71" spans="1:10" x14ac:dyDescent="0.15">
      <c r="A71" s="208"/>
      <c r="B71" s="191" t="s">
        <v>105</v>
      </c>
      <c r="C71" s="192" t="s">
        <v>377</v>
      </c>
      <c r="E71" s="198"/>
      <c r="F71" s="195">
        <f>逆行列係数!X72</f>
        <v>9.8086628751163238E-2</v>
      </c>
      <c r="G71" s="195">
        <f>逆行列係数!BM72</f>
        <v>0.11987741972911732</v>
      </c>
      <c r="H71" s="472">
        <f t="shared" si="4"/>
        <v>1.4965526079947802</v>
      </c>
      <c r="I71" s="196">
        <f t="shared" si="5"/>
        <v>8.9483722505725058</v>
      </c>
      <c r="J71" s="197">
        <f t="shared" si="6"/>
        <v>10.444924858567287</v>
      </c>
    </row>
    <row r="72" spans="1:10" x14ac:dyDescent="0.15">
      <c r="A72" s="208"/>
      <c r="B72" s="191" t="s">
        <v>106</v>
      </c>
      <c r="C72" s="192" t="s">
        <v>17</v>
      </c>
      <c r="D72" s="214"/>
      <c r="E72" s="198"/>
      <c r="F72" s="195">
        <f>逆行列係数!X73</f>
        <v>1.4278917117928992E-2</v>
      </c>
      <c r="G72" s="195">
        <f>逆行列係数!BM73</f>
        <v>2.1579995875200424E-2</v>
      </c>
      <c r="H72" s="472">
        <f t="shared" si="4"/>
        <v>0.21785997667826382</v>
      </c>
      <c r="I72" s="196">
        <f t="shared" si="5"/>
        <v>1.6108608000861788</v>
      </c>
      <c r="J72" s="197">
        <f t="shared" si="6"/>
        <v>1.8287207767644427</v>
      </c>
    </row>
    <row r="73" spans="1:10" x14ac:dyDescent="0.15">
      <c r="A73" s="208"/>
      <c r="B73" s="191" t="s">
        <v>107</v>
      </c>
      <c r="C73" s="192" t="s">
        <v>18</v>
      </c>
      <c r="D73" s="214"/>
      <c r="E73" s="198"/>
      <c r="F73" s="195">
        <f>逆行列係数!X74</f>
        <v>8.9015386246361454E-3</v>
      </c>
      <c r="G73" s="195">
        <f>逆行列係数!BM74</f>
        <v>1.3032467379033068E-2</v>
      </c>
      <c r="H73" s="472">
        <f t="shared" si="4"/>
        <v>0.13581485074444979</v>
      </c>
      <c r="I73" s="196">
        <f t="shared" si="5"/>
        <v>0.97282181844213433</v>
      </c>
      <c r="J73" s="197">
        <f t="shared" si="6"/>
        <v>1.1086366691865841</v>
      </c>
    </row>
    <row r="74" spans="1:10" x14ac:dyDescent="0.15">
      <c r="A74" s="208"/>
      <c r="B74" s="191" t="s">
        <v>108</v>
      </c>
      <c r="C74" s="192" t="s">
        <v>378</v>
      </c>
      <c r="D74" s="214"/>
      <c r="E74" s="198"/>
      <c r="F74" s="195">
        <f>逆行列係数!X75</f>
        <v>3.6013541496139195E-2</v>
      </c>
      <c r="G74" s="195">
        <f>逆行列係数!BM75</f>
        <v>5.0661088481345623E-2</v>
      </c>
      <c r="H74" s="472">
        <f t="shared" si="4"/>
        <v>0.54947509293957852</v>
      </c>
      <c r="I74" s="196">
        <f t="shared" si="5"/>
        <v>3.7816486155162057</v>
      </c>
      <c r="J74" s="197">
        <f t="shared" si="6"/>
        <v>4.3311237084557845</v>
      </c>
    </row>
    <row r="75" spans="1:10" x14ac:dyDescent="0.15">
      <c r="A75" s="208"/>
      <c r="B75" s="191" t="s">
        <v>109</v>
      </c>
      <c r="C75" s="192" t="s">
        <v>347</v>
      </c>
      <c r="D75" s="214"/>
      <c r="E75" s="198"/>
      <c r="F75" s="195">
        <f>逆行列係数!X76</f>
        <v>2.5753996331260805E-2</v>
      </c>
      <c r="G75" s="195">
        <f>逆行列係数!BM76</f>
        <v>3.267588190602666E-2</v>
      </c>
      <c r="H75" s="472">
        <f t="shared" si="4"/>
        <v>0.39294051458955126</v>
      </c>
      <c r="I75" s="196">
        <f t="shared" si="5"/>
        <v>2.4391245288027537</v>
      </c>
      <c r="J75" s="197">
        <f t="shared" si="6"/>
        <v>2.8320650433923049</v>
      </c>
    </row>
    <row r="76" spans="1:10" x14ac:dyDescent="0.15">
      <c r="A76" s="208"/>
      <c r="B76" s="191" t="s">
        <v>110</v>
      </c>
      <c r="C76" s="192" t="s">
        <v>19</v>
      </c>
      <c r="D76" s="214"/>
      <c r="E76" s="198"/>
      <c r="F76" s="195">
        <f>逆行列係数!X77</f>
        <v>1.1503873997794312E-3</v>
      </c>
      <c r="G76" s="195">
        <f>逆行列係数!BM77</f>
        <v>2.0239772611232391E-3</v>
      </c>
      <c r="H76" s="472">
        <f t="shared" si="4"/>
        <v>1.7551987312274961E-2</v>
      </c>
      <c r="I76" s="196">
        <f t="shared" si="5"/>
        <v>0.15108184677439998</v>
      </c>
      <c r="J76" s="197">
        <f t="shared" si="6"/>
        <v>0.16863383408667493</v>
      </c>
    </row>
    <row r="77" spans="1:10" x14ac:dyDescent="0.15">
      <c r="A77" s="208"/>
      <c r="B77" s="191" t="s">
        <v>111</v>
      </c>
      <c r="C77" s="192" t="s">
        <v>20</v>
      </c>
      <c r="D77" s="214"/>
      <c r="E77" s="198"/>
      <c r="F77" s="195">
        <f>逆行列係数!X78</f>
        <v>3.1818117573775472E-2</v>
      </c>
      <c r="G77" s="195">
        <f>逆行列係数!BM78</f>
        <v>8.4843985532760596E-2</v>
      </c>
      <c r="H77" s="472">
        <f t="shared" si="4"/>
        <v>0.48546358910264331</v>
      </c>
      <c r="I77" s="196">
        <f t="shared" si="5"/>
        <v>6.3332658267495425</v>
      </c>
      <c r="J77" s="197">
        <f t="shared" si="6"/>
        <v>6.8187294158521858</v>
      </c>
    </row>
    <row r="78" spans="1:10" x14ac:dyDescent="0.15">
      <c r="A78" s="208"/>
      <c r="B78" s="191" t="s">
        <v>112</v>
      </c>
      <c r="C78" s="192" t="s">
        <v>379</v>
      </c>
      <c r="D78" s="214"/>
      <c r="E78" s="198"/>
      <c r="F78" s="195">
        <f>逆行列係数!X79</f>
        <v>7.6442185747987491E-5</v>
      </c>
      <c r="G78" s="195">
        <f>逆行列係数!BM79</f>
        <v>1.127533764691993E-4</v>
      </c>
      <c r="H78" s="472">
        <f t="shared" si="4"/>
        <v>1.1663134302657475E-3</v>
      </c>
      <c r="I78" s="196">
        <f t="shared" si="5"/>
        <v>8.4165907761048469E-3</v>
      </c>
      <c r="J78" s="197">
        <f t="shared" si="6"/>
        <v>9.582904206370594E-3</v>
      </c>
    </row>
    <row r="79" spans="1:10" x14ac:dyDescent="0.15">
      <c r="A79" s="208"/>
      <c r="B79" s="191" t="s">
        <v>334</v>
      </c>
      <c r="C79" s="192" t="s">
        <v>380</v>
      </c>
      <c r="D79" s="214"/>
      <c r="E79" s="198"/>
      <c r="F79" s="195">
        <f>逆行列係数!X80</f>
        <v>1.2357670276428394E-3</v>
      </c>
      <c r="G79" s="195">
        <f>逆行列係数!BM80</f>
        <v>2.0012583316988087E-3</v>
      </c>
      <c r="H79" s="472">
        <f t="shared" si="4"/>
        <v>1.8854663389284002E-2</v>
      </c>
      <c r="I79" s="196">
        <f t="shared" si="5"/>
        <v>0.14938596911801005</v>
      </c>
      <c r="J79" s="197">
        <f t="shared" si="6"/>
        <v>0.16824063250729404</v>
      </c>
    </row>
    <row r="80" spans="1:10" x14ac:dyDescent="0.15">
      <c r="A80" s="208"/>
      <c r="B80" s="191" t="s">
        <v>335</v>
      </c>
      <c r="C80" s="192" t="s">
        <v>21</v>
      </c>
      <c r="D80" s="214"/>
      <c r="E80" s="198"/>
      <c r="F80" s="195">
        <f>逆行列係数!X81</f>
        <v>7.9119741492638063E-2</v>
      </c>
      <c r="G80" s="195">
        <f>逆行列係数!BM81</f>
        <v>0.11765049483927888</v>
      </c>
      <c r="H80" s="472">
        <f t="shared" si="4"/>
        <v>1.207166124294756</v>
      </c>
      <c r="I80" s="196">
        <f t="shared" si="5"/>
        <v>8.782141171080065</v>
      </c>
      <c r="J80" s="197">
        <f t="shared" si="6"/>
        <v>9.9893072953748216</v>
      </c>
    </row>
    <row r="81" spans="1:10" x14ac:dyDescent="0.15">
      <c r="A81" s="208"/>
      <c r="B81" s="191" t="s">
        <v>381</v>
      </c>
      <c r="C81" s="435" t="s">
        <v>439</v>
      </c>
      <c r="D81" s="214"/>
      <c r="E81" s="198"/>
      <c r="F81" s="195">
        <f>逆行列係数!X82</f>
        <v>7.9647492884316019E-4</v>
      </c>
      <c r="G81" s="195">
        <f>逆行列係数!BM82</f>
        <v>1.1262469236791085E-3</v>
      </c>
      <c r="H81" s="472">
        <f t="shared" ref="H81:I83" si="7">D$25*F81</f>
        <v>1.2152182689310264E-2</v>
      </c>
      <c r="I81" s="196">
        <f t="shared" si="7"/>
        <v>8.406985020127937E-2</v>
      </c>
      <c r="J81" s="197">
        <f>SUM(H81:I81)</f>
        <v>9.6222032890589629E-2</v>
      </c>
    </row>
    <row r="82" spans="1:10" x14ac:dyDescent="0.15">
      <c r="A82" s="208"/>
      <c r="B82" s="191" t="s">
        <v>336</v>
      </c>
      <c r="C82" s="192" t="s">
        <v>383</v>
      </c>
      <c r="D82" s="214"/>
      <c r="E82" s="198"/>
      <c r="F82" s="195">
        <f>逆行列係数!X83</f>
        <v>1.0269991679402262E-3</v>
      </c>
      <c r="G82" s="195">
        <f>逆行列係数!BM83</f>
        <v>1.8903100093160365E-3</v>
      </c>
      <c r="H82" s="472">
        <f t="shared" si="7"/>
        <v>1.5669396560549928E-2</v>
      </c>
      <c r="I82" s="196">
        <f t="shared" si="7"/>
        <v>0.14110411844503942</v>
      </c>
      <c r="J82" s="197">
        <f>SUM(H82:I82)</f>
        <v>0.15677351500558934</v>
      </c>
    </row>
    <row r="83" spans="1:10" x14ac:dyDescent="0.15">
      <c r="A83" s="208"/>
      <c r="B83" s="191" t="s">
        <v>337</v>
      </c>
      <c r="C83" s="192" t="s">
        <v>384</v>
      </c>
      <c r="D83" s="214"/>
      <c r="E83" s="198"/>
      <c r="F83" s="195">
        <f>逆行列係数!X84</f>
        <v>5.0712003248206423E-3</v>
      </c>
      <c r="G83" s="195">
        <f>逆行列係数!BM84</f>
        <v>8.9222066809891386E-3</v>
      </c>
      <c r="H83" s="472">
        <f t="shared" si="7"/>
        <v>7.7373625420725914E-2</v>
      </c>
      <c r="I83" s="196">
        <f t="shared" si="7"/>
        <v>0.66600721685906861</v>
      </c>
      <c r="J83" s="197">
        <f>SUM(H83:I83)</f>
        <v>0.74338084227979451</v>
      </c>
    </row>
    <row r="84" spans="1:10" x14ac:dyDescent="0.15">
      <c r="A84" s="216"/>
      <c r="B84" s="277"/>
      <c r="C84" s="278" t="s">
        <v>116</v>
      </c>
      <c r="D84" s="217">
        <f>SUM(D45:D83)</f>
        <v>0</v>
      </c>
      <c r="E84" s="224">
        <f>SUM(E45:E83)</f>
        <v>0</v>
      </c>
      <c r="F84" s="218">
        <f>逆行列係数!X85</f>
        <v>1.3074989775639367</v>
      </c>
      <c r="G84" s="218">
        <f>逆行列係数!BM85</f>
        <v>2.8874768543097074</v>
      </c>
      <c r="H84" s="488">
        <f>SUM(H45:H83)</f>
        <v>19.949110594756913</v>
      </c>
      <c r="I84" s="219">
        <f>SUM(I45:I83)</f>
        <v>215.53865453278084</v>
      </c>
      <c r="J84" s="220">
        <f>SUM(J45:J83)</f>
        <v>235.48776512753776</v>
      </c>
    </row>
    <row r="85" spans="1:10" x14ac:dyDescent="0.15">
      <c r="A85" s="221"/>
      <c r="B85" s="222"/>
      <c r="C85" s="223" t="s">
        <v>48</v>
      </c>
      <c r="D85" s="215">
        <f>SUM(D84,D44)</f>
        <v>15.257457892567565</v>
      </c>
      <c r="E85" s="215">
        <f>SUM(E84,E44)</f>
        <v>74.646019832532431</v>
      </c>
      <c r="F85" s="199">
        <f>逆行列係数!X87</f>
        <v>2.6966479708589897</v>
      </c>
      <c r="G85" s="199">
        <f>逆行列係数!BM87</f>
        <v>2.9493708517592236</v>
      </c>
      <c r="H85" s="473">
        <f>SUM(H84,H44)</f>
        <v>41.143992866458809</v>
      </c>
      <c r="I85" s="200">
        <f>SUM(I84,I44)</f>
        <v>220.15879509391212</v>
      </c>
      <c r="J85" s="201">
        <f>SUM(J84,J44)</f>
        <v>261.30278796037095</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22</v>
      </c>
      <c r="C2" s="324" t="s">
        <v>427</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246</v>
      </c>
      <c r="E4" s="182" t="s">
        <v>154</v>
      </c>
      <c r="F4" s="183" t="s">
        <v>155</v>
      </c>
      <c r="G4" s="183" t="s">
        <v>247</v>
      </c>
      <c r="H4" s="479" t="s">
        <v>248</v>
      </c>
      <c r="I4" s="185" t="s">
        <v>249</v>
      </c>
      <c r="J4" s="186" t="s">
        <v>250</v>
      </c>
      <c r="K4" s="187"/>
      <c r="L4" s="188"/>
    </row>
    <row r="5" spans="1:12" x14ac:dyDescent="0.15">
      <c r="A5" s="190" t="s">
        <v>130</v>
      </c>
      <c r="B5" s="191" t="s">
        <v>358</v>
      </c>
      <c r="C5" s="192" t="s">
        <v>359</v>
      </c>
      <c r="D5" s="193"/>
      <c r="E5" s="194"/>
      <c r="F5" s="195">
        <f>逆行列係数!Y5</f>
        <v>4.5305597773348093E-3</v>
      </c>
      <c r="G5" s="195">
        <f>逆行列係数!BN5</f>
        <v>7.552717652284396E-5</v>
      </c>
      <c r="H5" s="472">
        <f t="shared" ref="H5:H40" si="0">D$26*F5</f>
        <v>0.16682341369259421</v>
      </c>
      <c r="I5" s="196">
        <f t="shared" ref="I5:I40" si="1">E$26*G5</f>
        <v>3.1981447978942723E-3</v>
      </c>
      <c r="J5" s="197">
        <f t="shared" ref="J5:J40" si="2">SUM(H5:I5)</f>
        <v>0.17002155849048847</v>
      </c>
    </row>
    <row r="6" spans="1:12" x14ac:dyDescent="0.15">
      <c r="A6" s="190" t="s">
        <v>132</v>
      </c>
      <c r="B6" s="191" t="s">
        <v>360</v>
      </c>
      <c r="C6" s="192" t="s">
        <v>361</v>
      </c>
      <c r="D6" s="193"/>
      <c r="E6" s="194"/>
      <c r="F6" s="195">
        <f>逆行列係数!Y6</f>
        <v>9.8457981026722546E-4</v>
      </c>
      <c r="G6" s="195">
        <f>逆行列係数!BN6</f>
        <v>3.7725450798614938E-5</v>
      </c>
      <c r="H6" s="472">
        <f t="shared" si="0"/>
        <v>3.6254011220266717E-2</v>
      </c>
      <c r="I6" s="196">
        <f t="shared" si="1"/>
        <v>1.5974574950953506E-3</v>
      </c>
      <c r="J6" s="197">
        <f t="shared" si="2"/>
        <v>3.7851468715362067E-2</v>
      </c>
    </row>
    <row r="7" spans="1:12" x14ac:dyDescent="0.15">
      <c r="A7" s="190" t="s">
        <v>134</v>
      </c>
      <c r="B7" s="191" t="s">
        <v>362</v>
      </c>
      <c r="C7" s="192" t="s">
        <v>363</v>
      </c>
      <c r="D7" s="193"/>
      <c r="E7" s="194"/>
      <c r="F7" s="195">
        <f>逆行列係数!Y7</f>
        <v>2.2603522481329358E-3</v>
      </c>
      <c r="G7" s="195">
        <f>逆行列係数!BN7</f>
        <v>2.8833540765038031E-5</v>
      </c>
      <c r="H7" s="472">
        <f t="shared" si="0"/>
        <v>8.3230262200202257E-2</v>
      </c>
      <c r="I7" s="196">
        <f t="shared" si="1"/>
        <v>1.2209358624003083E-3</v>
      </c>
      <c r="J7" s="197">
        <f t="shared" si="2"/>
        <v>8.4451198062602567E-2</v>
      </c>
    </row>
    <row r="8" spans="1:12" x14ac:dyDescent="0.15">
      <c r="A8" s="190" t="s">
        <v>136</v>
      </c>
      <c r="B8" s="191" t="s">
        <v>364</v>
      </c>
      <c r="C8" s="192" t="s">
        <v>3</v>
      </c>
      <c r="D8" s="193"/>
      <c r="E8" s="194"/>
      <c r="F8" s="195">
        <f>逆行列係数!Y8</f>
        <v>9.7778818027109242E-3</v>
      </c>
      <c r="G8" s="195">
        <f>逆行列係数!BN8</f>
        <v>5.1208705291661352E-4</v>
      </c>
      <c r="H8" s="472">
        <f t="shared" si="0"/>
        <v>0.36003931107394122</v>
      </c>
      <c r="I8" s="196">
        <f t="shared" si="1"/>
        <v>2.1683963571164731E-2</v>
      </c>
      <c r="J8" s="197">
        <f t="shared" si="2"/>
        <v>0.38172327464510597</v>
      </c>
    </row>
    <row r="9" spans="1:12" x14ac:dyDescent="0.15">
      <c r="A9" s="190"/>
      <c r="B9" s="191" t="s">
        <v>365</v>
      </c>
      <c r="C9" s="192" t="s">
        <v>344</v>
      </c>
      <c r="D9" s="193"/>
      <c r="E9" s="194"/>
      <c r="F9" s="195">
        <f>逆行列係数!Y9</f>
        <v>8.3378357683226729E-3</v>
      </c>
      <c r="G9" s="195">
        <f>逆行列係数!BN9</f>
        <v>1.9774846071881426E-4</v>
      </c>
      <c r="H9" s="472">
        <f t="shared" si="0"/>
        <v>0.30701420884861469</v>
      </c>
      <c r="I9" s="196">
        <f t="shared" si="1"/>
        <v>8.3735185142025173E-3</v>
      </c>
      <c r="J9" s="197">
        <f t="shared" si="2"/>
        <v>0.31538772736281723</v>
      </c>
    </row>
    <row r="10" spans="1:12" x14ac:dyDescent="0.15">
      <c r="A10" s="190"/>
      <c r="B10" s="191" t="s">
        <v>366</v>
      </c>
      <c r="C10" s="192" t="s">
        <v>4</v>
      </c>
      <c r="D10" s="193"/>
      <c r="E10" s="194"/>
      <c r="F10" s="195">
        <f>逆行列係数!Y10</f>
        <v>6.5351439208767154E-3</v>
      </c>
      <c r="G10" s="195">
        <f>逆行列係数!BN10</f>
        <v>2.0610899628089775E-4</v>
      </c>
      <c r="H10" s="472">
        <f t="shared" si="0"/>
        <v>0.24063583120724186</v>
      </c>
      <c r="I10" s="196">
        <f t="shared" si="1"/>
        <v>8.7275394712470339E-3</v>
      </c>
      <c r="J10" s="197">
        <f t="shared" si="2"/>
        <v>0.2493633706784889</v>
      </c>
    </row>
    <row r="11" spans="1:12" x14ac:dyDescent="0.15">
      <c r="A11" s="190"/>
      <c r="B11" s="191" t="s">
        <v>367</v>
      </c>
      <c r="C11" s="192" t="s">
        <v>113</v>
      </c>
      <c r="D11" s="193"/>
      <c r="E11" s="194"/>
      <c r="F11" s="195">
        <f>逆行列係数!Y11</f>
        <v>3.7731270636752377E-2</v>
      </c>
      <c r="G11" s="195">
        <f>逆行列係数!BN11</f>
        <v>3.6864965001951241E-3</v>
      </c>
      <c r="H11" s="472">
        <f t="shared" si="0"/>
        <v>1.389333698248876</v>
      </c>
      <c r="I11" s="196">
        <f t="shared" si="1"/>
        <v>0.15610208334729006</v>
      </c>
      <c r="J11" s="197">
        <f t="shared" si="2"/>
        <v>1.5454357815961661</v>
      </c>
    </row>
    <row r="12" spans="1:12" x14ac:dyDescent="0.15">
      <c r="A12" s="190"/>
      <c r="B12" s="191" t="s">
        <v>368</v>
      </c>
      <c r="C12" s="192" t="s">
        <v>5</v>
      </c>
      <c r="D12" s="193"/>
      <c r="E12" s="194"/>
      <c r="F12" s="195">
        <f>逆行列係数!Y12</f>
        <v>1.8190484485838744E-2</v>
      </c>
      <c r="G12" s="195">
        <f>逆行列係数!BN12</f>
        <v>3.940435621978833E-3</v>
      </c>
      <c r="H12" s="472">
        <f t="shared" si="0"/>
        <v>0.6698065730930397</v>
      </c>
      <c r="I12" s="196">
        <f t="shared" si="1"/>
        <v>0.16685495560736679</v>
      </c>
      <c r="J12" s="197">
        <f t="shared" si="2"/>
        <v>0.83666152870040644</v>
      </c>
    </row>
    <row r="13" spans="1:12" x14ac:dyDescent="0.15">
      <c r="A13" s="190"/>
      <c r="B13" s="191" t="s">
        <v>369</v>
      </c>
      <c r="C13" s="192" t="s">
        <v>6</v>
      </c>
      <c r="D13" s="193"/>
      <c r="E13" s="194"/>
      <c r="F13" s="195">
        <f>逆行列係数!Y13</f>
        <v>5.4015659504546868E-3</v>
      </c>
      <c r="G13" s="195">
        <f>逆行列係数!BN13</f>
        <v>2.5273366340659343E-4</v>
      </c>
      <c r="H13" s="472">
        <f t="shared" si="0"/>
        <v>0.19889543796520159</v>
      </c>
      <c r="I13" s="196">
        <f t="shared" si="1"/>
        <v>1.070182797886118E-2</v>
      </c>
      <c r="J13" s="197">
        <f t="shared" si="2"/>
        <v>0.20959726594406278</v>
      </c>
    </row>
    <row r="14" spans="1:12" x14ac:dyDescent="0.15">
      <c r="A14" s="190"/>
      <c r="B14" s="191" t="s">
        <v>88</v>
      </c>
      <c r="C14" s="192" t="s">
        <v>370</v>
      </c>
      <c r="D14" s="193"/>
      <c r="E14" s="194"/>
      <c r="F14" s="195">
        <f>逆行列係数!Y14</f>
        <v>7.7932920556195101E-3</v>
      </c>
      <c r="G14" s="195">
        <f>逆行列係数!BN14</f>
        <v>3.3239024117249858E-3</v>
      </c>
      <c r="H14" s="472">
        <f t="shared" si="0"/>
        <v>0.28696312343695263</v>
      </c>
      <c r="I14" s="196">
        <f t="shared" si="1"/>
        <v>0.14074829347753043</v>
      </c>
      <c r="J14" s="197">
        <f t="shared" si="2"/>
        <v>0.42771141691448306</v>
      </c>
    </row>
    <row r="15" spans="1:12" x14ac:dyDescent="0.15">
      <c r="A15" s="190"/>
      <c r="B15" s="191" t="s">
        <v>89</v>
      </c>
      <c r="C15" s="192" t="s">
        <v>7</v>
      </c>
      <c r="D15" s="193"/>
      <c r="E15" s="194"/>
      <c r="F15" s="195">
        <f>逆行列係数!Y15</f>
        <v>2.3642565805439982E-3</v>
      </c>
      <c r="G15" s="195">
        <f>逆行列係数!BN15</f>
        <v>2.6171736354161653E-4</v>
      </c>
      <c r="H15" s="472">
        <f t="shared" si="0"/>
        <v>8.7056207840954913E-2</v>
      </c>
      <c r="I15" s="196">
        <f t="shared" si="1"/>
        <v>1.1082236398391813E-2</v>
      </c>
      <c r="J15" s="197">
        <f t="shared" si="2"/>
        <v>9.8138444239346728E-2</v>
      </c>
    </row>
    <row r="16" spans="1:12" x14ac:dyDescent="0.15">
      <c r="A16" s="190"/>
      <c r="B16" s="191" t="s">
        <v>90</v>
      </c>
      <c r="C16" s="192" t="s">
        <v>8</v>
      </c>
      <c r="D16" s="193"/>
      <c r="E16" s="194"/>
      <c r="F16" s="195">
        <f>逆行列係数!Y16</f>
        <v>7.2495986137478133E-3</v>
      </c>
      <c r="G16" s="195">
        <f>逆行列係数!BN16</f>
        <v>1.991312680674164E-3</v>
      </c>
      <c r="H16" s="472">
        <f t="shared" si="0"/>
        <v>0.26694334653674162</v>
      </c>
      <c r="I16" s="196">
        <f t="shared" si="1"/>
        <v>8.4320725120086495E-2</v>
      </c>
      <c r="J16" s="197">
        <f t="shared" si="2"/>
        <v>0.3512640716568281</v>
      </c>
    </row>
    <row r="17" spans="1:10" x14ac:dyDescent="0.15">
      <c r="A17" s="190"/>
      <c r="B17" s="191" t="s">
        <v>91</v>
      </c>
      <c r="C17" s="192" t="s">
        <v>9</v>
      </c>
      <c r="D17" s="193"/>
      <c r="E17" s="194"/>
      <c r="F17" s="195">
        <f>逆行列係数!Y17</f>
        <v>2.2568759730442873E-3</v>
      </c>
      <c r="G17" s="195">
        <f>逆行列係数!BN17</f>
        <v>4.2615264971213713E-4</v>
      </c>
      <c r="H17" s="472">
        <f t="shared" si="0"/>
        <v>8.3102259457555727E-2</v>
      </c>
      <c r="I17" s="196">
        <f t="shared" si="1"/>
        <v>1.8045132130333364E-2</v>
      </c>
      <c r="J17" s="197">
        <f t="shared" si="2"/>
        <v>0.10114739158788909</v>
      </c>
    </row>
    <row r="18" spans="1:10" ht="10.5" customHeight="1" x14ac:dyDescent="0.15">
      <c r="A18" s="190"/>
      <c r="B18" s="191" t="s">
        <v>92</v>
      </c>
      <c r="C18" s="192" t="s">
        <v>10</v>
      </c>
      <c r="D18" s="193"/>
      <c r="E18" s="194"/>
      <c r="F18" s="195">
        <f>逆行列係数!Y18</f>
        <v>4.2115986474511842E-3</v>
      </c>
      <c r="G18" s="195">
        <f>逆行列係数!BN18</f>
        <v>8.7261082942755486E-4</v>
      </c>
      <c r="H18" s="472">
        <f t="shared" si="0"/>
        <v>0.1550786874032227</v>
      </c>
      <c r="I18" s="196">
        <f t="shared" si="1"/>
        <v>3.695008754730629E-2</v>
      </c>
      <c r="J18" s="197">
        <f t="shared" si="2"/>
        <v>0.192028774950529</v>
      </c>
    </row>
    <row r="19" spans="1:10" ht="10.5" customHeight="1" x14ac:dyDescent="0.15">
      <c r="A19" s="190"/>
      <c r="B19" s="191" t="s">
        <v>93</v>
      </c>
      <c r="C19" s="192" t="s">
        <v>371</v>
      </c>
      <c r="D19" s="193"/>
      <c r="E19" s="194"/>
      <c r="F19" s="195">
        <f>逆行列係数!Y19</f>
        <v>1.8805493647158403E-4</v>
      </c>
      <c r="G19" s="195">
        <f>逆行列係数!BN19</f>
        <v>1.7858048281544619E-4</v>
      </c>
      <c r="H19" s="472">
        <f>D$26*F19</f>
        <v>6.92452323902208E-3</v>
      </c>
      <c r="I19" s="196">
        <f>E$26*G19</f>
        <v>7.5618640655648476E-3</v>
      </c>
      <c r="J19" s="197">
        <f>SUM(H19:I19)</f>
        <v>1.4486387304586928E-2</v>
      </c>
    </row>
    <row r="20" spans="1:10" ht="10.5" customHeight="1" x14ac:dyDescent="0.15">
      <c r="A20" s="190"/>
      <c r="B20" s="191" t="s">
        <v>94</v>
      </c>
      <c r="C20" s="192" t="s">
        <v>372</v>
      </c>
      <c r="D20" s="193"/>
      <c r="E20" s="194"/>
      <c r="F20" s="195">
        <f>逆行列係数!Y20</f>
        <v>1.5034909139715163E-4</v>
      </c>
      <c r="G20" s="195">
        <f>逆行列係数!BN20</f>
        <v>6.0967059402289559E-5</v>
      </c>
      <c r="H20" s="472">
        <f>D$26*F20</f>
        <v>5.5361257560114377E-3</v>
      </c>
      <c r="I20" s="196">
        <f>E$26*G20</f>
        <v>2.5816069505970383E-3</v>
      </c>
      <c r="J20" s="197">
        <f>SUM(H20:I20)</f>
        <v>8.1177327066084756E-3</v>
      </c>
    </row>
    <row r="21" spans="1:10" x14ac:dyDescent="0.15">
      <c r="A21" s="190"/>
      <c r="B21" s="191" t="s">
        <v>95</v>
      </c>
      <c r="C21" s="192" t="s">
        <v>373</v>
      </c>
      <c r="D21" s="193"/>
      <c r="E21" s="194"/>
      <c r="F21" s="195">
        <f>逆行列係数!Y21</f>
        <v>2.1761246145374328E-4</v>
      </c>
      <c r="G21" s="195">
        <f>逆行列係数!BN21</f>
        <v>2.8947664916730917E-5</v>
      </c>
      <c r="H21" s="472">
        <f t="shared" si="0"/>
        <v>8.0128848234990932E-3</v>
      </c>
      <c r="I21" s="196">
        <f t="shared" si="1"/>
        <v>1.2257683687755508E-3</v>
      </c>
      <c r="J21" s="197">
        <f t="shared" si="2"/>
        <v>9.2386531922746436E-3</v>
      </c>
    </row>
    <row r="22" spans="1:10" x14ac:dyDescent="0.15">
      <c r="A22" s="190"/>
      <c r="B22" s="191" t="s">
        <v>96</v>
      </c>
      <c r="C22" s="192" t="s">
        <v>374</v>
      </c>
      <c r="D22" s="193"/>
      <c r="E22" s="194"/>
      <c r="F22" s="195">
        <f>逆行列係数!Y22</f>
        <v>4.5444996825380439E-4</v>
      </c>
      <c r="G22" s="195">
        <f>逆行列係数!BN22</f>
        <v>1.9611546998416757E-4</v>
      </c>
      <c r="H22" s="472">
        <f t="shared" si="0"/>
        <v>1.6733670624072227E-2</v>
      </c>
      <c r="I22" s="196">
        <f t="shared" si="1"/>
        <v>8.3043706781061929E-3</v>
      </c>
      <c r="J22" s="197">
        <f t="shared" si="2"/>
        <v>2.5038041302178418E-2</v>
      </c>
    </row>
    <row r="23" spans="1:10" x14ac:dyDescent="0.15">
      <c r="A23" s="190"/>
      <c r="B23" s="191" t="s">
        <v>97</v>
      </c>
      <c r="C23" s="192" t="s">
        <v>11</v>
      </c>
      <c r="D23" s="193"/>
      <c r="E23" s="194"/>
      <c r="F23" s="195">
        <f>逆行列係数!Y23</f>
        <v>3.1776958210135385E-4</v>
      </c>
      <c r="G23" s="195">
        <f>逆行列係数!BN23</f>
        <v>1.8681508207742058E-4</v>
      </c>
      <c r="H23" s="472">
        <f t="shared" si="0"/>
        <v>1.1700851342701395E-2</v>
      </c>
      <c r="I23" s="196">
        <f t="shared" si="1"/>
        <v>7.9105523391753661E-3</v>
      </c>
      <c r="J23" s="197">
        <f t="shared" si="2"/>
        <v>1.9611403681876763E-2</v>
      </c>
    </row>
    <row r="24" spans="1:10" x14ac:dyDescent="0.15">
      <c r="A24" s="190"/>
      <c r="B24" s="191" t="s">
        <v>98</v>
      </c>
      <c r="C24" s="192" t="s">
        <v>345</v>
      </c>
      <c r="D24" s="193"/>
      <c r="E24" s="194"/>
      <c r="F24" s="195">
        <f>逆行列係数!Y24</f>
        <v>1.0977053867512684E-4</v>
      </c>
      <c r="G24" s="195">
        <f>逆行列係数!BN24</f>
        <v>2.2513811475679224E-5</v>
      </c>
      <c r="H24" s="472">
        <f t="shared" si="0"/>
        <v>4.0419499763078206E-3</v>
      </c>
      <c r="I24" s="196">
        <f t="shared" si="1"/>
        <v>9.533314015775237E-4</v>
      </c>
      <c r="J24" s="197">
        <f t="shared" si="2"/>
        <v>4.9952813778853444E-3</v>
      </c>
    </row>
    <row r="25" spans="1:10" x14ac:dyDescent="0.15">
      <c r="A25" s="190"/>
      <c r="B25" s="191" t="s">
        <v>99</v>
      </c>
      <c r="C25" s="192" t="s">
        <v>342</v>
      </c>
      <c r="D25" s="193"/>
      <c r="E25" s="194"/>
      <c r="F25" s="195">
        <f>逆行列係数!Y25</f>
        <v>5.183826473356977E-4</v>
      </c>
      <c r="G25" s="195">
        <f>逆行列係数!BN25</f>
        <v>1.6207186319737942E-4</v>
      </c>
      <c r="H25" s="472">
        <f t="shared" si="0"/>
        <v>1.9087787619572666E-2</v>
      </c>
      <c r="I25" s="196">
        <f t="shared" si="1"/>
        <v>6.8628182600332897E-3</v>
      </c>
      <c r="J25" s="197">
        <f t="shared" si="2"/>
        <v>2.5950605879605956E-2</v>
      </c>
    </row>
    <row r="26" spans="1:10" x14ac:dyDescent="0.15">
      <c r="A26" s="190"/>
      <c r="B26" s="191" t="s">
        <v>100</v>
      </c>
      <c r="C26" s="192" t="s">
        <v>13</v>
      </c>
      <c r="D26" s="193">
        <f>地域別最終需要!K28</f>
        <v>36.821810524864404</v>
      </c>
      <c r="E26" s="194">
        <f>地域別最終需要!I28</f>
        <v>42.344291752081595</v>
      </c>
      <c r="F26" s="195">
        <f>逆行列係数!Y26</f>
        <v>1.0204318594734465</v>
      </c>
      <c r="G26" s="195">
        <f>逆行列係数!BN26</f>
        <v>1.9312727832724698E-3</v>
      </c>
      <c r="H26" s="472">
        <f t="shared" si="0"/>
        <v>37.574148583066304</v>
      </c>
      <c r="I26" s="196">
        <f t="shared" si="1"/>
        <v>8.1778378187744111E-2</v>
      </c>
      <c r="J26" s="197">
        <f t="shared" si="2"/>
        <v>37.655926961254046</v>
      </c>
    </row>
    <row r="27" spans="1:10" x14ac:dyDescent="0.15">
      <c r="A27" s="190"/>
      <c r="B27" s="191" t="s">
        <v>101</v>
      </c>
      <c r="C27" s="192" t="s">
        <v>14</v>
      </c>
      <c r="D27" s="193"/>
      <c r="E27" s="194"/>
      <c r="F27" s="195">
        <f>逆行列係数!Y27</f>
        <v>3.755803331381848E-3</v>
      </c>
      <c r="G27" s="195">
        <f>逆行列係数!BN27</f>
        <v>1.4119139692406703E-4</v>
      </c>
      <c r="H27" s="472">
        <f t="shared" si="0"/>
        <v>0.13829547863679692</v>
      </c>
      <c r="I27" s="196">
        <f t="shared" si="1"/>
        <v>5.9786497042366498E-3</v>
      </c>
      <c r="J27" s="197">
        <f t="shared" si="2"/>
        <v>0.14427412834103356</v>
      </c>
    </row>
    <row r="28" spans="1:10" x14ac:dyDescent="0.15">
      <c r="A28" s="190"/>
      <c r="B28" s="191" t="s">
        <v>102</v>
      </c>
      <c r="C28" s="192" t="s">
        <v>343</v>
      </c>
      <c r="D28" s="193"/>
      <c r="E28" s="194"/>
      <c r="F28" s="195">
        <f>逆行列係数!Y28</f>
        <v>1.6959338251717398E-2</v>
      </c>
      <c r="G28" s="195">
        <f>逆行列係数!BN28</f>
        <v>6.5807290995354383E-4</v>
      </c>
      <c r="H28" s="472">
        <f t="shared" si="0"/>
        <v>0.62447353973182318</v>
      </c>
      <c r="I28" s="196">
        <f t="shared" si="1"/>
        <v>2.786563129321418E-2</v>
      </c>
      <c r="J28" s="197">
        <f t="shared" si="2"/>
        <v>0.65233917102503736</v>
      </c>
    </row>
    <row r="29" spans="1:10" x14ac:dyDescent="0.15">
      <c r="A29" s="190"/>
      <c r="B29" s="191" t="s">
        <v>103</v>
      </c>
      <c r="C29" s="192" t="s">
        <v>375</v>
      </c>
      <c r="D29" s="193"/>
      <c r="E29" s="194"/>
      <c r="F29" s="195">
        <f>逆行列係数!Y29</f>
        <v>2.4788368822438382E-3</v>
      </c>
      <c r="G29" s="195">
        <f>逆行列係数!BN29</f>
        <v>7.1304004678163015E-5</v>
      </c>
      <c r="H29" s="472">
        <f t="shared" si="0"/>
        <v>9.1275262000028223E-2</v>
      </c>
      <c r="I29" s="196">
        <f t="shared" si="1"/>
        <v>3.0193175771839257E-3</v>
      </c>
      <c r="J29" s="197">
        <f t="shared" si="2"/>
        <v>9.4294579577212143E-2</v>
      </c>
    </row>
    <row r="30" spans="1:10" x14ac:dyDescent="0.15">
      <c r="A30" s="190"/>
      <c r="B30" s="191" t="s">
        <v>104</v>
      </c>
      <c r="C30" s="192" t="s">
        <v>376</v>
      </c>
      <c r="D30" s="193"/>
      <c r="E30" s="194"/>
      <c r="F30" s="195">
        <f>逆行列係数!Y30</f>
        <v>8.6252800199074903E-4</v>
      </c>
      <c r="G30" s="195">
        <f>逆行列係数!BN30</f>
        <v>3.7129521941997214E-5</v>
      </c>
      <c r="H30" s="472">
        <f>D$26*F30</f>
        <v>3.1759842661693224E-2</v>
      </c>
      <c r="I30" s="196">
        <f>E$26*G30</f>
        <v>1.5722233097272454E-3</v>
      </c>
      <c r="J30" s="197">
        <f>SUM(H30:I30)</f>
        <v>3.3332065971420473E-2</v>
      </c>
    </row>
    <row r="31" spans="1:10" x14ac:dyDescent="0.15">
      <c r="A31" s="190"/>
      <c r="B31" s="191" t="s">
        <v>105</v>
      </c>
      <c r="C31" s="192" t="s">
        <v>377</v>
      </c>
      <c r="D31" s="193"/>
      <c r="E31" s="194"/>
      <c r="F31" s="195">
        <f>逆行列係数!Y31</f>
        <v>3.2535906580838755E-2</v>
      </c>
      <c r="G31" s="195">
        <f>逆行列係数!BN31</f>
        <v>3.0118613189512571E-3</v>
      </c>
      <c r="H31" s="472">
        <f>D$26*F31</f>
        <v>1.1980309873743336</v>
      </c>
      <c r="I31" s="196">
        <f>E$26*G31</f>
        <v>0.12753513440648132</v>
      </c>
      <c r="J31" s="197">
        <f>SUM(H31:I31)</f>
        <v>1.3255661217808148</v>
      </c>
    </row>
    <row r="32" spans="1:10" x14ac:dyDescent="0.15">
      <c r="A32" s="190"/>
      <c r="B32" s="191" t="s">
        <v>106</v>
      </c>
      <c r="C32" s="192" t="s">
        <v>17</v>
      </c>
      <c r="D32" s="193"/>
      <c r="E32" s="194"/>
      <c r="F32" s="195">
        <f>逆行列係数!Y32</f>
        <v>1.5917816963728085E-2</v>
      </c>
      <c r="G32" s="195">
        <f>逆行列係数!BN32</f>
        <v>3.0996190743966316E-4</v>
      </c>
      <c r="H32" s="472">
        <f t="shared" si="0"/>
        <v>0.58612284020786798</v>
      </c>
      <c r="I32" s="196">
        <f t="shared" si="1"/>
        <v>1.3125117440656808E-2</v>
      </c>
      <c r="J32" s="197">
        <f t="shared" si="2"/>
        <v>0.59924795764852479</v>
      </c>
    </row>
    <row r="33" spans="1:10" x14ac:dyDescent="0.15">
      <c r="A33" s="190"/>
      <c r="B33" s="191" t="s">
        <v>107</v>
      </c>
      <c r="C33" s="192" t="s">
        <v>18</v>
      </c>
      <c r="D33" s="193"/>
      <c r="E33" s="194"/>
      <c r="F33" s="195">
        <f>逆行列係数!Y33</f>
        <v>7.5462524304235135E-3</v>
      </c>
      <c r="G33" s="195">
        <f>逆行列係数!BN33</f>
        <v>2.9209059927592327E-4</v>
      </c>
      <c r="H33" s="472">
        <f t="shared" si="0"/>
        <v>0.27786667716585212</v>
      </c>
      <c r="I33" s="196">
        <f t="shared" si="1"/>
        <v>1.2368369553780048E-2</v>
      </c>
      <c r="J33" s="197">
        <f t="shared" si="2"/>
        <v>0.29023504671963218</v>
      </c>
    </row>
    <row r="34" spans="1:10" x14ac:dyDescent="0.15">
      <c r="A34" s="190"/>
      <c r="B34" s="191" t="s">
        <v>108</v>
      </c>
      <c r="C34" s="192" t="s">
        <v>378</v>
      </c>
      <c r="D34" s="193"/>
      <c r="E34" s="194"/>
      <c r="F34" s="195">
        <f>逆行列係数!Y34</f>
        <v>6.2669567984436444E-2</v>
      </c>
      <c r="G34" s="195">
        <f>逆行列係数!BN34</f>
        <v>3.1330573270868553E-3</v>
      </c>
      <c r="H34" s="472">
        <f t="shared" si="0"/>
        <v>2.307606957998027</v>
      </c>
      <c r="I34" s="196">
        <f t="shared" si="1"/>
        <v>0.13266709353416273</v>
      </c>
      <c r="J34" s="197">
        <f t="shared" si="2"/>
        <v>2.4402740515321897</v>
      </c>
    </row>
    <row r="35" spans="1:10" x14ac:dyDescent="0.15">
      <c r="A35" s="190"/>
      <c r="B35" s="191" t="s">
        <v>109</v>
      </c>
      <c r="C35" s="192" t="s">
        <v>347</v>
      </c>
      <c r="D35" s="193"/>
      <c r="E35" s="194"/>
      <c r="F35" s="195">
        <f>逆行列係数!Y35</f>
        <v>6.7669309013390052E-3</v>
      </c>
      <c r="G35" s="195">
        <f>逆行列係数!BN35</f>
        <v>3.377272709847512E-4</v>
      </c>
      <c r="H35" s="472">
        <f t="shared" si="0"/>
        <v>0.24917064748395473</v>
      </c>
      <c r="I35" s="196">
        <f t="shared" si="1"/>
        <v>1.4300822095212625E-2</v>
      </c>
      <c r="J35" s="197">
        <f t="shared" si="2"/>
        <v>0.26347146957916734</v>
      </c>
    </row>
    <row r="36" spans="1:10" x14ac:dyDescent="0.15">
      <c r="A36" s="190"/>
      <c r="B36" s="191" t="s">
        <v>110</v>
      </c>
      <c r="C36" s="192" t="s">
        <v>19</v>
      </c>
      <c r="D36" s="193"/>
      <c r="E36" s="194"/>
      <c r="F36" s="195">
        <f>逆行列係数!Y36</f>
        <v>1.272969712424764E-3</v>
      </c>
      <c r="G36" s="195">
        <f>逆行列係数!BN36</f>
        <v>2.9453432753037226E-5</v>
      </c>
      <c r="H36" s="472">
        <f t="shared" si="0"/>
        <v>4.6873049554795793E-2</v>
      </c>
      <c r="I36" s="196">
        <f t="shared" si="1"/>
        <v>1.247184749594924E-3</v>
      </c>
      <c r="J36" s="197">
        <f t="shared" si="2"/>
        <v>4.8120234304390719E-2</v>
      </c>
    </row>
    <row r="37" spans="1:10" x14ac:dyDescent="0.15">
      <c r="A37" s="190"/>
      <c r="B37" s="191" t="s">
        <v>111</v>
      </c>
      <c r="C37" s="192" t="s">
        <v>20</v>
      </c>
      <c r="D37" s="193"/>
      <c r="E37" s="194"/>
      <c r="F37" s="195">
        <f>逆行列係数!Y37</f>
        <v>1.7324176836624114E-2</v>
      </c>
      <c r="G37" s="195">
        <f>逆行列係数!BN37</f>
        <v>5.8021648037334531E-4</v>
      </c>
      <c r="H37" s="472">
        <f t="shared" si="0"/>
        <v>0.63790755697741786</v>
      </c>
      <c r="I37" s="196">
        <f t="shared" si="1"/>
        <v>2.456885592429486E-2</v>
      </c>
      <c r="J37" s="197">
        <f t="shared" si="2"/>
        <v>0.66247641290171266</v>
      </c>
    </row>
    <row r="38" spans="1:10" x14ac:dyDescent="0.15">
      <c r="A38" s="190"/>
      <c r="B38" s="191" t="s">
        <v>112</v>
      </c>
      <c r="C38" s="192" t="s">
        <v>379</v>
      </c>
      <c r="D38" s="193"/>
      <c r="E38" s="194"/>
      <c r="F38" s="195">
        <f>逆行列係数!Y38</f>
        <v>1.3435873485647916E-4</v>
      </c>
      <c r="G38" s="195">
        <f>逆行列係数!BN38</f>
        <v>5.7751312547912813E-6</v>
      </c>
      <c r="H38" s="472">
        <f t="shared" si="0"/>
        <v>4.9473318772457701E-3</v>
      </c>
      <c r="I38" s="196">
        <f t="shared" si="1"/>
        <v>2.4454384275944709E-4</v>
      </c>
      <c r="J38" s="197">
        <f t="shared" si="2"/>
        <v>5.1918757200052172E-3</v>
      </c>
    </row>
    <row r="39" spans="1:10" x14ac:dyDescent="0.15">
      <c r="A39" s="190"/>
      <c r="B39" s="191" t="s">
        <v>334</v>
      </c>
      <c r="C39" s="192" t="s">
        <v>380</v>
      </c>
      <c r="D39" s="193"/>
      <c r="E39" s="194"/>
      <c r="F39" s="195">
        <f>逆行列係数!Y39</f>
        <v>1.4898699981400389E-3</v>
      </c>
      <c r="G39" s="195">
        <f>逆行列係数!BN39</f>
        <v>3.2720288227860821E-5</v>
      </c>
      <c r="H39" s="472">
        <f t="shared" si="0"/>
        <v>5.4859710778192593E-2</v>
      </c>
      <c r="I39" s="196">
        <f t="shared" si="1"/>
        <v>1.3855174309327395E-3</v>
      </c>
      <c r="J39" s="197">
        <f t="shared" si="2"/>
        <v>5.6245228209125329E-2</v>
      </c>
    </row>
    <row r="40" spans="1:10" x14ac:dyDescent="0.15">
      <c r="A40" s="190"/>
      <c r="B40" s="191" t="s">
        <v>335</v>
      </c>
      <c r="C40" s="192" t="s">
        <v>21</v>
      </c>
      <c r="D40" s="193"/>
      <c r="E40" s="194"/>
      <c r="F40" s="195">
        <f>逆行列係数!Y40</f>
        <v>5.2749265588248426E-2</v>
      </c>
      <c r="G40" s="195">
        <f>逆行列係数!BN40</f>
        <v>1.2487113621730457E-3</v>
      </c>
      <c r="H40" s="472">
        <f t="shared" si="0"/>
        <v>1.9423234628162336</v>
      </c>
      <c r="I40" s="196">
        <f t="shared" si="1"/>
        <v>5.2875798233994672E-2</v>
      </c>
      <c r="J40" s="197">
        <f t="shared" si="2"/>
        <v>1.9951992610502283</v>
      </c>
    </row>
    <row r="41" spans="1:10" x14ac:dyDescent="0.15">
      <c r="A41" s="190"/>
      <c r="B41" s="191" t="s">
        <v>381</v>
      </c>
      <c r="C41" s="435" t="s">
        <v>439</v>
      </c>
      <c r="D41" s="193"/>
      <c r="E41" s="194"/>
      <c r="F41" s="195">
        <f>逆行列係数!Y41</f>
        <v>3.1777541851189995E-4</v>
      </c>
      <c r="G41" s="195">
        <f>逆行列係数!BN41</f>
        <v>2.8679228119336705E-5</v>
      </c>
      <c r="H41" s="472">
        <f t="shared" ref="H41:I43" si="3">D$26*F41</f>
        <v>1.1701066249904668E-2</v>
      </c>
      <c r="I41" s="196">
        <f t="shared" si="3"/>
        <v>1.2144016027096959E-3</v>
      </c>
      <c r="J41" s="197">
        <f>SUM(H41:I41)</f>
        <v>1.2915467852614364E-2</v>
      </c>
    </row>
    <row r="42" spans="1:10" x14ac:dyDescent="0.15">
      <c r="A42" s="190"/>
      <c r="B42" s="191" t="s">
        <v>336</v>
      </c>
      <c r="C42" s="192" t="s">
        <v>383</v>
      </c>
      <c r="D42" s="193"/>
      <c r="E42" s="194"/>
      <c r="F42" s="195">
        <f>逆行列係数!Y42</f>
        <v>1.6255798304282735E-3</v>
      </c>
      <c r="G42" s="195">
        <f>逆行列係数!BN42</f>
        <v>3.0760015018709844E-5</v>
      </c>
      <c r="H42" s="472">
        <f t="shared" si="3"/>
        <v>5.9856792509071097E-2</v>
      </c>
      <c r="I42" s="196">
        <f t="shared" si="3"/>
        <v>1.3025110502506612E-3</v>
      </c>
      <c r="J42" s="197">
        <f>SUM(H42:I42)</f>
        <v>6.1159303559321761E-2</v>
      </c>
    </row>
    <row r="43" spans="1:10" x14ac:dyDescent="0.15">
      <c r="A43" s="190"/>
      <c r="B43" s="191" t="s">
        <v>337</v>
      </c>
      <c r="C43" s="192" t="s">
        <v>384</v>
      </c>
      <c r="D43" s="320"/>
      <c r="E43" s="321"/>
      <c r="F43" s="199">
        <f>逆行列係数!Y43</f>
        <v>5.6116618387495078E-3</v>
      </c>
      <c r="G43" s="199">
        <f>逆行列係数!BN43</f>
        <v>1.2984024913331355E-4</v>
      </c>
      <c r="H43" s="473">
        <f t="shared" si="3"/>
        <v>0.20663154895604655</v>
      </c>
      <c r="I43" s="200">
        <f t="shared" si="3"/>
        <v>5.4979933904639889E-3</v>
      </c>
      <c r="J43" s="201">
        <f>SUM(H43:I43)</f>
        <v>0.21212954234651055</v>
      </c>
    </row>
    <row r="44" spans="1:10" x14ac:dyDescent="0.15">
      <c r="A44" s="202"/>
      <c r="B44" s="271"/>
      <c r="C44" s="272" t="s">
        <v>116</v>
      </c>
      <c r="D44" s="204">
        <f>SUM(D5:D43)</f>
        <v>36.821810524864404</v>
      </c>
      <c r="E44" s="204">
        <f>SUM(E5:E43)</f>
        <v>42.344291752081595</v>
      </c>
      <c r="F44" s="205">
        <f>逆行列係数!Y44</f>
        <v>1.3700321842563166</v>
      </c>
      <c r="G44" s="205">
        <f>逆行列係数!BN44</f>
        <v>2.8659229060095066E-2</v>
      </c>
      <c r="H44" s="474">
        <f>SUM(H5:H43)</f>
        <v>50.44706550165219</v>
      </c>
      <c r="I44" s="206">
        <f>SUM(I5:I43)</f>
        <v>1.2135547567104013</v>
      </c>
      <c r="J44" s="207">
        <f>SUM(J5:J43)</f>
        <v>51.660620258362584</v>
      </c>
    </row>
    <row r="45" spans="1:10" x14ac:dyDescent="0.15">
      <c r="A45" s="208" t="s">
        <v>137</v>
      </c>
      <c r="B45" s="191" t="s">
        <v>358</v>
      </c>
      <c r="C45" s="192" t="s">
        <v>359</v>
      </c>
      <c r="D45" s="209"/>
      <c r="E45" s="210"/>
      <c r="F45" s="211">
        <f>逆行列係数!Y46</f>
        <v>1.00725726048407E-2</v>
      </c>
      <c r="G45" s="211">
        <f>逆行列係数!BN46</f>
        <v>4.9893658398045314E-3</v>
      </c>
      <c r="H45" s="472">
        <f t="shared" ref="H45:H80" si="4">D$26*F45</f>
        <v>0.37089035995338415</v>
      </c>
      <c r="I45" s="212">
        <f t="shared" ref="I45:I80" si="5">E$26*G45</f>
        <v>0.21127116277855268</v>
      </c>
      <c r="J45" s="213">
        <f t="shared" ref="J45:J80" si="6">SUM(H45:I45)</f>
        <v>0.58216152273193678</v>
      </c>
    </row>
    <row r="46" spans="1:10" x14ac:dyDescent="0.15">
      <c r="A46" s="208" t="s">
        <v>138</v>
      </c>
      <c r="B46" s="191" t="s">
        <v>360</v>
      </c>
      <c r="C46" s="192" t="s">
        <v>361</v>
      </c>
      <c r="D46" s="193"/>
      <c r="E46" s="194"/>
      <c r="F46" s="195">
        <f>逆行列係数!Y47</f>
        <v>3.2009395668237792E-3</v>
      </c>
      <c r="G46" s="195">
        <f>逆行列係数!BN47</f>
        <v>4.7349778577272378E-3</v>
      </c>
      <c r="H46" s="472">
        <f t="shared" si="4"/>
        <v>0.11786439023112674</v>
      </c>
      <c r="I46" s="196">
        <f t="shared" si="5"/>
        <v>0.20049928384724847</v>
      </c>
      <c r="J46" s="197">
        <f t="shared" si="6"/>
        <v>0.31836367407837518</v>
      </c>
    </row>
    <row r="47" spans="1:10" x14ac:dyDescent="0.15">
      <c r="A47" s="208" t="s">
        <v>139</v>
      </c>
      <c r="B47" s="191" t="s">
        <v>362</v>
      </c>
      <c r="C47" s="192" t="s">
        <v>363</v>
      </c>
      <c r="D47" s="214"/>
      <c r="E47" s="198"/>
      <c r="F47" s="195">
        <f>逆行列係数!Y48</f>
        <v>2.1296957217707495E-3</v>
      </c>
      <c r="G47" s="195">
        <f>逆行列係数!BN48</f>
        <v>4.030273683829428E-3</v>
      </c>
      <c r="H47" s="472">
        <f t="shared" si="4"/>
        <v>7.8419252342656884E-2</v>
      </c>
      <c r="I47" s="196">
        <f t="shared" si="5"/>
        <v>0.17065908470880994</v>
      </c>
      <c r="J47" s="197">
        <f t="shared" si="6"/>
        <v>0.24907833705146681</v>
      </c>
    </row>
    <row r="48" spans="1:10" x14ac:dyDescent="0.15">
      <c r="A48" s="208" t="s">
        <v>140</v>
      </c>
      <c r="B48" s="191" t="s">
        <v>364</v>
      </c>
      <c r="C48" s="192" t="s">
        <v>3</v>
      </c>
      <c r="D48" s="214"/>
      <c r="E48" s="198"/>
      <c r="F48" s="195">
        <f>逆行列係数!Y49</f>
        <v>3.7715860350421668E-2</v>
      </c>
      <c r="G48" s="195">
        <f>逆行列係数!BN49</f>
        <v>4.5798318310190884E-2</v>
      </c>
      <c r="H48" s="472">
        <f t="shared" si="4"/>
        <v>1.3887662636054727</v>
      </c>
      <c r="I48" s="196">
        <f t="shared" si="5"/>
        <v>1.9392973522814234</v>
      </c>
      <c r="J48" s="197">
        <f t="shared" si="6"/>
        <v>3.3280636158868964</v>
      </c>
    </row>
    <row r="49" spans="1:10" x14ac:dyDescent="0.15">
      <c r="A49" s="208" t="s">
        <v>136</v>
      </c>
      <c r="B49" s="191" t="s">
        <v>365</v>
      </c>
      <c r="C49" s="192" t="s">
        <v>344</v>
      </c>
      <c r="E49" s="198"/>
      <c r="F49" s="195">
        <f>逆行列係数!Y50</f>
        <v>1.6616589629554333E-2</v>
      </c>
      <c r="G49" s="195">
        <f>逆行列係数!BN50</f>
        <v>4.1246321377497131E-3</v>
      </c>
      <c r="H49" s="472">
        <f t="shared" si="4"/>
        <v>0.6118529149088765</v>
      </c>
      <c r="I49" s="196">
        <f t="shared" si="5"/>
        <v>0.17465462661088585</v>
      </c>
      <c r="J49" s="197">
        <f t="shared" si="6"/>
        <v>0.78650754151976232</v>
      </c>
    </row>
    <row r="50" spans="1:10" x14ac:dyDescent="0.15">
      <c r="A50" s="208"/>
      <c r="B50" s="191" t="s">
        <v>366</v>
      </c>
      <c r="C50" s="192" t="s">
        <v>4</v>
      </c>
      <c r="E50" s="198"/>
      <c r="F50" s="195">
        <f>逆行列係数!Y51</f>
        <v>7.4927323077905875E-3</v>
      </c>
      <c r="G50" s="195">
        <f>逆行列係数!BN51</f>
        <v>9.0975501371537548E-3</v>
      </c>
      <c r="H50" s="472">
        <f t="shared" si="4"/>
        <v>0.27589596935099503</v>
      </c>
      <c r="I50" s="196">
        <f t="shared" si="5"/>
        <v>0.38522931723682852</v>
      </c>
      <c r="J50" s="197">
        <f t="shared" si="6"/>
        <v>0.66112528658782355</v>
      </c>
    </row>
    <row r="51" spans="1:10" x14ac:dyDescent="0.15">
      <c r="A51" s="208"/>
      <c r="B51" s="191" t="s">
        <v>367</v>
      </c>
      <c r="C51" s="192" t="s">
        <v>113</v>
      </c>
      <c r="E51" s="198"/>
      <c r="F51" s="195">
        <f>逆行列係数!Y52</f>
        <v>7.3175680466286919E-2</v>
      </c>
      <c r="G51" s="195">
        <f>逆行列係数!BN52</f>
        <v>0.14713482688025833</v>
      </c>
      <c r="H51" s="472">
        <f t="shared" si="4"/>
        <v>2.6944610411576382</v>
      </c>
      <c r="I51" s="196">
        <f t="shared" si="5"/>
        <v>6.230320036309676</v>
      </c>
      <c r="J51" s="197">
        <f t="shared" si="6"/>
        <v>8.9247810774673138</v>
      </c>
    </row>
    <row r="52" spans="1:10" x14ac:dyDescent="0.15">
      <c r="A52" s="208"/>
      <c r="B52" s="191" t="s">
        <v>368</v>
      </c>
      <c r="C52" s="192" t="s">
        <v>5</v>
      </c>
      <c r="E52" s="198"/>
      <c r="F52" s="195">
        <f>逆行列係数!Y53</f>
        <v>7.3521796546568111E-2</v>
      </c>
      <c r="G52" s="195">
        <f>逆行列係数!BN53</f>
        <v>9.1528513577615503E-2</v>
      </c>
      <c r="H52" s="472">
        <f t="shared" si="4"/>
        <v>2.7072056618853608</v>
      </c>
      <c r="I52" s="196">
        <f t="shared" si="5"/>
        <v>3.8757100825649125</v>
      </c>
      <c r="J52" s="197">
        <f t="shared" si="6"/>
        <v>6.5829157444502737</v>
      </c>
    </row>
    <row r="53" spans="1:10" x14ac:dyDescent="0.15">
      <c r="A53" s="208"/>
      <c r="B53" s="191" t="s">
        <v>369</v>
      </c>
      <c r="C53" s="192" t="s">
        <v>6</v>
      </c>
      <c r="E53" s="198"/>
      <c r="F53" s="195">
        <f>逆行列係数!Y54</f>
        <v>3.9263554566342222E-2</v>
      </c>
      <c r="G53" s="195">
        <f>逆行列係数!BN54</f>
        <v>4.1503625065523041E-2</v>
      </c>
      <c r="H53" s="472">
        <f t="shared" si="4"/>
        <v>1.4457551667745279</v>
      </c>
      <c r="I53" s="196">
        <f t="shared" si="5"/>
        <v>1.7574416085435143</v>
      </c>
      <c r="J53" s="197">
        <f t="shared" si="6"/>
        <v>3.2031967753180419</v>
      </c>
    </row>
    <row r="54" spans="1:10" x14ac:dyDescent="0.15">
      <c r="A54" s="208"/>
      <c r="B54" s="191" t="s">
        <v>88</v>
      </c>
      <c r="C54" s="192" t="s">
        <v>370</v>
      </c>
      <c r="E54" s="198"/>
      <c r="F54" s="195">
        <f>逆行列係数!Y55</f>
        <v>6.193555324953437E-2</v>
      </c>
      <c r="G54" s="195">
        <f>逆行列係数!BN55</f>
        <v>7.0402317347399712E-2</v>
      </c>
      <c r="H54" s="472">
        <f t="shared" si="4"/>
        <v>2.2805792065070043</v>
      </c>
      <c r="I54" s="196">
        <f t="shared" si="5"/>
        <v>2.9811362657809286</v>
      </c>
      <c r="J54" s="197">
        <f t="shared" si="6"/>
        <v>5.2617154722879329</v>
      </c>
    </row>
    <row r="55" spans="1:10" x14ac:dyDescent="0.15">
      <c r="A55" s="208"/>
      <c r="B55" s="191" t="s">
        <v>89</v>
      </c>
      <c r="C55" s="192" t="s">
        <v>7</v>
      </c>
      <c r="E55" s="198"/>
      <c r="F55" s="195">
        <f>逆行列係数!Y56</f>
        <v>6.5854602983803044E-3</v>
      </c>
      <c r="G55" s="195">
        <f>逆行列係数!BN56</f>
        <v>7.8871668231763874E-3</v>
      </c>
      <c r="H55" s="472">
        <f t="shared" si="4"/>
        <v>0.24248857132597657</v>
      </c>
      <c r="I55" s="196">
        <f t="shared" si="5"/>
        <v>0.33397649305791949</v>
      </c>
      <c r="J55" s="197">
        <f t="shared" si="6"/>
        <v>0.576465064383896</v>
      </c>
    </row>
    <row r="56" spans="1:10" x14ac:dyDescent="0.15">
      <c r="A56" s="208"/>
      <c r="B56" s="191" t="s">
        <v>90</v>
      </c>
      <c r="C56" s="192" t="s">
        <v>8</v>
      </c>
      <c r="E56" s="198"/>
      <c r="F56" s="195">
        <f>逆行列係数!Y57</f>
        <v>1.7979379250268785E-2</v>
      </c>
      <c r="G56" s="195">
        <f>逆行列係数!BN57</f>
        <v>2.2343085166790393E-2</v>
      </c>
      <c r="H56" s="472">
        <f t="shared" si="4"/>
        <v>0.66203329610807582</v>
      </c>
      <c r="I56" s="196">
        <f t="shared" si="5"/>
        <v>0.94610211694417901</v>
      </c>
      <c r="J56" s="197">
        <f t="shared" si="6"/>
        <v>1.6081354130522549</v>
      </c>
    </row>
    <row r="57" spans="1:10" x14ac:dyDescent="0.15">
      <c r="A57" s="208"/>
      <c r="B57" s="191" t="s">
        <v>91</v>
      </c>
      <c r="C57" s="192" t="s">
        <v>9</v>
      </c>
      <c r="E57" s="198"/>
      <c r="F57" s="195">
        <f>逆行列係数!Y58</f>
        <v>1.4316918656211554E-2</v>
      </c>
      <c r="G57" s="195">
        <f>逆行列係数!BN58</f>
        <v>1.4408319263807224E-2</v>
      </c>
      <c r="H57" s="472">
        <f t="shared" si="4"/>
        <v>0.52717486605891817</v>
      </c>
      <c r="I57" s="196">
        <f t="shared" si="5"/>
        <v>0.61011007456379063</v>
      </c>
      <c r="J57" s="197">
        <f t="shared" si="6"/>
        <v>1.1372849406227088</v>
      </c>
    </row>
    <row r="58" spans="1:10" x14ac:dyDescent="0.15">
      <c r="A58" s="208"/>
      <c r="B58" s="191" t="s">
        <v>92</v>
      </c>
      <c r="C58" s="192" t="s">
        <v>10</v>
      </c>
      <c r="E58" s="198"/>
      <c r="F58" s="195">
        <f>逆行列係数!Y59</f>
        <v>1.4001497285961055E-2</v>
      </c>
      <c r="G58" s="195">
        <f>逆行列係数!BN59</f>
        <v>1.6172848408053529E-2</v>
      </c>
      <c r="H58" s="472">
        <f t="shared" si="4"/>
        <v>0.51556048012806122</v>
      </c>
      <c r="I58" s="196">
        <f t="shared" si="5"/>
        <v>0.68482781145280702</v>
      </c>
      <c r="J58" s="197">
        <f t="shared" si="6"/>
        <v>1.2003882915808681</v>
      </c>
    </row>
    <row r="59" spans="1:10" x14ac:dyDescent="0.15">
      <c r="A59" s="208"/>
      <c r="B59" s="191" t="s">
        <v>93</v>
      </c>
      <c r="C59" s="192" t="s">
        <v>371</v>
      </c>
      <c r="E59" s="198"/>
      <c r="F59" s="195">
        <f>逆行列係数!Y60</f>
        <v>1.6541504294326685E-3</v>
      </c>
      <c r="G59" s="195">
        <f>逆行列係数!BN60</f>
        <v>1.9162966831036193E-3</v>
      </c>
      <c r="H59" s="472">
        <f>D$26*F59</f>
        <v>6.0908813692192809E-2</v>
      </c>
      <c r="I59" s="196">
        <f>E$26*G59</f>
        <v>8.11442258328859E-2</v>
      </c>
      <c r="J59" s="197">
        <f>SUM(H59:I59)</f>
        <v>0.14205303952507869</v>
      </c>
    </row>
    <row r="60" spans="1:10" x14ac:dyDescent="0.15">
      <c r="A60" s="208"/>
      <c r="B60" s="191" t="s">
        <v>94</v>
      </c>
      <c r="C60" s="192" t="s">
        <v>372</v>
      </c>
      <c r="E60" s="198"/>
      <c r="F60" s="195">
        <f>逆行列係数!Y61</f>
        <v>1.8816028596116529E-3</v>
      </c>
      <c r="G60" s="195">
        <f>逆行列係数!BN61</f>
        <v>1.7265916843064702E-3</v>
      </c>
      <c r="H60" s="472">
        <f>D$26*F60</f>
        <v>6.9284023979663323E-2</v>
      </c>
      <c r="I60" s="196">
        <f>E$26*G60</f>
        <v>7.3111302016991134E-2</v>
      </c>
      <c r="J60" s="197">
        <f>SUM(H60:I60)</f>
        <v>0.14239532599665444</v>
      </c>
    </row>
    <row r="61" spans="1:10" x14ac:dyDescent="0.15">
      <c r="A61" s="208"/>
      <c r="B61" s="191" t="s">
        <v>95</v>
      </c>
      <c r="C61" s="192" t="s">
        <v>373</v>
      </c>
      <c r="E61" s="198"/>
      <c r="F61" s="195">
        <f>逆行列係数!Y62</f>
        <v>9.4789052688007392E-4</v>
      </c>
      <c r="G61" s="195">
        <f>逆行列係数!BN62</f>
        <v>9.6968747434831855E-4</v>
      </c>
      <c r="H61" s="472">
        <f t="shared" si="4"/>
        <v>3.4903045379091974E-2</v>
      </c>
      <c r="I61" s="196">
        <f t="shared" si="5"/>
        <v>4.1060729322144336E-2</v>
      </c>
      <c r="J61" s="197">
        <f t="shared" si="6"/>
        <v>7.5963774701236303E-2</v>
      </c>
    </row>
    <row r="62" spans="1:10" x14ac:dyDescent="0.15">
      <c r="A62" s="208"/>
      <c r="B62" s="191" t="s">
        <v>96</v>
      </c>
      <c r="C62" s="192" t="s">
        <v>374</v>
      </c>
      <c r="E62" s="198"/>
      <c r="F62" s="195">
        <f>逆行列係数!Y63</f>
        <v>3.518524793746015E-3</v>
      </c>
      <c r="G62" s="195">
        <f>逆行列係数!BN63</f>
        <v>7.6596265248205448E-3</v>
      </c>
      <c r="H62" s="472">
        <f t="shared" si="4"/>
        <v>0.12955845328235338</v>
      </c>
      <c r="I62" s="196">
        <f t="shared" si="5"/>
        <v>0.32434146027898403</v>
      </c>
      <c r="J62" s="197">
        <f t="shared" si="6"/>
        <v>0.45389991356133741</v>
      </c>
    </row>
    <row r="63" spans="1:10" x14ac:dyDescent="0.15">
      <c r="A63" s="208"/>
      <c r="B63" s="191" t="s">
        <v>97</v>
      </c>
      <c r="C63" s="192" t="s">
        <v>11</v>
      </c>
      <c r="E63" s="198"/>
      <c r="F63" s="195">
        <f>逆行列係数!Y64</f>
        <v>1.9624340209064449E-3</v>
      </c>
      <c r="G63" s="195">
        <f>逆行列係数!BN64</f>
        <v>2.2432275620126768E-3</v>
      </c>
      <c r="H63" s="472">
        <f t="shared" si="4"/>
        <v>7.2260373685364906E-2</v>
      </c>
      <c r="I63" s="196">
        <f t="shared" si="5"/>
        <v>9.4987882352175493E-2</v>
      </c>
      <c r="J63" s="197">
        <f t="shared" si="6"/>
        <v>0.1672482560375404</v>
      </c>
    </row>
    <row r="64" spans="1:10" x14ac:dyDescent="0.15">
      <c r="A64" s="208"/>
      <c r="B64" s="191" t="s">
        <v>98</v>
      </c>
      <c r="C64" s="192" t="s">
        <v>345</v>
      </c>
      <c r="E64" s="198"/>
      <c r="F64" s="195">
        <f>逆行列係数!Y65</f>
        <v>1.7978705812620547E-4</v>
      </c>
      <c r="G64" s="195">
        <f>逆行列係数!BN65</f>
        <v>2.3029487616139726E-4</v>
      </c>
      <c r="H64" s="472">
        <f t="shared" si="4"/>
        <v>6.6200849891459206E-3</v>
      </c>
      <c r="I64" s="196">
        <f t="shared" si="5"/>
        <v>9.7516734251877069E-3</v>
      </c>
      <c r="J64" s="197">
        <f t="shared" si="6"/>
        <v>1.6371758414333627E-2</v>
      </c>
    </row>
    <row r="65" spans="1:10" x14ac:dyDescent="0.15">
      <c r="A65" s="208"/>
      <c r="B65" s="191" t="s">
        <v>99</v>
      </c>
      <c r="C65" s="192" t="s">
        <v>342</v>
      </c>
      <c r="E65" s="198"/>
      <c r="F65" s="195">
        <f>逆行列係数!Y66</f>
        <v>8.8186139085351545E-3</v>
      </c>
      <c r="G65" s="195">
        <f>逆行列係数!BN66</f>
        <v>8.7642984913507034E-3</v>
      </c>
      <c r="H65" s="472">
        <f t="shared" si="4"/>
        <v>0.32471733043201539</v>
      </c>
      <c r="I65" s="196">
        <f t="shared" si="5"/>
        <v>0.37111801232008274</v>
      </c>
      <c r="J65" s="197">
        <f t="shared" si="6"/>
        <v>0.69583534275209813</v>
      </c>
    </row>
    <row r="66" spans="1:10" x14ac:dyDescent="0.15">
      <c r="A66" s="208"/>
      <c r="B66" s="191" t="s">
        <v>100</v>
      </c>
      <c r="C66" s="192" t="s">
        <v>13</v>
      </c>
      <c r="E66" s="198"/>
      <c r="F66" s="195">
        <f>逆行列係数!Y67</f>
        <v>2.9405772618394638E-2</v>
      </c>
      <c r="G66" s="195">
        <f>逆行列係数!BN67</f>
        <v>1.0517044667355933</v>
      </c>
      <c r="H66" s="472">
        <f t="shared" si="4"/>
        <v>1.0827737876917731</v>
      </c>
      <c r="I66" s="196">
        <f t="shared" si="5"/>
        <v>44.533680776419352</v>
      </c>
      <c r="J66" s="197">
        <f t="shared" si="6"/>
        <v>45.616454564111123</v>
      </c>
    </row>
    <row r="67" spans="1:10" x14ac:dyDescent="0.15">
      <c r="A67" s="208"/>
      <c r="B67" s="191" t="s">
        <v>101</v>
      </c>
      <c r="C67" s="192" t="s">
        <v>14</v>
      </c>
      <c r="E67" s="198"/>
      <c r="F67" s="195">
        <f>逆行列係数!Y68</f>
        <v>7.0346213993653546E-3</v>
      </c>
      <c r="G67" s="195">
        <f>逆行列係数!BN68</f>
        <v>1.4096886645743075E-2</v>
      </c>
      <c r="H67" s="472">
        <f t="shared" si="4"/>
        <v>0.25902749628158755</v>
      </c>
      <c r="I67" s="196">
        <f t="shared" si="5"/>
        <v>0.59692268092336764</v>
      </c>
      <c r="J67" s="197">
        <f t="shared" si="6"/>
        <v>0.85595017720495514</v>
      </c>
    </row>
    <row r="68" spans="1:10" x14ac:dyDescent="0.15">
      <c r="A68" s="208"/>
      <c r="B68" s="191" t="s">
        <v>102</v>
      </c>
      <c r="C68" s="192" t="s">
        <v>343</v>
      </c>
      <c r="E68" s="198"/>
      <c r="F68" s="195">
        <f>逆行列係数!Y69</f>
        <v>2.191807794644102E-2</v>
      </c>
      <c r="G68" s="195">
        <f>逆行列係数!BN69</f>
        <v>3.7681355042612108E-2</v>
      </c>
      <c r="H68" s="472">
        <f t="shared" si="4"/>
        <v>0.80706331321306035</v>
      </c>
      <c r="I68" s="196">
        <f t="shared" si="5"/>
        <v>1.5955902915381381</v>
      </c>
      <c r="J68" s="197">
        <f t="shared" si="6"/>
        <v>2.4026536047511984</v>
      </c>
    </row>
    <row r="69" spans="1:10" x14ac:dyDescent="0.15">
      <c r="A69" s="208"/>
      <c r="B69" s="191" t="s">
        <v>103</v>
      </c>
      <c r="C69" s="192" t="s">
        <v>375</v>
      </c>
      <c r="E69" s="198"/>
      <c r="F69" s="195">
        <f>逆行列係数!Y70</f>
        <v>1.8677986271046006E-3</v>
      </c>
      <c r="G69" s="195">
        <f>逆行列係数!BN70</f>
        <v>3.7872924189673099E-3</v>
      </c>
      <c r="H69" s="472">
        <f t="shared" si="4"/>
        <v>6.8775727145847468E-2</v>
      </c>
      <c r="I69" s="196">
        <f t="shared" si="5"/>
        <v>0.16037021513919861</v>
      </c>
      <c r="J69" s="197">
        <f t="shared" si="6"/>
        <v>0.22914594228504609</v>
      </c>
    </row>
    <row r="70" spans="1:10" x14ac:dyDescent="0.15">
      <c r="A70" s="208"/>
      <c r="B70" s="191" t="s">
        <v>104</v>
      </c>
      <c r="C70" s="192" t="s">
        <v>376</v>
      </c>
      <c r="E70" s="198"/>
      <c r="F70" s="195">
        <f>逆行列係数!Y71</f>
        <v>1.2551917776527635E-3</v>
      </c>
      <c r="G70" s="195">
        <f>逆行列係数!BN71</f>
        <v>2.1476143136254225E-3</v>
      </c>
      <c r="H70" s="472">
        <f>D$26*F70</f>
        <v>4.6218433809097785E-2</v>
      </c>
      <c r="I70" s="196">
        <f>E$26*G70</f>
        <v>9.0939207067101346E-2</v>
      </c>
      <c r="J70" s="197">
        <f>SUM(H70:I70)</f>
        <v>0.13715764087619914</v>
      </c>
    </row>
    <row r="71" spans="1:10" x14ac:dyDescent="0.15">
      <c r="A71" s="208"/>
      <c r="B71" s="191" t="s">
        <v>105</v>
      </c>
      <c r="C71" s="192" t="s">
        <v>377</v>
      </c>
      <c r="E71" s="198"/>
      <c r="F71" s="195">
        <f>逆行列係数!Y72</f>
        <v>0.11023744897367041</v>
      </c>
      <c r="G71" s="195">
        <f>逆行列係数!BN72</f>
        <v>0.13505608915817</v>
      </c>
      <c r="H71" s="472">
        <f>D$26*F71</f>
        <v>4.0591424588529001</v>
      </c>
      <c r="I71" s="196">
        <f>E$26*G71</f>
        <v>5.718854442208694</v>
      </c>
      <c r="J71" s="197">
        <f>SUM(H71:I71)</f>
        <v>9.777996901061595</v>
      </c>
    </row>
    <row r="72" spans="1:10" x14ac:dyDescent="0.15">
      <c r="A72" s="208"/>
      <c r="B72" s="191" t="s">
        <v>106</v>
      </c>
      <c r="C72" s="192" t="s">
        <v>17</v>
      </c>
      <c r="D72" s="214"/>
      <c r="E72" s="198"/>
      <c r="F72" s="195">
        <f>逆行列係数!Y73</f>
        <v>1.2610701483841703E-2</v>
      </c>
      <c r="G72" s="195">
        <f>逆行列係数!BN73</f>
        <v>2.763393548604345E-2</v>
      </c>
      <c r="H72" s="472">
        <f t="shared" si="4"/>
        <v>0.46434886062364555</v>
      </c>
      <c r="I72" s="196">
        <f t="shared" si="5"/>
        <v>1.1701394264792246</v>
      </c>
      <c r="J72" s="197">
        <f t="shared" si="6"/>
        <v>1.6344882871028701</v>
      </c>
    </row>
    <row r="73" spans="1:10" x14ac:dyDescent="0.15">
      <c r="A73" s="208"/>
      <c r="B73" s="191" t="s">
        <v>107</v>
      </c>
      <c r="C73" s="192" t="s">
        <v>18</v>
      </c>
      <c r="D73" s="214"/>
      <c r="E73" s="198"/>
      <c r="F73" s="195">
        <f>逆行列係数!Y74</f>
        <v>9.3110000057896429E-3</v>
      </c>
      <c r="G73" s="195">
        <f>逆行列係数!BN74</f>
        <v>1.6124529551091664E-2</v>
      </c>
      <c r="H73" s="472">
        <f t="shared" si="4"/>
        <v>0.34284787801019762</v>
      </c>
      <c r="I73" s="196">
        <f t="shared" si="5"/>
        <v>0.68278178367648668</v>
      </c>
      <c r="J73" s="197">
        <f t="shared" si="6"/>
        <v>1.0256296616866842</v>
      </c>
    </row>
    <row r="74" spans="1:10" x14ac:dyDescent="0.15">
      <c r="A74" s="208"/>
      <c r="B74" s="191" t="s">
        <v>108</v>
      </c>
      <c r="C74" s="192" t="s">
        <v>378</v>
      </c>
      <c r="D74" s="214"/>
      <c r="E74" s="198"/>
      <c r="F74" s="195">
        <f>逆行列係数!Y75</f>
        <v>7.3416901780339952E-2</v>
      </c>
      <c r="G74" s="195">
        <f>逆行列係数!BN75</f>
        <v>0.10634530812437167</v>
      </c>
      <c r="H74" s="472">
        <f t="shared" si="4"/>
        <v>2.7033432466782576</v>
      </c>
      <c r="I74" s="196">
        <f t="shared" si="5"/>
        <v>4.5031167536834067</v>
      </c>
      <c r="J74" s="197">
        <f t="shared" si="6"/>
        <v>7.2064600003616643</v>
      </c>
    </row>
    <row r="75" spans="1:10" x14ac:dyDescent="0.15">
      <c r="A75" s="208"/>
      <c r="B75" s="191" t="s">
        <v>109</v>
      </c>
      <c r="C75" s="192" t="s">
        <v>347</v>
      </c>
      <c r="D75" s="214"/>
      <c r="E75" s="198"/>
      <c r="F75" s="195">
        <f>逆行列係数!Y76</f>
        <v>2.6112473284917798E-2</v>
      </c>
      <c r="G75" s="195">
        <f>逆行列係数!BN76</f>
        <v>3.4847029811729886E-2</v>
      </c>
      <c r="H75" s="472">
        <f t="shared" si="4"/>
        <v>0.96150854363282678</v>
      </c>
      <c r="I75" s="196">
        <f t="shared" si="5"/>
        <v>1.4755727970413752</v>
      </c>
      <c r="J75" s="197">
        <f t="shared" si="6"/>
        <v>2.4370813406742018</v>
      </c>
    </row>
    <row r="76" spans="1:10" x14ac:dyDescent="0.15">
      <c r="A76" s="208"/>
      <c r="B76" s="191" t="s">
        <v>110</v>
      </c>
      <c r="C76" s="192" t="s">
        <v>19</v>
      </c>
      <c r="D76" s="214"/>
      <c r="E76" s="198"/>
      <c r="F76" s="195">
        <f>逆行列係数!Y77</f>
        <v>9.1539690657949395E-4</v>
      </c>
      <c r="G76" s="195">
        <f>逆行列係数!BN77</f>
        <v>1.8193977299521698E-3</v>
      </c>
      <c r="H76" s="472">
        <f t="shared" si="4"/>
        <v>3.370657144911713E-2</v>
      </c>
      <c r="I76" s="196">
        <f t="shared" si="5"/>
        <v>7.7041108290169649E-2</v>
      </c>
      <c r="J76" s="197">
        <f t="shared" si="6"/>
        <v>0.11074767973928679</v>
      </c>
    </row>
    <row r="77" spans="1:10" x14ac:dyDescent="0.15">
      <c r="A77" s="208"/>
      <c r="B77" s="191" t="s">
        <v>111</v>
      </c>
      <c r="C77" s="192" t="s">
        <v>20</v>
      </c>
      <c r="D77" s="214"/>
      <c r="E77" s="198"/>
      <c r="F77" s="195">
        <f>逆行列係数!Y78</f>
        <v>1.2971313863039954E-2</v>
      </c>
      <c r="G77" s="195">
        <f>逆行列係数!BN78</f>
        <v>3.0983399630712363E-2</v>
      </c>
      <c r="H77" s="472">
        <f t="shared" si="4"/>
        <v>0.47762726132340411</v>
      </c>
      <c r="I77" s="196">
        <f t="shared" si="5"/>
        <v>1.3119701134342214</v>
      </c>
      <c r="J77" s="197">
        <f t="shared" si="6"/>
        <v>1.7895973747576255</v>
      </c>
    </row>
    <row r="78" spans="1:10" x14ac:dyDescent="0.15">
      <c r="A78" s="208"/>
      <c r="B78" s="191" t="s">
        <v>112</v>
      </c>
      <c r="C78" s="192" t="s">
        <v>379</v>
      </c>
      <c r="D78" s="214"/>
      <c r="E78" s="198"/>
      <c r="F78" s="195">
        <f>逆行列係数!Y79</f>
        <v>1.1493449138316847E-4</v>
      </c>
      <c r="G78" s="195">
        <f>逆行列係数!BN79</f>
        <v>1.8058548690271366E-4</v>
      </c>
      <c r="H78" s="472">
        <f t="shared" si="4"/>
        <v>4.2320960644826894E-3</v>
      </c>
      <c r="I78" s="196">
        <f t="shared" si="5"/>
        <v>7.6467645436002173E-3</v>
      </c>
      <c r="J78" s="197">
        <f t="shared" si="6"/>
        <v>1.1878860608082907E-2</v>
      </c>
    </row>
    <row r="79" spans="1:10" x14ac:dyDescent="0.15">
      <c r="A79" s="208"/>
      <c r="B79" s="191" t="s">
        <v>334</v>
      </c>
      <c r="C79" s="192" t="s">
        <v>380</v>
      </c>
      <c r="D79" s="214"/>
      <c r="E79" s="198"/>
      <c r="F79" s="195">
        <f>逆行列係数!Y80</f>
        <v>1.0318225784716E-3</v>
      </c>
      <c r="G79" s="195">
        <f>逆行列係数!BN80</f>
        <v>2.3348458955745914E-3</v>
      </c>
      <c r="H79" s="472">
        <f t="shared" si="4"/>
        <v>3.799357547975829E-2</v>
      </c>
      <c r="I79" s="196">
        <f t="shared" si="5"/>
        <v>9.8867395798360735E-2</v>
      </c>
      <c r="J79" s="197">
        <f t="shared" si="6"/>
        <v>0.13686097127811903</v>
      </c>
    </row>
    <row r="80" spans="1:10" x14ac:dyDescent="0.15">
      <c r="A80" s="208"/>
      <c r="B80" s="191" t="s">
        <v>335</v>
      </c>
      <c r="C80" s="192" t="s">
        <v>21</v>
      </c>
      <c r="D80" s="214"/>
      <c r="E80" s="198"/>
      <c r="F80" s="195">
        <f>逆行列係数!Y81</f>
        <v>7.4516562425216065E-2</v>
      </c>
      <c r="G80" s="195">
        <f>逆行列係数!BN81</f>
        <v>0.1206895861742462</v>
      </c>
      <c r="H80" s="472">
        <f t="shared" si="4"/>
        <v>2.7438347425855363</v>
      </c>
      <c r="I80" s="196">
        <f t="shared" si="5"/>
        <v>5.1105150484002744</v>
      </c>
      <c r="J80" s="197">
        <f t="shared" si="6"/>
        <v>7.8543497909858111</v>
      </c>
    </row>
    <row r="81" spans="1:10" x14ac:dyDescent="0.15">
      <c r="A81" s="208"/>
      <c r="B81" s="191" t="s">
        <v>381</v>
      </c>
      <c r="C81" s="435" t="s">
        <v>439</v>
      </c>
      <c r="D81" s="214"/>
      <c r="E81" s="198"/>
      <c r="F81" s="195">
        <f>逆行列係数!Y82</f>
        <v>8.3332651554632732E-4</v>
      </c>
      <c r="G81" s="195">
        <f>逆行列係数!BN82</f>
        <v>1.478949197252593E-3</v>
      </c>
      <c r="H81" s="472">
        <f t="shared" ref="H81:I83" si="7">D$26*F81</f>
        <v>3.0684591060792337E-2</v>
      </c>
      <c r="I81" s="196">
        <f t="shared" si="7"/>
        <v>6.2625056294970671E-2</v>
      </c>
      <c r="J81" s="197">
        <f>SUM(H81:I81)</f>
        <v>9.3309647355763012E-2</v>
      </c>
    </row>
    <row r="82" spans="1:10" x14ac:dyDescent="0.15">
      <c r="A82" s="208"/>
      <c r="B82" s="191" t="s">
        <v>336</v>
      </c>
      <c r="C82" s="192" t="s">
        <v>383</v>
      </c>
      <c r="D82" s="214"/>
      <c r="E82" s="198"/>
      <c r="F82" s="195">
        <f>逆行列係数!Y83</f>
        <v>9.0012359765076814E-4</v>
      </c>
      <c r="G82" s="195">
        <f>逆行列係数!BN83</f>
        <v>2.5386655056776038E-3</v>
      </c>
      <c r="H82" s="472">
        <f t="shared" si="7"/>
        <v>3.3144180561655863E-2</v>
      </c>
      <c r="I82" s="196">
        <f t="shared" si="7"/>
        <v>0.10749799283335822</v>
      </c>
      <c r="J82" s="197">
        <f>SUM(H82:I82)</f>
        <v>0.14064217339501409</v>
      </c>
    </row>
    <row r="83" spans="1:10" x14ac:dyDescent="0.15">
      <c r="A83" s="208"/>
      <c r="B83" s="191" t="s">
        <v>337</v>
      </c>
      <c r="C83" s="192" t="s">
        <v>384</v>
      </c>
      <c r="D83" s="214"/>
      <c r="E83" s="198"/>
      <c r="F83" s="195">
        <f>逆行列係数!Y84</f>
        <v>4.0353024475718374E-3</v>
      </c>
      <c r="G83" s="195">
        <f>逆行列係数!BN84</f>
        <v>8.0203680611248222E-3</v>
      </c>
      <c r="H83" s="472">
        <f t="shared" si="7"/>
        <v>0.14858714213501176</v>
      </c>
      <c r="I83" s="196">
        <f t="shared" si="7"/>
        <v>0.33961680513934644</v>
      </c>
      <c r="J83" s="197">
        <f>SUM(H83:I83)</f>
        <v>0.48820394727435823</v>
      </c>
    </row>
    <row r="84" spans="1:10" x14ac:dyDescent="0.15">
      <c r="A84" s="216"/>
      <c r="B84" s="277"/>
      <c r="C84" s="278" t="s">
        <v>116</v>
      </c>
      <c r="D84" s="217">
        <f>SUM(D45:D83)</f>
        <v>0</v>
      </c>
      <c r="E84" s="224">
        <f>SUM(E45:E83)</f>
        <v>0</v>
      </c>
      <c r="F84" s="218">
        <f>逆行列係数!Y85</f>
        <v>0.78546000482097067</v>
      </c>
      <c r="G84" s="218">
        <f>逆行列係数!BN85</f>
        <v>2.1051361487645739</v>
      </c>
      <c r="H84" s="488">
        <f>SUM(H45:H83)</f>
        <v>28.922059472376866</v>
      </c>
      <c r="I84" s="219">
        <f>SUM(I45:I83)</f>
        <v>89.140499261140576</v>
      </c>
      <c r="J84" s="220">
        <f>SUM(J45:J83)</f>
        <v>118.06255873351741</v>
      </c>
    </row>
    <row r="85" spans="1:10" x14ac:dyDescent="0.15">
      <c r="A85" s="221"/>
      <c r="B85" s="222"/>
      <c r="C85" s="223" t="s">
        <v>48</v>
      </c>
      <c r="D85" s="215">
        <f>SUM(D84,D44)</f>
        <v>36.821810524864404</v>
      </c>
      <c r="E85" s="215">
        <f>SUM(E84,E44)</f>
        <v>42.344291752081595</v>
      </c>
      <c r="F85" s="199">
        <f>逆行列係数!Y87</f>
        <v>2.1554921890772873</v>
      </c>
      <c r="G85" s="199">
        <f>逆行列係数!BN87</f>
        <v>2.133795377824669</v>
      </c>
      <c r="H85" s="473">
        <f>SUM(H84,H44)</f>
        <v>79.369124974029063</v>
      </c>
      <c r="I85" s="200">
        <f>SUM(I84,I44)</f>
        <v>90.354054017850984</v>
      </c>
      <c r="J85" s="201">
        <f>SUM(J84,J44)</f>
        <v>169.72317899187999</v>
      </c>
    </row>
  </sheetData>
  <mergeCells count="1">
    <mergeCell ref="A3:C4"/>
  </mergeCells>
  <phoneticPr fontId="6"/>
  <pageMargins left="0.75" right="0.75" top="1" bottom="1" header="0.51200000000000001" footer="0.51200000000000001"/>
  <pageSetup paperSize="9" scale="78"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1"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23</v>
      </c>
      <c r="C2" s="324" t="s">
        <v>428</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251</v>
      </c>
      <c r="E4" s="182" t="s">
        <v>154</v>
      </c>
      <c r="F4" s="183" t="s">
        <v>155</v>
      </c>
      <c r="G4" s="183" t="s">
        <v>252</v>
      </c>
      <c r="H4" s="479" t="s">
        <v>253</v>
      </c>
      <c r="I4" s="185" t="s">
        <v>254</v>
      </c>
      <c r="J4" s="186" t="s">
        <v>255</v>
      </c>
      <c r="K4" s="187"/>
      <c r="L4" s="188"/>
    </row>
    <row r="5" spans="1:12" x14ac:dyDescent="0.15">
      <c r="A5" s="190" t="s">
        <v>130</v>
      </c>
      <c r="B5" s="191" t="s">
        <v>358</v>
      </c>
      <c r="C5" s="192" t="s">
        <v>359</v>
      </c>
      <c r="D5" s="193"/>
      <c r="E5" s="194"/>
      <c r="F5" s="195">
        <f>逆行列係数!Z5</f>
        <v>6.8914163727368835E-4</v>
      </c>
      <c r="G5" s="195">
        <f>逆行列係数!BO5</f>
        <v>2.7298189962083829E-5</v>
      </c>
      <c r="H5" s="472">
        <f t="shared" ref="H5:H40" si="0">D$27*F5</f>
        <v>6.8914163727368832E-2</v>
      </c>
      <c r="I5" s="196">
        <f t="shared" ref="I5:I40" si="1">E$27*G5</f>
        <v>0</v>
      </c>
      <c r="J5" s="197">
        <f t="shared" ref="J5:J40" si="2">SUM(H5:I5)</f>
        <v>6.8914163727368832E-2</v>
      </c>
    </row>
    <row r="6" spans="1:12" x14ac:dyDescent="0.15">
      <c r="A6" s="190" t="s">
        <v>132</v>
      </c>
      <c r="B6" s="191" t="s">
        <v>360</v>
      </c>
      <c r="C6" s="192" t="s">
        <v>361</v>
      </c>
      <c r="D6" s="193"/>
      <c r="E6" s="194"/>
      <c r="F6" s="195">
        <f>逆行列係数!Z6</f>
        <v>2.5498798540986322E-4</v>
      </c>
      <c r="G6" s="195">
        <f>逆行列係数!BO6</f>
        <v>1.814554911784155E-5</v>
      </c>
      <c r="H6" s="472">
        <f t="shared" si="0"/>
        <v>2.5498798540986321E-2</v>
      </c>
      <c r="I6" s="196">
        <f t="shared" si="1"/>
        <v>0</v>
      </c>
      <c r="J6" s="197">
        <f t="shared" si="2"/>
        <v>2.5498798540986321E-2</v>
      </c>
    </row>
    <row r="7" spans="1:12" x14ac:dyDescent="0.15">
      <c r="A7" s="190" t="s">
        <v>134</v>
      </c>
      <c r="B7" s="191" t="s">
        <v>362</v>
      </c>
      <c r="C7" s="192" t="s">
        <v>363</v>
      </c>
      <c r="D7" s="193"/>
      <c r="E7" s="194"/>
      <c r="F7" s="195">
        <f>逆行列係数!Z7</f>
        <v>9.2316714198308002E-6</v>
      </c>
      <c r="G7" s="195">
        <f>逆行列係数!BO7</f>
        <v>2.0444682879394086E-6</v>
      </c>
      <c r="H7" s="472">
        <f t="shared" si="0"/>
        <v>9.2316714198308004E-4</v>
      </c>
      <c r="I7" s="196">
        <f t="shared" si="1"/>
        <v>0</v>
      </c>
      <c r="J7" s="197">
        <f t="shared" si="2"/>
        <v>9.2316714198308004E-4</v>
      </c>
    </row>
    <row r="8" spans="1:12" x14ac:dyDescent="0.15">
      <c r="A8" s="190" t="s">
        <v>136</v>
      </c>
      <c r="B8" s="191" t="s">
        <v>364</v>
      </c>
      <c r="C8" s="192" t="s">
        <v>3</v>
      </c>
      <c r="D8" s="193"/>
      <c r="E8" s="194"/>
      <c r="F8" s="195">
        <f>逆行列係数!Z8</f>
        <v>1.6957902261606025E-2</v>
      </c>
      <c r="G8" s="195">
        <f>逆行列係数!BO8</f>
        <v>9.6003343610391459E-4</v>
      </c>
      <c r="H8" s="472">
        <f t="shared" si="0"/>
        <v>1.6957902261606026</v>
      </c>
      <c r="I8" s="196">
        <f t="shared" si="1"/>
        <v>0</v>
      </c>
      <c r="J8" s="197">
        <f t="shared" si="2"/>
        <v>1.6957902261606026</v>
      </c>
    </row>
    <row r="9" spans="1:12" x14ac:dyDescent="0.15">
      <c r="A9" s="190"/>
      <c r="B9" s="191" t="s">
        <v>365</v>
      </c>
      <c r="C9" s="192" t="s">
        <v>344</v>
      </c>
      <c r="D9" s="193"/>
      <c r="E9" s="194"/>
      <c r="F9" s="195">
        <f>逆行列係数!Z9</f>
        <v>1.6741100291969193E-4</v>
      </c>
      <c r="G9" s="195">
        <f>逆行列係数!BO9</f>
        <v>5.3999352522450835E-5</v>
      </c>
      <c r="H9" s="472">
        <f t="shared" si="0"/>
        <v>1.6741100291969194E-2</v>
      </c>
      <c r="I9" s="196">
        <f t="shared" si="1"/>
        <v>0</v>
      </c>
      <c r="J9" s="197">
        <f t="shared" si="2"/>
        <v>1.6741100291969194E-2</v>
      </c>
    </row>
    <row r="10" spans="1:12" x14ac:dyDescent="0.15">
      <c r="A10" s="190"/>
      <c r="B10" s="191" t="s">
        <v>366</v>
      </c>
      <c r="C10" s="192" t="s">
        <v>4</v>
      </c>
      <c r="D10" s="193"/>
      <c r="E10" s="194"/>
      <c r="F10" s="195">
        <f>逆行列係数!Z10</f>
        <v>3.064011594040975E-3</v>
      </c>
      <c r="G10" s="195">
        <f>逆行列係数!BO10</f>
        <v>1.494555588870316E-4</v>
      </c>
      <c r="H10" s="472">
        <f t="shared" si="0"/>
        <v>0.30640115940409751</v>
      </c>
      <c r="I10" s="196">
        <f t="shared" si="1"/>
        <v>0</v>
      </c>
      <c r="J10" s="197">
        <f t="shared" si="2"/>
        <v>0.30640115940409751</v>
      </c>
    </row>
    <row r="11" spans="1:12" x14ac:dyDescent="0.15">
      <c r="A11" s="190"/>
      <c r="B11" s="191" t="s">
        <v>367</v>
      </c>
      <c r="C11" s="192" t="s">
        <v>113</v>
      </c>
      <c r="D11" s="193"/>
      <c r="E11" s="194"/>
      <c r="F11" s="195">
        <f>逆行列係数!Z11</f>
        <v>2.8555617453235607E-2</v>
      </c>
      <c r="G11" s="195">
        <f>逆行列係数!BO11</f>
        <v>1.8147763856776467E-3</v>
      </c>
      <c r="H11" s="472">
        <f t="shared" si="0"/>
        <v>2.8555617453235609</v>
      </c>
      <c r="I11" s="196">
        <f t="shared" si="1"/>
        <v>0</v>
      </c>
      <c r="J11" s="197">
        <f t="shared" si="2"/>
        <v>2.8555617453235609</v>
      </c>
    </row>
    <row r="12" spans="1:12" x14ac:dyDescent="0.15">
      <c r="A12" s="190"/>
      <c r="B12" s="191" t="s">
        <v>368</v>
      </c>
      <c r="C12" s="192" t="s">
        <v>5</v>
      </c>
      <c r="D12" s="193"/>
      <c r="E12" s="194"/>
      <c r="F12" s="195">
        <f>逆行列係数!Z12</f>
        <v>4.8360790506602244E-3</v>
      </c>
      <c r="G12" s="195">
        <f>逆行列係数!BO12</f>
        <v>1.3604583622351314E-3</v>
      </c>
      <c r="H12" s="472">
        <f t="shared" si="0"/>
        <v>0.48360790506602241</v>
      </c>
      <c r="I12" s="196">
        <f t="shared" si="1"/>
        <v>0</v>
      </c>
      <c r="J12" s="197">
        <f t="shared" si="2"/>
        <v>0.48360790506602241</v>
      </c>
    </row>
    <row r="13" spans="1:12" x14ac:dyDescent="0.15">
      <c r="A13" s="190"/>
      <c r="B13" s="191" t="s">
        <v>369</v>
      </c>
      <c r="C13" s="192" t="s">
        <v>6</v>
      </c>
      <c r="D13" s="193"/>
      <c r="E13" s="194"/>
      <c r="F13" s="195">
        <f>逆行列係数!Z13</f>
        <v>8.2689789139590471E-3</v>
      </c>
      <c r="G13" s="195">
        <f>逆行列係数!BO13</f>
        <v>3.3293992253079295E-4</v>
      </c>
      <c r="H13" s="472">
        <f t="shared" si="0"/>
        <v>0.82689789139590475</v>
      </c>
      <c r="I13" s="196">
        <f t="shared" si="1"/>
        <v>0</v>
      </c>
      <c r="J13" s="197">
        <f t="shared" si="2"/>
        <v>0.82689789139590475</v>
      </c>
    </row>
    <row r="14" spans="1:12" x14ac:dyDescent="0.15">
      <c r="A14" s="190"/>
      <c r="B14" s="191" t="s">
        <v>88</v>
      </c>
      <c r="C14" s="192" t="s">
        <v>370</v>
      </c>
      <c r="D14" s="193"/>
      <c r="E14" s="194"/>
      <c r="F14" s="195">
        <f>逆行列係数!Z14</f>
        <v>2.4258651910475789E-3</v>
      </c>
      <c r="G14" s="195">
        <f>逆行列係数!BO14</f>
        <v>1.0818784494795175E-3</v>
      </c>
      <c r="H14" s="472">
        <f t="shared" si="0"/>
        <v>0.2425865191047579</v>
      </c>
      <c r="I14" s="196">
        <f t="shared" si="1"/>
        <v>0</v>
      </c>
      <c r="J14" s="197">
        <f t="shared" si="2"/>
        <v>0.2425865191047579</v>
      </c>
    </row>
    <row r="15" spans="1:12" x14ac:dyDescent="0.15">
      <c r="A15" s="190"/>
      <c r="B15" s="191" t="s">
        <v>89</v>
      </c>
      <c r="C15" s="192" t="s">
        <v>7</v>
      </c>
      <c r="D15" s="193"/>
      <c r="E15" s="194"/>
      <c r="F15" s="195">
        <f>逆行列係数!Z15</f>
        <v>1.8644491594903015E-2</v>
      </c>
      <c r="G15" s="195">
        <f>逆行列係数!BO15</f>
        <v>1.6174612177317664E-3</v>
      </c>
      <c r="H15" s="472">
        <f t="shared" si="0"/>
        <v>1.8644491594903014</v>
      </c>
      <c r="I15" s="196">
        <f t="shared" si="1"/>
        <v>0</v>
      </c>
      <c r="J15" s="197">
        <f t="shared" si="2"/>
        <v>1.8644491594903014</v>
      </c>
    </row>
    <row r="16" spans="1:12" x14ac:dyDescent="0.15">
      <c r="A16" s="190"/>
      <c r="B16" s="191" t="s">
        <v>90</v>
      </c>
      <c r="C16" s="192" t="s">
        <v>8</v>
      </c>
      <c r="D16" s="193"/>
      <c r="E16" s="194"/>
      <c r="F16" s="195">
        <f>逆行列係数!Z16</f>
        <v>4.0447897572368677E-2</v>
      </c>
      <c r="G16" s="195">
        <f>逆行列係数!BO16</f>
        <v>9.0324459040729329E-3</v>
      </c>
      <c r="H16" s="472">
        <f t="shared" si="0"/>
        <v>4.0447897572368676</v>
      </c>
      <c r="I16" s="196">
        <f t="shared" si="1"/>
        <v>0</v>
      </c>
      <c r="J16" s="197">
        <f t="shared" si="2"/>
        <v>4.0447897572368676</v>
      </c>
    </row>
    <row r="17" spans="1:10" x14ac:dyDescent="0.15">
      <c r="A17" s="190"/>
      <c r="B17" s="191" t="s">
        <v>91</v>
      </c>
      <c r="C17" s="192" t="s">
        <v>9</v>
      </c>
      <c r="D17" s="193"/>
      <c r="E17" s="194"/>
      <c r="F17" s="195">
        <f>逆行列係数!Z17</f>
        <v>2.0324792507908835E-3</v>
      </c>
      <c r="G17" s="195">
        <f>逆行列係数!BO17</f>
        <v>5.7062831538230014E-4</v>
      </c>
      <c r="H17" s="472">
        <f t="shared" si="0"/>
        <v>0.20324792507908834</v>
      </c>
      <c r="I17" s="196">
        <f t="shared" si="1"/>
        <v>0</v>
      </c>
      <c r="J17" s="197">
        <f t="shared" si="2"/>
        <v>0.20324792507908834</v>
      </c>
    </row>
    <row r="18" spans="1:10" x14ac:dyDescent="0.15">
      <c r="A18" s="190"/>
      <c r="B18" s="191" t="s">
        <v>92</v>
      </c>
      <c r="C18" s="192" t="s">
        <v>10</v>
      </c>
      <c r="D18" s="193"/>
      <c r="E18" s="194"/>
      <c r="F18" s="195">
        <f>逆行列係数!Z18</f>
        <v>2.4833415229208185E-2</v>
      </c>
      <c r="G18" s="195">
        <f>逆行列係数!BO18</f>
        <v>4.4082156099019458E-3</v>
      </c>
      <c r="H18" s="472">
        <f t="shared" si="0"/>
        <v>2.4833415229208184</v>
      </c>
      <c r="I18" s="196">
        <f t="shared" si="1"/>
        <v>0</v>
      </c>
      <c r="J18" s="197">
        <f t="shared" si="2"/>
        <v>2.4833415229208184</v>
      </c>
    </row>
    <row r="19" spans="1:10" x14ac:dyDescent="0.15">
      <c r="A19" s="190"/>
      <c r="B19" s="191" t="s">
        <v>93</v>
      </c>
      <c r="C19" s="192" t="s">
        <v>371</v>
      </c>
      <c r="D19" s="193"/>
      <c r="E19" s="194"/>
      <c r="F19" s="195">
        <f>逆行列係数!Z19</f>
        <v>1.0201527267473952E-3</v>
      </c>
      <c r="G19" s="195">
        <f>逆行列係数!BO19</f>
        <v>6.903754662355092E-4</v>
      </c>
      <c r="H19" s="472">
        <f>D$27*F19</f>
        <v>0.10201527267473952</v>
      </c>
      <c r="I19" s="196">
        <f>E$27*G19</f>
        <v>0</v>
      </c>
      <c r="J19" s="197">
        <f>SUM(H19:I19)</f>
        <v>0.10201527267473952</v>
      </c>
    </row>
    <row r="20" spans="1:10" x14ac:dyDescent="0.15">
      <c r="A20" s="190"/>
      <c r="B20" s="191" t="s">
        <v>94</v>
      </c>
      <c r="C20" s="192" t="s">
        <v>372</v>
      </c>
      <c r="D20" s="193"/>
      <c r="E20" s="194"/>
      <c r="F20" s="195">
        <f>逆行列係数!Z20</f>
        <v>2.4436051406765032E-4</v>
      </c>
      <c r="G20" s="195">
        <f>逆行列係数!BO20</f>
        <v>8.0853747284860409E-5</v>
      </c>
      <c r="H20" s="472">
        <f>D$27*F20</f>
        <v>2.4436051406765032E-2</v>
      </c>
      <c r="I20" s="196">
        <f>E$27*G20</f>
        <v>0</v>
      </c>
      <c r="J20" s="197">
        <f>SUM(H20:I20)</f>
        <v>2.4436051406765032E-2</v>
      </c>
    </row>
    <row r="21" spans="1:10" x14ac:dyDescent="0.15">
      <c r="A21" s="190"/>
      <c r="B21" s="191" t="s">
        <v>95</v>
      </c>
      <c r="C21" s="192" t="s">
        <v>373</v>
      </c>
      <c r="D21" s="193"/>
      <c r="E21" s="194"/>
      <c r="F21" s="195">
        <f>逆行列係数!Z21</f>
        <v>3.2631372541378639E-4</v>
      </c>
      <c r="G21" s="195">
        <f>逆行列係数!BO21</f>
        <v>3.7783052902548147E-5</v>
      </c>
      <c r="H21" s="472">
        <f t="shared" si="0"/>
        <v>3.2631372541378642E-2</v>
      </c>
      <c r="I21" s="196">
        <f t="shared" si="1"/>
        <v>0</v>
      </c>
      <c r="J21" s="197">
        <f t="shared" si="2"/>
        <v>3.2631372541378642E-2</v>
      </c>
    </row>
    <row r="22" spans="1:10" x14ac:dyDescent="0.15">
      <c r="A22" s="190"/>
      <c r="B22" s="191" t="s">
        <v>96</v>
      </c>
      <c r="C22" s="192" t="s">
        <v>374</v>
      </c>
      <c r="D22" s="193"/>
      <c r="E22" s="194"/>
      <c r="F22" s="195">
        <f>逆行列係数!Z22</f>
        <v>4.6880536367246344E-4</v>
      </c>
      <c r="G22" s="195">
        <f>逆行列係数!BO22</f>
        <v>1.2143860837443382E-4</v>
      </c>
      <c r="H22" s="472">
        <f t="shared" si="0"/>
        <v>4.6880536367246345E-2</v>
      </c>
      <c r="I22" s="196">
        <f t="shared" si="1"/>
        <v>0</v>
      </c>
      <c r="J22" s="197">
        <f t="shared" si="2"/>
        <v>4.6880536367246345E-2</v>
      </c>
    </row>
    <row r="23" spans="1:10" x14ac:dyDescent="0.15">
      <c r="A23" s="190"/>
      <c r="B23" s="191" t="s">
        <v>97</v>
      </c>
      <c r="C23" s="192" t="s">
        <v>11</v>
      </c>
      <c r="D23" s="193"/>
      <c r="E23" s="194"/>
      <c r="F23" s="195">
        <f>逆行列係数!Z23</f>
        <v>1.7428694194350006E-3</v>
      </c>
      <c r="G23" s="195">
        <f>逆行列係数!BO23</f>
        <v>6.3456248361920249E-4</v>
      </c>
      <c r="H23" s="472">
        <f t="shared" si="0"/>
        <v>0.17428694194350006</v>
      </c>
      <c r="I23" s="196">
        <f t="shared" si="1"/>
        <v>0</v>
      </c>
      <c r="J23" s="197">
        <f t="shared" si="2"/>
        <v>0.17428694194350006</v>
      </c>
    </row>
    <row r="24" spans="1:10" x14ac:dyDescent="0.15">
      <c r="A24" s="190"/>
      <c r="B24" s="191" t="s">
        <v>98</v>
      </c>
      <c r="C24" s="192" t="s">
        <v>345</v>
      </c>
      <c r="D24" s="193"/>
      <c r="E24" s="194"/>
      <c r="F24" s="195">
        <f>逆行列係数!Z24</f>
        <v>9.6141296755642889E-4</v>
      </c>
      <c r="G24" s="195">
        <f>逆行列係数!BO24</f>
        <v>1.0830113828903935E-4</v>
      </c>
      <c r="H24" s="472">
        <f t="shared" si="0"/>
        <v>9.6141296755642883E-2</v>
      </c>
      <c r="I24" s="196">
        <f t="shared" si="1"/>
        <v>0</v>
      </c>
      <c r="J24" s="197">
        <f t="shared" si="2"/>
        <v>9.6141296755642883E-2</v>
      </c>
    </row>
    <row r="25" spans="1:10" x14ac:dyDescent="0.15">
      <c r="A25" s="190"/>
      <c r="B25" s="191" t="s">
        <v>99</v>
      </c>
      <c r="C25" s="192" t="s">
        <v>342</v>
      </c>
      <c r="D25" s="193"/>
      <c r="E25" s="194"/>
      <c r="F25" s="195">
        <f>逆行列係数!Z25</f>
        <v>5.4886831156877945E-4</v>
      </c>
      <c r="G25" s="195">
        <f>逆行列係数!BO25</f>
        <v>1.6978527352420414E-4</v>
      </c>
      <c r="H25" s="472">
        <f t="shared" si="0"/>
        <v>5.4886831156877945E-2</v>
      </c>
      <c r="I25" s="196">
        <f t="shared" si="1"/>
        <v>0</v>
      </c>
      <c r="J25" s="197">
        <f t="shared" si="2"/>
        <v>5.4886831156877945E-2</v>
      </c>
    </row>
    <row r="26" spans="1:10" x14ac:dyDescent="0.15">
      <c r="A26" s="190"/>
      <c r="B26" s="191" t="s">
        <v>100</v>
      </c>
      <c r="C26" s="192" t="s">
        <v>13</v>
      </c>
      <c r="D26" s="193"/>
      <c r="E26" s="194"/>
      <c r="F26" s="195">
        <f>逆行列係数!Z26</f>
        <v>2.8068045280965838E-3</v>
      </c>
      <c r="G26" s="195">
        <f>逆行列係数!BO26</f>
        <v>5.0132077562505158E-4</v>
      </c>
      <c r="H26" s="472">
        <f t="shared" si="0"/>
        <v>0.28068045280965837</v>
      </c>
      <c r="I26" s="196">
        <f t="shared" si="1"/>
        <v>0</v>
      </c>
      <c r="J26" s="197">
        <f t="shared" si="2"/>
        <v>0.28068045280965837</v>
      </c>
    </row>
    <row r="27" spans="1:10" x14ac:dyDescent="0.15">
      <c r="A27" s="190"/>
      <c r="B27" s="191" t="s">
        <v>101</v>
      </c>
      <c r="C27" s="192" t="s">
        <v>14</v>
      </c>
      <c r="D27" s="193">
        <f>地域別最終需要!K29</f>
        <v>100</v>
      </c>
      <c r="E27" s="194">
        <f>地域別最終需要!I29</f>
        <v>0</v>
      </c>
      <c r="F27" s="195">
        <f>逆行列係数!Z27</f>
        <v>1.0027799553016223</v>
      </c>
      <c r="G27" s="195">
        <f>逆行列係数!BO27</f>
        <v>1.5715815275540101E-4</v>
      </c>
      <c r="H27" s="472">
        <f t="shared" si="0"/>
        <v>100.27799553016223</v>
      </c>
      <c r="I27" s="196">
        <f t="shared" si="1"/>
        <v>0</v>
      </c>
      <c r="J27" s="197">
        <f t="shared" si="2"/>
        <v>100.27799553016223</v>
      </c>
    </row>
    <row r="28" spans="1:10" x14ac:dyDescent="0.15">
      <c r="A28" s="190"/>
      <c r="B28" s="191" t="s">
        <v>102</v>
      </c>
      <c r="C28" s="192" t="s">
        <v>343</v>
      </c>
      <c r="D28" s="193"/>
      <c r="E28" s="194"/>
      <c r="F28" s="195">
        <f>逆行列係数!Z28</f>
        <v>1.0206231282832086E-2</v>
      </c>
      <c r="G28" s="195">
        <f>逆行列係数!BO28</f>
        <v>7.5763338014006945E-4</v>
      </c>
      <c r="H28" s="472">
        <f t="shared" si="0"/>
        <v>1.0206231282832086</v>
      </c>
      <c r="I28" s="196">
        <f t="shared" si="1"/>
        <v>0</v>
      </c>
      <c r="J28" s="197">
        <f t="shared" si="2"/>
        <v>1.0206231282832086</v>
      </c>
    </row>
    <row r="29" spans="1:10" x14ac:dyDescent="0.15">
      <c r="A29" s="190"/>
      <c r="B29" s="191" t="s">
        <v>103</v>
      </c>
      <c r="C29" s="192" t="s">
        <v>375</v>
      </c>
      <c r="D29" s="193"/>
      <c r="E29" s="194"/>
      <c r="F29" s="195">
        <f>逆行列係数!Z29</f>
        <v>1.8827236057805976E-3</v>
      </c>
      <c r="G29" s="195">
        <f>逆行列係数!BO29</f>
        <v>6.2495504181073658E-5</v>
      </c>
      <c r="H29" s="472">
        <f t="shared" si="0"/>
        <v>0.18827236057805977</v>
      </c>
      <c r="I29" s="196">
        <f t="shared" si="1"/>
        <v>0</v>
      </c>
      <c r="J29" s="197">
        <f t="shared" si="2"/>
        <v>0.18827236057805977</v>
      </c>
    </row>
    <row r="30" spans="1:10" x14ac:dyDescent="0.15">
      <c r="A30" s="190"/>
      <c r="B30" s="191" t="s">
        <v>104</v>
      </c>
      <c r="C30" s="192" t="s">
        <v>376</v>
      </c>
      <c r="D30" s="193"/>
      <c r="E30" s="194"/>
      <c r="F30" s="195">
        <f>逆行列係数!Z30</f>
        <v>1.7640727799790388E-3</v>
      </c>
      <c r="G30" s="195">
        <f>逆行列係数!BO30</f>
        <v>2.8494493380041722E-5</v>
      </c>
      <c r="H30" s="472">
        <f>D$27*F30</f>
        <v>0.17640727799790387</v>
      </c>
      <c r="I30" s="196">
        <f>E$27*G30</f>
        <v>0</v>
      </c>
      <c r="J30" s="197">
        <f>SUM(H30:I30)</f>
        <v>0.17640727799790387</v>
      </c>
    </row>
    <row r="31" spans="1:10" x14ac:dyDescent="0.15">
      <c r="A31" s="190"/>
      <c r="B31" s="191" t="s">
        <v>105</v>
      </c>
      <c r="C31" s="192" t="s">
        <v>377</v>
      </c>
      <c r="D31" s="193"/>
      <c r="E31" s="194"/>
      <c r="F31" s="195">
        <f>逆行列係数!Z31</f>
        <v>2.8250510667491704E-2</v>
      </c>
      <c r="G31" s="195">
        <f>逆行列係数!BO31</f>
        <v>2.5266946751346751E-3</v>
      </c>
      <c r="H31" s="472">
        <f>D$27*F31</f>
        <v>2.8250510667491704</v>
      </c>
      <c r="I31" s="196">
        <f>E$27*G31</f>
        <v>0</v>
      </c>
      <c r="J31" s="197">
        <f>SUM(H31:I31)</f>
        <v>2.8250510667491704</v>
      </c>
    </row>
    <row r="32" spans="1:10" x14ac:dyDescent="0.15">
      <c r="A32" s="190"/>
      <c r="B32" s="191" t="s">
        <v>106</v>
      </c>
      <c r="C32" s="192" t="s">
        <v>17</v>
      </c>
      <c r="D32" s="193"/>
      <c r="E32" s="194"/>
      <c r="F32" s="195">
        <f>逆行列係数!Z32</f>
        <v>1.7299660507849715E-2</v>
      </c>
      <c r="G32" s="195">
        <f>逆行列係数!BO32</f>
        <v>3.1849636074490301E-4</v>
      </c>
      <c r="H32" s="472">
        <f t="shared" si="0"/>
        <v>1.7299660507849715</v>
      </c>
      <c r="I32" s="196">
        <f t="shared" si="1"/>
        <v>0</v>
      </c>
      <c r="J32" s="197">
        <f t="shared" si="2"/>
        <v>1.7299660507849715</v>
      </c>
    </row>
    <row r="33" spans="1:10" x14ac:dyDescent="0.15">
      <c r="A33" s="190"/>
      <c r="B33" s="191" t="s">
        <v>107</v>
      </c>
      <c r="C33" s="192" t="s">
        <v>18</v>
      </c>
      <c r="D33" s="193"/>
      <c r="E33" s="194"/>
      <c r="F33" s="195">
        <f>逆行列係数!Z33</f>
        <v>9.6274282392982257E-3</v>
      </c>
      <c r="G33" s="195">
        <f>逆行列係数!BO33</f>
        <v>2.382778585088946E-4</v>
      </c>
      <c r="H33" s="472">
        <f t="shared" si="0"/>
        <v>0.96274282392982258</v>
      </c>
      <c r="I33" s="196">
        <f t="shared" si="1"/>
        <v>0</v>
      </c>
      <c r="J33" s="197">
        <f t="shared" si="2"/>
        <v>0.96274282392982258</v>
      </c>
    </row>
    <row r="34" spans="1:10" x14ac:dyDescent="0.15">
      <c r="A34" s="190"/>
      <c r="B34" s="191" t="s">
        <v>108</v>
      </c>
      <c r="C34" s="192" t="s">
        <v>378</v>
      </c>
      <c r="D34" s="193"/>
      <c r="E34" s="194"/>
      <c r="F34" s="195">
        <f>逆行列係数!Z34</f>
        <v>2.0430519984491947E-2</v>
      </c>
      <c r="G34" s="195">
        <f>逆行列係数!BO34</f>
        <v>1.6893104234599274E-3</v>
      </c>
      <c r="H34" s="472">
        <f t="shared" si="0"/>
        <v>2.0430519984491946</v>
      </c>
      <c r="I34" s="196">
        <f t="shared" si="1"/>
        <v>0</v>
      </c>
      <c r="J34" s="197">
        <f t="shared" si="2"/>
        <v>2.0430519984491946</v>
      </c>
    </row>
    <row r="35" spans="1:10" x14ac:dyDescent="0.15">
      <c r="A35" s="190"/>
      <c r="B35" s="191" t="s">
        <v>109</v>
      </c>
      <c r="C35" s="192" t="s">
        <v>347</v>
      </c>
      <c r="D35" s="193"/>
      <c r="E35" s="194"/>
      <c r="F35" s="195">
        <f>逆行列係数!Z35</f>
        <v>8.2194711215193752E-3</v>
      </c>
      <c r="G35" s="195">
        <f>逆行列係数!BO35</f>
        <v>3.3099267155214647E-4</v>
      </c>
      <c r="H35" s="472">
        <f t="shared" si="0"/>
        <v>0.8219471121519375</v>
      </c>
      <c r="I35" s="196">
        <f t="shared" si="1"/>
        <v>0</v>
      </c>
      <c r="J35" s="197">
        <f t="shared" si="2"/>
        <v>0.8219471121519375</v>
      </c>
    </row>
    <row r="36" spans="1:10" x14ac:dyDescent="0.15">
      <c r="A36" s="190"/>
      <c r="B36" s="191" t="s">
        <v>110</v>
      </c>
      <c r="C36" s="192" t="s">
        <v>19</v>
      </c>
      <c r="D36" s="193"/>
      <c r="E36" s="194"/>
      <c r="F36" s="195">
        <f>逆行列係数!Z36</f>
        <v>3.8676070194579972E-3</v>
      </c>
      <c r="G36" s="195">
        <f>逆行列係数!BO36</f>
        <v>3.1231665400032802E-5</v>
      </c>
      <c r="H36" s="472">
        <f t="shared" si="0"/>
        <v>0.3867607019457997</v>
      </c>
      <c r="I36" s="196">
        <f t="shared" si="1"/>
        <v>0</v>
      </c>
      <c r="J36" s="197">
        <f t="shared" si="2"/>
        <v>0.3867607019457997</v>
      </c>
    </row>
    <row r="37" spans="1:10" x14ac:dyDescent="0.15">
      <c r="A37" s="190"/>
      <c r="B37" s="191" t="s">
        <v>111</v>
      </c>
      <c r="C37" s="192" t="s">
        <v>20</v>
      </c>
      <c r="D37" s="193"/>
      <c r="E37" s="194"/>
      <c r="F37" s="195">
        <f>逆行列係数!Z37</f>
        <v>4.7260768727677097E-3</v>
      </c>
      <c r="G37" s="195">
        <f>逆行列係数!BO37</f>
        <v>4.259420223917928E-4</v>
      </c>
      <c r="H37" s="472">
        <f t="shared" si="0"/>
        <v>0.47260768727677099</v>
      </c>
      <c r="I37" s="196">
        <f t="shared" si="1"/>
        <v>0</v>
      </c>
      <c r="J37" s="197">
        <f t="shared" si="2"/>
        <v>0.47260768727677099</v>
      </c>
    </row>
    <row r="38" spans="1:10" x14ac:dyDescent="0.15">
      <c r="A38" s="190"/>
      <c r="B38" s="191" t="s">
        <v>112</v>
      </c>
      <c r="C38" s="192" t="s">
        <v>379</v>
      </c>
      <c r="D38" s="193"/>
      <c r="E38" s="194"/>
      <c r="F38" s="195">
        <f>逆行列係数!Z38</f>
        <v>9.8562769755026087E-5</v>
      </c>
      <c r="G38" s="195">
        <f>逆行列係数!BO38</f>
        <v>3.481953170939526E-6</v>
      </c>
      <c r="H38" s="472">
        <f t="shared" si="0"/>
        <v>9.8562769755026081E-3</v>
      </c>
      <c r="I38" s="196">
        <f t="shared" si="1"/>
        <v>0</v>
      </c>
      <c r="J38" s="197">
        <f t="shared" si="2"/>
        <v>9.8562769755026081E-3</v>
      </c>
    </row>
    <row r="39" spans="1:10" x14ac:dyDescent="0.15">
      <c r="A39" s="190"/>
      <c r="B39" s="191" t="s">
        <v>334</v>
      </c>
      <c r="C39" s="192" t="s">
        <v>380</v>
      </c>
      <c r="D39" s="193"/>
      <c r="E39" s="194"/>
      <c r="F39" s="195">
        <f>逆行列係数!Z39</f>
        <v>1.4441400245018903E-3</v>
      </c>
      <c r="G39" s="195">
        <f>逆行列係数!BO39</f>
        <v>3.2669485213547348E-5</v>
      </c>
      <c r="H39" s="472">
        <f t="shared" si="0"/>
        <v>0.14441400245018904</v>
      </c>
      <c r="I39" s="196">
        <f t="shared" si="1"/>
        <v>0</v>
      </c>
      <c r="J39" s="197">
        <f t="shared" si="2"/>
        <v>0.14441400245018904</v>
      </c>
    </row>
    <row r="40" spans="1:10" x14ac:dyDescent="0.15">
      <c r="A40" s="190"/>
      <c r="B40" s="191" t="s">
        <v>335</v>
      </c>
      <c r="C40" s="192" t="s">
        <v>21</v>
      </c>
      <c r="D40" s="193"/>
      <c r="E40" s="194"/>
      <c r="F40" s="195">
        <f>逆行列係数!Z40</f>
        <v>9.4377431149309229E-2</v>
      </c>
      <c r="G40" s="195">
        <f>逆行列係数!BO40</f>
        <v>1.2587203929715948E-3</v>
      </c>
      <c r="H40" s="472">
        <f t="shared" si="0"/>
        <v>9.4377431149309228</v>
      </c>
      <c r="I40" s="196">
        <f t="shared" si="1"/>
        <v>0</v>
      </c>
      <c r="J40" s="197">
        <f t="shared" si="2"/>
        <v>9.4377431149309228</v>
      </c>
    </row>
    <row r="41" spans="1:10" x14ac:dyDescent="0.15">
      <c r="A41" s="190"/>
      <c r="B41" s="191" t="s">
        <v>381</v>
      </c>
      <c r="C41" s="435" t="s">
        <v>439</v>
      </c>
      <c r="D41" s="193"/>
      <c r="E41" s="194"/>
      <c r="F41" s="195">
        <f>逆行列係数!Z41</f>
        <v>4.3184753527456118E-4</v>
      </c>
      <c r="G41" s="195">
        <f>逆行列係数!BO41</f>
        <v>2.5174858693368652E-5</v>
      </c>
      <c r="H41" s="472">
        <f t="shared" ref="H41:I43" si="3">D$27*F41</f>
        <v>4.318475352745612E-2</v>
      </c>
      <c r="I41" s="196">
        <f t="shared" si="3"/>
        <v>0</v>
      </c>
      <c r="J41" s="197">
        <f>SUM(H41:I41)</f>
        <v>4.318475352745612E-2</v>
      </c>
    </row>
    <row r="42" spans="1:10" x14ac:dyDescent="0.15">
      <c r="A42" s="190"/>
      <c r="B42" s="191" t="s">
        <v>336</v>
      </c>
      <c r="C42" s="192" t="s">
        <v>383</v>
      </c>
      <c r="D42" s="193"/>
      <c r="E42" s="194"/>
      <c r="F42" s="195">
        <f>逆行列係数!Z42</f>
        <v>1.3646650673474782E-3</v>
      </c>
      <c r="G42" s="195">
        <f>逆行列係数!BO42</f>
        <v>2.6041880240033708E-5</v>
      </c>
      <c r="H42" s="472">
        <f t="shared" si="3"/>
        <v>0.13646650673474783</v>
      </c>
      <c r="I42" s="196">
        <f t="shared" si="3"/>
        <v>0</v>
      </c>
      <c r="J42" s="197">
        <f>SUM(H42:I42)</f>
        <v>0.13646650673474783</v>
      </c>
    </row>
    <row r="43" spans="1:10" x14ac:dyDescent="0.15">
      <c r="A43" s="190"/>
      <c r="B43" s="191" t="s">
        <v>337</v>
      </c>
      <c r="C43" s="192" t="s">
        <v>384</v>
      </c>
      <c r="D43" s="320"/>
      <c r="E43" s="321"/>
      <c r="F43" s="199">
        <f>逆行列係数!Z43</f>
        <v>1.7049661517107711E-2</v>
      </c>
      <c r="G43" s="199">
        <f>逆行列係数!BO43</f>
        <v>1.3767927325789844E-4</v>
      </c>
      <c r="H43" s="473">
        <f t="shared" si="3"/>
        <v>1.7049661517107713</v>
      </c>
      <c r="I43" s="200">
        <f t="shared" si="3"/>
        <v>0</v>
      </c>
      <c r="J43" s="201">
        <f>SUM(H43:I43)</f>
        <v>1.7049661517107713</v>
      </c>
    </row>
    <row r="44" spans="1:10" x14ac:dyDescent="0.15">
      <c r="A44" s="202"/>
      <c r="B44" s="271"/>
      <c r="C44" s="272" t="s">
        <v>116</v>
      </c>
      <c r="D44" s="204">
        <f>SUM(D5:D43)</f>
        <v>100</v>
      </c>
      <c r="E44" s="204">
        <f>SUM(E5:E43)</f>
        <v>0</v>
      </c>
      <c r="F44" s="205">
        <f>逆行列係数!Z44</f>
        <v>1.3831276634117882</v>
      </c>
      <c r="G44" s="205">
        <f>逆行列係数!BO44</f>
        <v>3.1824696318944475E-2</v>
      </c>
      <c r="H44" s="474">
        <f>SUM(H5:H43)</f>
        <v>138.31276634117881</v>
      </c>
      <c r="I44" s="206">
        <f>SUM(I5:I43)</f>
        <v>0</v>
      </c>
      <c r="J44" s="207">
        <f>SUM(J5:J43)</f>
        <v>138.31276634117881</v>
      </c>
    </row>
    <row r="45" spans="1:10" x14ac:dyDescent="0.15">
      <c r="A45" s="208" t="s">
        <v>137</v>
      </c>
      <c r="B45" s="191" t="s">
        <v>358</v>
      </c>
      <c r="C45" s="192" t="s">
        <v>359</v>
      </c>
      <c r="D45" s="209"/>
      <c r="E45" s="210"/>
      <c r="F45" s="211">
        <f>逆行列係数!Z46</f>
        <v>1.700319750387149E-3</v>
      </c>
      <c r="G45" s="211">
        <f>逆行列係数!BO46</f>
        <v>2.3266624575754417E-3</v>
      </c>
      <c r="H45" s="472">
        <f t="shared" ref="H45:H80" si="4">D$27*F45</f>
        <v>0.17003197503871489</v>
      </c>
      <c r="I45" s="212">
        <f t="shared" ref="I45:I80" si="5">E$27*G45</f>
        <v>0</v>
      </c>
      <c r="J45" s="213">
        <f t="shared" ref="J45:J80" si="6">SUM(H45:I45)</f>
        <v>0.17003197503871489</v>
      </c>
    </row>
    <row r="46" spans="1:10" x14ac:dyDescent="0.15">
      <c r="A46" s="208" t="s">
        <v>138</v>
      </c>
      <c r="B46" s="191" t="s">
        <v>360</v>
      </c>
      <c r="C46" s="192" t="s">
        <v>361</v>
      </c>
      <c r="D46" s="193"/>
      <c r="E46" s="194"/>
      <c r="F46" s="195">
        <f>逆行列係数!Z47</f>
        <v>1.9185129919665992E-3</v>
      </c>
      <c r="G46" s="195">
        <f>逆行列係数!BO47</f>
        <v>2.2558732245301708E-3</v>
      </c>
      <c r="H46" s="472">
        <f t="shared" si="4"/>
        <v>0.19185129919665991</v>
      </c>
      <c r="I46" s="196">
        <f t="shared" si="5"/>
        <v>0</v>
      </c>
      <c r="J46" s="197">
        <f t="shared" si="6"/>
        <v>0.19185129919665991</v>
      </c>
    </row>
    <row r="47" spans="1:10" x14ac:dyDescent="0.15">
      <c r="A47" s="208" t="s">
        <v>139</v>
      </c>
      <c r="B47" s="191" t="s">
        <v>362</v>
      </c>
      <c r="C47" s="192" t="s">
        <v>363</v>
      </c>
      <c r="D47" s="214"/>
      <c r="E47" s="198"/>
      <c r="F47" s="195">
        <f>逆行列係数!Z48</f>
        <v>7.0049594578362002E-5</v>
      </c>
      <c r="G47" s="195">
        <f>逆行列係数!BO48</f>
        <v>7.8805293253740127E-5</v>
      </c>
      <c r="H47" s="472">
        <f t="shared" si="4"/>
        <v>7.0049594578362002E-3</v>
      </c>
      <c r="I47" s="196">
        <f t="shared" si="5"/>
        <v>0</v>
      </c>
      <c r="J47" s="197">
        <f t="shared" si="6"/>
        <v>7.0049594578362002E-3</v>
      </c>
    </row>
    <row r="48" spans="1:10" x14ac:dyDescent="0.15">
      <c r="A48" s="208" t="s">
        <v>140</v>
      </c>
      <c r="B48" s="191" t="s">
        <v>364</v>
      </c>
      <c r="C48" s="192" t="s">
        <v>3</v>
      </c>
      <c r="D48" s="214"/>
      <c r="E48" s="198"/>
      <c r="F48" s="195">
        <f>逆行列係数!Z49</f>
        <v>4.562811544191453E-2</v>
      </c>
      <c r="G48" s="195">
        <f>逆行列係数!BO49</f>
        <v>6.3024312251196091E-2</v>
      </c>
      <c r="H48" s="472">
        <f t="shared" si="4"/>
        <v>4.5628115441914527</v>
      </c>
      <c r="I48" s="196">
        <f t="shared" si="5"/>
        <v>0</v>
      </c>
      <c r="J48" s="197">
        <f t="shared" si="6"/>
        <v>4.5628115441914527</v>
      </c>
    </row>
    <row r="49" spans="1:10" x14ac:dyDescent="0.15">
      <c r="A49" s="208" t="s">
        <v>136</v>
      </c>
      <c r="B49" s="191" t="s">
        <v>365</v>
      </c>
      <c r="C49" s="192" t="s">
        <v>344</v>
      </c>
      <c r="E49" s="198"/>
      <c r="F49" s="195">
        <f>逆行列係数!Z50</f>
        <v>9.857811391434314E-4</v>
      </c>
      <c r="G49" s="195">
        <f>逆行列係数!BO50</f>
        <v>1.0549486341335089E-3</v>
      </c>
      <c r="H49" s="472">
        <f t="shared" si="4"/>
        <v>9.8578113914343138E-2</v>
      </c>
      <c r="I49" s="196">
        <f t="shared" si="5"/>
        <v>0</v>
      </c>
      <c r="J49" s="197">
        <f t="shared" si="6"/>
        <v>9.8578113914343138E-2</v>
      </c>
    </row>
    <row r="50" spans="1:10" x14ac:dyDescent="0.15">
      <c r="A50" s="208"/>
      <c r="B50" s="191" t="s">
        <v>366</v>
      </c>
      <c r="C50" s="192" t="s">
        <v>4</v>
      </c>
      <c r="E50" s="198"/>
      <c r="F50" s="195">
        <f>逆行列係数!Z51</f>
        <v>4.4827210929989916E-3</v>
      </c>
      <c r="G50" s="195">
        <f>逆行列係数!BO51</f>
        <v>6.6665672930656256E-3</v>
      </c>
      <c r="H50" s="472">
        <f t="shared" si="4"/>
        <v>0.44827210929989914</v>
      </c>
      <c r="I50" s="196">
        <f t="shared" si="5"/>
        <v>0</v>
      </c>
      <c r="J50" s="197">
        <f t="shared" si="6"/>
        <v>0.44827210929989914</v>
      </c>
    </row>
    <row r="51" spans="1:10" x14ac:dyDescent="0.15">
      <c r="A51" s="208"/>
      <c r="B51" s="191" t="s">
        <v>367</v>
      </c>
      <c r="C51" s="192" t="s">
        <v>113</v>
      </c>
      <c r="E51" s="198"/>
      <c r="F51" s="195">
        <f>逆行列係数!Z52</f>
        <v>5.4374201429311965E-2</v>
      </c>
      <c r="G51" s="195">
        <f>逆行列係数!BO52</f>
        <v>7.1654887765677813E-2</v>
      </c>
      <c r="H51" s="472">
        <f t="shared" si="4"/>
        <v>5.4374201429311961</v>
      </c>
      <c r="I51" s="196">
        <f t="shared" si="5"/>
        <v>0</v>
      </c>
      <c r="J51" s="197">
        <f t="shared" si="6"/>
        <v>5.4374201429311961</v>
      </c>
    </row>
    <row r="52" spans="1:10" x14ac:dyDescent="0.15">
      <c r="A52" s="208"/>
      <c r="B52" s="191" t="s">
        <v>368</v>
      </c>
      <c r="C52" s="192" t="s">
        <v>5</v>
      </c>
      <c r="E52" s="198"/>
      <c r="F52" s="195">
        <f>逆行列係数!Z53</f>
        <v>2.7491427566827372E-2</v>
      </c>
      <c r="G52" s="195">
        <f>逆行列係数!BO53</f>
        <v>2.9939590417808106E-2</v>
      </c>
      <c r="H52" s="472">
        <f t="shared" si="4"/>
        <v>2.7491427566827373</v>
      </c>
      <c r="I52" s="196">
        <f t="shared" si="5"/>
        <v>0</v>
      </c>
      <c r="J52" s="197">
        <f t="shared" si="6"/>
        <v>2.7491427566827373</v>
      </c>
    </row>
    <row r="53" spans="1:10" x14ac:dyDescent="0.15">
      <c r="A53" s="208"/>
      <c r="B53" s="191" t="s">
        <v>369</v>
      </c>
      <c r="C53" s="192" t="s">
        <v>6</v>
      </c>
      <c r="E53" s="198"/>
      <c r="F53" s="195">
        <f>逆行列係数!Z54</f>
        <v>4.3881439140180056E-2</v>
      </c>
      <c r="G53" s="195">
        <f>逆行列係数!BO54</f>
        <v>5.2115639405963227E-2</v>
      </c>
      <c r="H53" s="472">
        <f t="shared" si="4"/>
        <v>4.3881439140180056</v>
      </c>
      <c r="I53" s="196">
        <f t="shared" si="5"/>
        <v>0</v>
      </c>
      <c r="J53" s="197">
        <f t="shared" si="6"/>
        <v>4.3881439140180056</v>
      </c>
    </row>
    <row r="54" spans="1:10" x14ac:dyDescent="0.15">
      <c r="A54" s="208"/>
      <c r="B54" s="191" t="s">
        <v>88</v>
      </c>
      <c r="C54" s="192" t="s">
        <v>370</v>
      </c>
      <c r="E54" s="198"/>
      <c r="F54" s="195">
        <f>逆行列係数!Z55</f>
        <v>2.1773900639225571E-2</v>
      </c>
      <c r="G54" s="195">
        <f>逆行列係数!BO55</f>
        <v>2.265115318500914E-2</v>
      </c>
      <c r="H54" s="472">
        <f t="shared" si="4"/>
        <v>2.177390063922557</v>
      </c>
      <c r="I54" s="196">
        <f t="shared" si="5"/>
        <v>0</v>
      </c>
      <c r="J54" s="197">
        <f t="shared" si="6"/>
        <v>2.177390063922557</v>
      </c>
    </row>
    <row r="55" spans="1:10" x14ac:dyDescent="0.15">
      <c r="A55" s="208"/>
      <c r="B55" s="191" t="s">
        <v>89</v>
      </c>
      <c r="C55" s="192" t="s">
        <v>7</v>
      </c>
      <c r="E55" s="198"/>
      <c r="F55" s="195">
        <f>逆行列係数!Z56</f>
        <v>3.6973930976520464E-2</v>
      </c>
      <c r="G55" s="195">
        <f>逆行列係数!BO56</f>
        <v>5.5425843914503531E-2</v>
      </c>
      <c r="H55" s="472">
        <f t="shared" si="4"/>
        <v>3.6973930976520464</v>
      </c>
      <c r="I55" s="196">
        <f t="shared" si="5"/>
        <v>0</v>
      </c>
      <c r="J55" s="197">
        <f t="shared" si="6"/>
        <v>3.6973930976520464</v>
      </c>
    </row>
    <row r="56" spans="1:10" x14ac:dyDescent="0.15">
      <c r="A56" s="208"/>
      <c r="B56" s="191" t="s">
        <v>90</v>
      </c>
      <c r="C56" s="192" t="s">
        <v>8</v>
      </c>
      <c r="E56" s="198"/>
      <c r="F56" s="195">
        <f>逆行列係数!Z57</f>
        <v>7.3482612924551827E-2</v>
      </c>
      <c r="G56" s="195">
        <f>逆行列係数!BO57</f>
        <v>0.10311932198477573</v>
      </c>
      <c r="H56" s="472">
        <f t="shared" si="4"/>
        <v>7.3482612924551827</v>
      </c>
      <c r="I56" s="196">
        <f t="shared" si="5"/>
        <v>0</v>
      </c>
      <c r="J56" s="197">
        <f t="shared" si="6"/>
        <v>7.3482612924551827</v>
      </c>
    </row>
    <row r="57" spans="1:10" x14ac:dyDescent="0.15">
      <c r="A57" s="208"/>
      <c r="B57" s="191" t="s">
        <v>91</v>
      </c>
      <c r="C57" s="192" t="s">
        <v>9</v>
      </c>
      <c r="E57" s="198"/>
      <c r="F57" s="195">
        <f>逆行列係数!Z58</f>
        <v>1.616081593138325E-2</v>
      </c>
      <c r="G57" s="195">
        <f>逆行列係数!BO58</f>
        <v>1.8149389040529901E-2</v>
      </c>
      <c r="H57" s="472">
        <f t="shared" si="4"/>
        <v>1.616081593138325</v>
      </c>
      <c r="I57" s="196">
        <f t="shared" si="5"/>
        <v>0</v>
      </c>
      <c r="J57" s="197">
        <f t="shared" si="6"/>
        <v>1.616081593138325</v>
      </c>
    </row>
    <row r="58" spans="1:10" x14ac:dyDescent="0.15">
      <c r="A58" s="208"/>
      <c r="B58" s="191" t="s">
        <v>92</v>
      </c>
      <c r="C58" s="192" t="s">
        <v>10</v>
      </c>
      <c r="E58" s="198"/>
      <c r="F58" s="195">
        <f>逆行列係数!Z59</f>
        <v>6.1794999297459387E-2</v>
      </c>
      <c r="G58" s="195">
        <f>逆行列係数!BO59</f>
        <v>8.5817946506656584E-2</v>
      </c>
      <c r="H58" s="472">
        <f t="shared" si="4"/>
        <v>6.1794999297459388</v>
      </c>
      <c r="I58" s="196">
        <f t="shared" si="5"/>
        <v>0</v>
      </c>
      <c r="J58" s="197">
        <f t="shared" si="6"/>
        <v>6.1794999297459388</v>
      </c>
    </row>
    <row r="59" spans="1:10" x14ac:dyDescent="0.15">
      <c r="A59" s="208"/>
      <c r="B59" s="191" t="s">
        <v>93</v>
      </c>
      <c r="C59" s="192" t="s">
        <v>371</v>
      </c>
      <c r="E59" s="198"/>
      <c r="F59" s="195">
        <f>逆行列係数!Z60</f>
        <v>7.6148686755058816E-3</v>
      </c>
      <c r="G59" s="195">
        <f>逆行列係数!BO60</f>
        <v>7.4447809922880389E-3</v>
      </c>
      <c r="H59" s="472">
        <f>D$27*F59</f>
        <v>0.76148686755058814</v>
      </c>
      <c r="I59" s="196">
        <f>E$27*G59</f>
        <v>0</v>
      </c>
      <c r="J59" s="197">
        <f>SUM(H59:I59)</f>
        <v>0.76148686755058814</v>
      </c>
    </row>
    <row r="60" spans="1:10" x14ac:dyDescent="0.15">
      <c r="A60" s="208"/>
      <c r="B60" s="191" t="s">
        <v>94</v>
      </c>
      <c r="C60" s="192" t="s">
        <v>372</v>
      </c>
      <c r="E60" s="198"/>
      <c r="F60" s="195">
        <f>逆行列係数!Z61</f>
        <v>2.6956098015746247E-3</v>
      </c>
      <c r="G60" s="195">
        <f>逆行列係数!BO61</f>
        <v>2.3138750426418696E-3</v>
      </c>
      <c r="H60" s="472">
        <f>D$27*F60</f>
        <v>0.26956098015746249</v>
      </c>
      <c r="I60" s="196">
        <f>E$27*G60</f>
        <v>0</v>
      </c>
      <c r="J60" s="197">
        <f>SUM(H60:I60)</f>
        <v>0.26956098015746249</v>
      </c>
    </row>
    <row r="61" spans="1:10" x14ac:dyDescent="0.15">
      <c r="A61" s="208"/>
      <c r="B61" s="191" t="s">
        <v>95</v>
      </c>
      <c r="C61" s="192" t="s">
        <v>373</v>
      </c>
      <c r="E61" s="198"/>
      <c r="F61" s="195">
        <f>逆行列係数!Z62</f>
        <v>1.2370951844802159E-3</v>
      </c>
      <c r="G61" s="195">
        <f>逆行列係数!BO62</f>
        <v>1.3096437489144431E-3</v>
      </c>
      <c r="H61" s="472">
        <f t="shared" si="4"/>
        <v>0.1237095184480216</v>
      </c>
      <c r="I61" s="196">
        <f t="shared" si="5"/>
        <v>0</v>
      </c>
      <c r="J61" s="197">
        <f t="shared" si="6"/>
        <v>0.1237095184480216</v>
      </c>
    </row>
    <row r="62" spans="1:10" x14ac:dyDescent="0.15">
      <c r="A62" s="208"/>
      <c r="B62" s="191" t="s">
        <v>96</v>
      </c>
      <c r="C62" s="192" t="s">
        <v>374</v>
      </c>
      <c r="E62" s="198"/>
      <c r="F62" s="195">
        <f>逆行列係数!Z63</f>
        <v>4.543182175068646E-3</v>
      </c>
      <c r="G62" s="195">
        <f>逆行列係数!BO63</f>
        <v>4.1449526013473065E-3</v>
      </c>
      <c r="H62" s="472">
        <f t="shared" si="4"/>
        <v>0.45431821750686457</v>
      </c>
      <c r="I62" s="196">
        <f t="shared" si="5"/>
        <v>0</v>
      </c>
      <c r="J62" s="197">
        <f t="shared" si="6"/>
        <v>0.45431821750686457</v>
      </c>
    </row>
    <row r="63" spans="1:10" x14ac:dyDescent="0.15">
      <c r="A63" s="208"/>
      <c r="B63" s="191" t="s">
        <v>97</v>
      </c>
      <c r="C63" s="192" t="s">
        <v>11</v>
      </c>
      <c r="E63" s="198"/>
      <c r="F63" s="195">
        <f>逆行列係数!Z64</f>
        <v>8.2356437813964241E-3</v>
      </c>
      <c r="G63" s="195">
        <f>逆行列係数!BO64</f>
        <v>7.7127913987969218E-3</v>
      </c>
      <c r="H63" s="472">
        <f t="shared" si="4"/>
        <v>0.82356437813964245</v>
      </c>
      <c r="I63" s="196">
        <f t="shared" si="5"/>
        <v>0</v>
      </c>
      <c r="J63" s="197">
        <f t="shared" si="6"/>
        <v>0.82356437813964245</v>
      </c>
    </row>
    <row r="64" spans="1:10" x14ac:dyDescent="0.15">
      <c r="A64" s="208"/>
      <c r="B64" s="191" t="s">
        <v>98</v>
      </c>
      <c r="C64" s="192" t="s">
        <v>345</v>
      </c>
      <c r="E64" s="198"/>
      <c r="F64" s="195">
        <f>逆行列係数!Z65</f>
        <v>5.8100607932299057E-4</v>
      </c>
      <c r="G64" s="195">
        <f>逆行列係数!BO65</f>
        <v>1.2124282350373084E-3</v>
      </c>
      <c r="H64" s="472">
        <f t="shared" si="4"/>
        <v>5.8100607932299056E-2</v>
      </c>
      <c r="I64" s="196">
        <f t="shared" si="5"/>
        <v>0</v>
      </c>
      <c r="J64" s="197">
        <f t="shared" si="6"/>
        <v>5.8100607932299056E-2</v>
      </c>
    </row>
    <row r="65" spans="1:10" x14ac:dyDescent="0.15">
      <c r="A65" s="208"/>
      <c r="B65" s="191" t="s">
        <v>99</v>
      </c>
      <c r="C65" s="192" t="s">
        <v>342</v>
      </c>
      <c r="E65" s="198"/>
      <c r="F65" s="195">
        <f>逆行列係数!Z66</f>
        <v>8.5412458688514537E-3</v>
      </c>
      <c r="G65" s="195">
        <f>逆行列係数!BO66</f>
        <v>9.432798957108076E-3</v>
      </c>
      <c r="H65" s="472">
        <f t="shared" si="4"/>
        <v>0.85412458688514536</v>
      </c>
      <c r="I65" s="196">
        <f t="shared" si="5"/>
        <v>0</v>
      </c>
      <c r="J65" s="197">
        <f t="shared" si="6"/>
        <v>0.85412458688514536</v>
      </c>
    </row>
    <row r="66" spans="1:10" x14ac:dyDescent="0.15">
      <c r="A66" s="208"/>
      <c r="B66" s="191" t="s">
        <v>100</v>
      </c>
      <c r="C66" s="192" t="s">
        <v>13</v>
      </c>
      <c r="E66" s="198"/>
      <c r="F66" s="195">
        <f>逆行列係数!Z67</f>
        <v>8.4190685171940515E-3</v>
      </c>
      <c r="G66" s="195">
        <f>逆行列係数!BO67</f>
        <v>1.0801598475051008E-2</v>
      </c>
      <c r="H66" s="472">
        <f t="shared" si="4"/>
        <v>0.84190685171940516</v>
      </c>
      <c r="I66" s="196">
        <f t="shared" si="5"/>
        <v>0</v>
      </c>
      <c r="J66" s="197">
        <f t="shared" si="6"/>
        <v>0.84190685171940516</v>
      </c>
    </row>
    <row r="67" spans="1:10" x14ac:dyDescent="0.15">
      <c r="A67" s="208"/>
      <c r="B67" s="191" t="s">
        <v>101</v>
      </c>
      <c r="C67" s="192" t="s">
        <v>14</v>
      </c>
      <c r="E67" s="198"/>
      <c r="F67" s="195">
        <f>逆行列係数!Z68</f>
        <v>6.7892558896228191E-3</v>
      </c>
      <c r="G67" s="195">
        <f>逆行列係数!BO68</f>
        <v>1.0115649211574909</v>
      </c>
      <c r="H67" s="472">
        <f t="shared" si="4"/>
        <v>0.67892558896228195</v>
      </c>
      <c r="I67" s="196">
        <f t="shared" si="5"/>
        <v>0</v>
      </c>
      <c r="J67" s="197">
        <f t="shared" si="6"/>
        <v>0.67892558896228195</v>
      </c>
    </row>
    <row r="68" spans="1:10" x14ac:dyDescent="0.15">
      <c r="A68" s="208"/>
      <c r="B68" s="191" t="s">
        <v>102</v>
      </c>
      <c r="C68" s="192" t="s">
        <v>343</v>
      </c>
      <c r="E68" s="198"/>
      <c r="F68" s="195">
        <f>逆行列係数!Z69</f>
        <v>1.9965421831126689E-2</v>
      </c>
      <c r="G68" s="195">
        <f>逆行列係数!BO69</f>
        <v>2.779090832734931E-2</v>
      </c>
      <c r="H68" s="472">
        <f t="shared" si="4"/>
        <v>1.9965421831126688</v>
      </c>
      <c r="I68" s="196">
        <f t="shared" si="5"/>
        <v>0</v>
      </c>
      <c r="J68" s="197">
        <f t="shared" si="6"/>
        <v>1.9965421831126688</v>
      </c>
    </row>
    <row r="69" spans="1:10" x14ac:dyDescent="0.15">
      <c r="A69" s="208"/>
      <c r="B69" s="191" t="s">
        <v>103</v>
      </c>
      <c r="C69" s="192" t="s">
        <v>375</v>
      </c>
      <c r="E69" s="198"/>
      <c r="F69" s="195">
        <f>逆行列係数!Z70</f>
        <v>1.5655258728780143E-3</v>
      </c>
      <c r="G69" s="195">
        <f>逆行列係数!BO70</f>
        <v>3.2893908743779768E-3</v>
      </c>
      <c r="H69" s="472">
        <f t="shared" si="4"/>
        <v>0.15655258728780144</v>
      </c>
      <c r="I69" s="196">
        <f t="shared" si="5"/>
        <v>0</v>
      </c>
      <c r="J69" s="197">
        <f t="shared" si="6"/>
        <v>0.15655258728780144</v>
      </c>
    </row>
    <row r="70" spans="1:10" x14ac:dyDescent="0.15">
      <c r="A70" s="208"/>
      <c r="B70" s="191" t="s">
        <v>104</v>
      </c>
      <c r="C70" s="192" t="s">
        <v>376</v>
      </c>
      <c r="E70" s="198"/>
      <c r="F70" s="195">
        <f>逆行列係数!Z71</f>
        <v>1.0762591827323186E-3</v>
      </c>
      <c r="G70" s="195">
        <f>逆行列係数!BO71</f>
        <v>2.9406815975851304E-3</v>
      </c>
      <c r="H70" s="472">
        <f>D$27*F70</f>
        <v>0.10762591827323187</v>
      </c>
      <c r="I70" s="196">
        <f>E$27*G70</f>
        <v>0</v>
      </c>
      <c r="J70" s="197">
        <f>SUM(H70:I70)</f>
        <v>0.10762591827323187</v>
      </c>
    </row>
    <row r="71" spans="1:10" x14ac:dyDescent="0.15">
      <c r="A71" s="208"/>
      <c r="B71" s="191" t="s">
        <v>105</v>
      </c>
      <c r="C71" s="192" t="s">
        <v>377</v>
      </c>
      <c r="E71" s="198"/>
      <c r="F71" s="195">
        <f>逆行列係数!Z72</f>
        <v>9.6077748558274792E-2</v>
      </c>
      <c r="G71" s="195">
        <f>逆行列係数!BO72</f>
        <v>0.11118870794030278</v>
      </c>
      <c r="H71" s="472">
        <f t="shared" si="4"/>
        <v>9.6077748558274791</v>
      </c>
      <c r="I71" s="196">
        <f t="shared" si="5"/>
        <v>0</v>
      </c>
      <c r="J71" s="197">
        <f t="shared" si="6"/>
        <v>9.6077748558274791</v>
      </c>
    </row>
    <row r="72" spans="1:10" x14ac:dyDescent="0.15">
      <c r="A72" s="208"/>
      <c r="B72" s="191" t="s">
        <v>106</v>
      </c>
      <c r="C72" s="192" t="s">
        <v>17</v>
      </c>
      <c r="D72" s="214"/>
      <c r="E72" s="198"/>
      <c r="F72" s="195">
        <f>逆行列係数!Z73</f>
        <v>1.2310203417038371E-2</v>
      </c>
      <c r="G72" s="195">
        <f>逆行列係数!BO73</f>
        <v>2.9069001438131653E-2</v>
      </c>
      <c r="H72" s="472">
        <f t="shared" si="4"/>
        <v>1.2310203417038372</v>
      </c>
      <c r="I72" s="196">
        <f t="shared" si="5"/>
        <v>0</v>
      </c>
      <c r="J72" s="197">
        <f t="shared" si="6"/>
        <v>1.2310203417038372</v>
      </c>
    </row>
    <row r="73" spans="1:10" x14ac:dyDescent="0.15">
      <c r="A73" s="208"/>
      <c r="B73" s="191" t="s">
        <v>107</v>
      </c>
      <c r="C73" s="192" t="s">
        <v>18</v>
      </c>
      <c r="D73" s="214"/>
      <c r="E73" s="198"/>
      <c r="F73" s="195">
        <f>逆行列係数!Z74</f>
        <v>8.095346792286193E-3</v>
      </c>
      <c r="G73" s="195">
        <f>逆行列係数!BO74</f>
        <v>1.6541465093937294E-2</v>
      </c>
      <c r="H73" s="472">
        <f t="shared" si="4"/>
        <v>0.80953467922861932</v>
      </c>
      <c r="I73" s="196">
        <f t="shared" si="5"/>
        <v>0</v>
      </c>
      <c r="J73" s="197">
        <f t="shared" si="6"/>
        <v>0.80953467922861932</v>
      </c>
    </row>
    <row r="74" spans="1:10" x14ac:dyDescent="0.15">
      <c r="A74" s="208"/>
      <c r="B74" s="191" t="s">
        <v>108</v>
      </c>
      <c r="C74" s="192" t="s">
        <v>378</v>
      </c>
      <c r="D74" s="214"/>
      <c r="E74" s="198"/>
      <c r="F74" s="195">
        <f>逆行列係数!Z75</f>
        <v>3.4505778147272195E-2</v>
      </c>
      <c r="G74" s="195">
        <f>逆行列係数!BO75</f>
        <v>5.0986503700938289E-2</v>
      </c>
      <c r="H74" s="472">
        <f t="shared" si="4"/>
        <v>3.4505778147272195</v>
      </c>
      <c r="I74" s="196">
        <f t="shared" si="5"/>
        <v>0</v>
      </c>
      <c r="J74" s="197">
        <f t="shared" si="6"/>
        <v>3.4505778147272195</v>
      </c>
    </row>
    <row r="75" spans="1:10" x14ac:dyDescent="0.15">
      <c r="A75" s="208"/>
      <c r="B75" s="191" t="s">
        <v>109</v>
      </c>
      <c r="C75" s="192" t="s">
        <v>347</v>
      </c>
      <c r="D75" s="214"/>
      <c r="E75" s="198"/>
      <c r="F75" s="195">
        <f>逆行列係数!Z76</f>
        <v>2.7419137343215782E-2</v>
      </c>
      <c r="G75" s="195">
        <f>逆行列係数!BO76</f>
        <v>3.9995822682566219E-2</v>
      </c>
      <c r="H75" s="472">
        <f t="shared" si="4"/>
        <v>2.741913734321578</v>
      </c>
      <c r="I75" s="196">
        <f t="shared" si="5"/>
        <v>0</v>
      </c>
      <c r="J75" s="197">
        <f t="shared" si="6"/>
        <v>2.741913734321578</v>
      </c>
    </row>
    <row r="76" spans="1:10" x14ac:dyDescent="0.15">
      <c r="A76" s="208"/>
      <c r="B76" s="191" t="s">
        <v>110</v>
      </c>
      <c r="C76" s="192" t="s">
        <v>19</v>
      </c>
      <c r="D76" s="214"/>
      <c r="E76" s="198"/>
      <c r="F76" s="195">
        <f>逆行列係数!Z77</f>
        <v>8.8432862170637538E-4</v>
      </c>
      <c r="G76" s="195">
        <f>逆行列係数!BO77</f>
        <v>4.6982756633320681E-3</v>
      </c>
      <c r="H76" s="472">
        <f t="shared" si="4"/>
        <v>8.8432862170637533E-2</v>
      </c>
      <c r="I76" s="196">
        <f t="shared" si="5"/>
        <v>0</v>
      </c>
      <c r="J76" s="197">
        <f t="shared" si="6"/>
        <v>8.8432862170637533E-2</v>
      </c>
    </row>
    <row r="77" spans="1:10" x14ac:dyDescent="0.15">
      <c r="A77" s="208"/>
      <c r="B77" s="191" t="s">
        <v>111</v>
      </c>
      <c r="C77" s="192" t="s">
        <v>20</v>
      </c>
      <c r="D77" s="214"/>
      <c r="E77" s="198"/>
      <c r="F77" s="195">
        <f>逆行列係数!Z78</f>
        <v>9.0880218056700879E-3</v>
      </c>
      <c r="G77" s="195">
        <f>逆行列係数!BO78</f>
        <v>1.3150196844817219E-2</v>
      </c>
      <c r="H77" s="472">
        <f t="shared" si="4"/>
        <v>0.90880218056700879</v>
      </c>
      <c r="I77" s="196">
        <f t="shared" si="5"/>
        <v>0</v>
      </c>
      <c r="J77" s="197">
        <f t="shared" si="6"/>
        <v>0.90880218056700879</v>
      </c>
    </row>
    <row r="78" spans="1:10" x14ac:dyDescent="0.15">
      <c r="A78" s="208"/>
      <c r="B78" s="191" t="s">
        <v>112</v>
      </c>
      <c r="C78" s="192" t="s">
        <v>379</v>
      </c>
      <c r="D78" s="214"/>
      <c r="E78" s="198"/>
      <c r="F78" s="195">
        <f>逆行列係数!Z79</f>
        <v>7.0039509226965552E-5</v>
      </c>
      <c r="G78" s="195">
        <f>逆行列係数!BO79</f>
        <v>1.5538787727803987E-4</v>
      </c>
      <c r="H78" s="472">
        <f t="shared" si="4"/>
        <v>7.0039509226965556E-3</v>
      </c>
      <c r="I78" s="196">
        <f t="shared" si="5"/>
        <v>0</v>
      </c>
      <c r="J78" s="197">
        <f t="shared" si="6"/>
        <v>7.0039509226965556E-3</v>
      </c>
    </row>
    <row r="79" spans="1:10" x14ac:dyDescent="0.15">
      <c r="A79" s="208"/>
      <c r="B79" s="191" t="s">
        <v>334</v>
      </c>
      <c r="C79" s="192" t="s">
        <v>380</v>
      </c>
      <c r="D79" s="214"/>
      <c r="E79" s="198"/>
      <c r="F79" s="195">
        <f>逆行列係数!Z80</f>
        <v>9.7576661966048035E-4</v>
      </c>
      <c r="G79" s="195">
        <f>逆行列係数!BO80</f>
        <v>2.57307566187548E-3</v>
      </c>
      <c r="H79" s="472">
        <f t="shared" si="4"/>
        <v>9.7576661966048028E-2</v>
      </c>
      <c r="I79" s="196">
        <f t="shared" si="5"/>
        <v>0</v>
      </c>
      <c r="J79" s="197">
        <f t="shared" si="6"/>
        <v>9.7576661966048028E-2</v>
      </c>
    </row>
    <row r="80" spans="1:10" x14ac:dyDescent="0.15">
      <c r="A80" s="208"/>
      <c r="B80" s="191" t="s">
        <v>335</v>
      </c>
      <c r="C80" s="192" t="s">
        <v>21</v>
      </c>
      <c r="D80" s="214"/>
      <c r="E80" s="198"/>
      <c r="F80" s="195">
        <f>逆行列係数!Z81</f>
        <v>9.0547077197209253E-2</v>
      </c>
      <c r="G80" s="195">
        <f>逆行列係数!BO81</f>
        <v>0.17982458872119605</v>
      </c>
      <c r="H80" s="472">
        <f t="shared" si="4"/>
        <v>9.0547077197209251</v>
      </c>
      <c r="I80" s="196">
        <f t="shared" si="5"/>
        <v>0</v>
      </c>
      <c r="J80" s="197">
        <f t="shared" si="6"/>
        <v>9.0547077197209251</v>
      </c>
    </row>
    <row r="81" spans="1:10" x14ac:dyDescent="0.15">
      <c r="A81" s="208"/>
      <c r="B81" s="191" t="s">
        <v>381</v>
      </c>
      <c r="C81" s="435" t="s">
        <v>439</v>
      </c>
      <c r="D81" s="214"/>
      <c r="E81" s="198"/>
      <c r="F81" s="195">
        <f>逆行列係数!Z82</f>
        <v>8.0348458921857089E-4</v>
      </c>
      <c r="G81" s="195">
        <f>逆行列係数!BO82</f>
        <v>1.3290701314411272E-3</v>
      </c>
      <c r="H81" s="472">
        <f t="shared" ref="H81:I83" si="7">D$27*F81</f>
        <v>8.0348458921857088E-2</v>
      </c>
      <c r="I81" s="196">
        <f t="shared" si="7"/>
        <v>0</v>
      </c>
      <c r="J81" s="197">
        <f>SUM(H81:I81)</f>
        <v>8.0348458921857088E-2</v>
      </c>
    </row>
    <row r="82" spans="1:10" x14ac:dyDescent="0.15">
      <c r="A82" s="208"/>
      <c r="B82" s="191" t="s">
        <v>336</v>
      </c>
      <c r="C82" s="192" t="s">
        <v>383</v>
      </c>
      <c r="D82" s="214"/>
      <c r="E82" s="198"/>
      <c r="F82" s="195">
        <f>逆行列係数!Z83</f>
        <v>7.9636560616376691E-4</v>
      </c>
      <c r="G82" s="195">
        <f>逆行列係数!BO83</f>
        <v>2.0937431763156456E-3</v>
      </c>
      <c r="H82" s="472">
        <f t="shared" si="7"/>
        <v>7.9636560616376695E-2</v>
      </c>
      <c r="I82" s="196">
        <f t="shared" si="7"/>
        <v>0</v>
      </c>
      <c r="J82" s="197">
        <f>SUM(H82:I82)</f>
        <v>7.9636560616376695E-2</v>
      </c>
    </row>
    <row r="83" spans="1:10" x14ac:dyDescent="0.15">
      <c r="A83" s="208"/>
      <c r="B83" s="191" t="s">
        <v>337</v>
      </c>
      <c r="C83" s="192" t="s">
        <v>384</v>
      </c>
      <c r="D83" s="214"/>
      <c r="E83" s="198"/>
      <c r="F83" s="195">
        <f>逆行列係数!Z84</f>
        <v>3.8983455438623676E-3</v>
      </c>
      <c r="G83" s="195">
        <f>逆行列係数!BO84</f>
        <v>2.071119439812601E-2</v>
      </c>
      <c r="H83" s="472">
        <f t="shared" si="7"/>
        <v>0.38983455438623676</v>
      </c>
      <c r="I83" s="196">
        <f t="shared" si="7"/>
        <v>0</v>
      </c>
      <c r="J83" s="197">
        <f>SUM(H83:I83)</f>
        <v>0.38983455438623676</v>
      </c>
    </row>
    <row r="84" spans="1:10" x14ac:dyDescent="0.15">
      <c r="A84" s="216"/>
      <c r="B84" s="277"/>
      <c r="C84" s="278" t="s">
        <v>116</v>
      </c>
      <c r="D84" s="217">
        <f>SUM(D45:D83)</f>
        <v>0</v>
      </c>
      <c r="E84" s="224">
        <f>SUM(E45:E83)</f>
        <v>0</v>
      </c>
      <c r="F84" s="218">
        <f>逆行列係数!Z85</f>
        <v>0.74745465452700821</v>
      </c>
      <c r="G84" s="218">
        <f>逆行列係数!BO85</f>
        <v>2.0765567461129253</v>
      </c>
      <c r="H84" s="488">
        <f>SUM(H45:H83)</f>
        <v>74.745465452700827</v>
      </c>
      <c r="I84" s="219">
        <f>SUM(I45:I83)</f>
        <v>0</v>
      </c>
      <c r="J84" s="220">
        <f>SUM(J45:J83)</f>
        <v>74.745465452700827</v>
      </c>
    </row>
    <row r="85" spans="1:10" x14ac:dyDescent="0.15">
      <c r="A85" s="221"/>
      <c r="B85" s="222"/>
      <c r="C85" s="223" t="s">
        <v>48</v>
      </c>
      <c r="D85" s="215">
        <f>SUM(D84,D44)</f>
        <v>100</v>
      </c>
      <c r="E85" s="215">
        <f>SUM(E84,E44)</f>
        <v>0</v>
      </c>
      <c r="F85" s="199">
        <f>逆行列係数!Z87</f>
        <v>2.1305823179387966</v>
      </c>
      <c r="G85" s="199">
        <f>逆行列係数!BO87</f>
        <v>2.1083814424318699</v>
      </c>
      <c r="H85" s="473">
        <f>SUM(H84,H44)</f>
        <v>213.05823179387966</v>
      </c>
      <c r="I85" s="200">
        <f>SUM(I84,I44)</f>
        <v>0</v>
      </c>
      <c r="J85" s="201">
        <f>SUM(J84,J44)</f>
        <v>213.05823179387966</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24</v>
      </c>
      <c r="C2" s="324" t="s">
        <v>429</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271</v>
      </c>
      <c r="E4" s="182" t="s">
        <v>154</v>
      </c>
      <c r="F4" s="183" t="s">
        <v>155</v>
      </c>
      <c r="G4" s="183" t="s">
        <v>272</v>
      </c>
      <c r="H4" s="479" t="s">
        <v>273</v>
      </c>
      <c r="I4" s="185" t="s">
        <v>274</v>
      </c>
      <c r="J4" s="186" t="s">
        <v>275</v>
      </c>
      <c r="K4" s="187"/>
      <c r="L4" s="188"/>
    </row>
    <row r="5" spans="1:12" x14ac:dyDescent="0.15">
      <c r="A5" s="190" t="s">
        <v>130</v>
      </c>
      <c r="B5" s="191" t="s">
        <v>358</v>
      </c>
      <c r="C5" s="192" t="s">
        <v>359</v>
      </c>
      <c r="D5" s="193"/>
      <c r="E5" s="194"/>
      <c r="F5" s="195">
        <f>逆行列係数!AA5</f>
        <v>9.4645516271758714E-5</v>
      </c>
      <c r="G5" s="195">
        <f>逆行列係数!BP5</f>
        <v>1.5122913667201501E-5</v>
      </c>
      <c r="H5" s="472">
        <f t="shared" ref="H5:H40" si="0">D$28*F5</f>
        <v>7.214296639575778E-3</v>
      </c>
      <c r="I5" s="196">
        <f t="shared" ref="I5:I40" si="1">E$28*G5</f>
        <v>3.5948341509751079E-4</v>
      </c>
      <c r="J5" s="197">
        <f t="shared" ref="J5:J40" si="2">SUM(H5:I5)</f>
        <v>7.5737800546732889E-3</v>
      </c>
    </row>
    <row r="6" spans="1:12" x14ac:dyDescent="0.15">
      <c r="A6" s="190" t="s">
        <v>132</v>
      </c>
      <c r="B6" s="191" t="s">
        <v>360</v>
      </c>
      <c r="C6" s="192" t="s">
        <v>361</v>
      </c>
      <c r="D6" s="193"/>
      <c r="E6" s="194"/>
      <c r="F6" s="195">
        <f>逆行列係数!AA6</f>
        <v>3.9979956069735152E-5</v>
      </c>
      <c r="G6" s="195">
        <f>逆行列係数!BP6</f>
        <v>4.9997214759299759E-6</v>
      </c>
      <c r="H6" s="472">
        <f t="shared" si="0"/>
        <v>3.0474477195106321E-3</v>
      </c>
      <c r="I6" s="196">
        <f t="shared" si="1"/>
        <v>1.1884726648950506E-4</v>
      </c>
      <c r="J6" s="197">
        <f t="shared" si="2"/>
        <v>3.1662949860001371E-3</v>
      </c>
    </row>
    <row r="7" spans="1:12" x14ac:dyDescent="0.15">
      <c r="A7" s="190" t="s">
        <v>134</v>
      </c>
      <c r="B7" s="191" t="s">
        <v>362</v>
      </c>
      <c r="C7" s="192" t="s">
        <v>363</v>
      </c>
      <c r="D7" s="193"/>
      <c r="E7" s="194"/>
      <c r="F7" s="195">
        <f>逆行列係数!AA7</f>
        <v>1.9158974204680748E-5</v>
      </c>
      <c r="G7" s="195">
        <f>逆行列係数!BP7</f>
        <v>2.272313754314981E-6</v>
      </c>
      <c r="H7" s="472">
        <f t="shared" si="0"/>
        <v>1.4603811006289619E-3</v>
      </c>
      <c r="I7" s="196">
        <f t="shared" si="1"/>
        <v>5.4014664538209686E-5</v>
      </c>
      <c r="J7" s="197">
        <f t="shared" si="2"/>
        <v>1.5143957651671716E-3</v>
      </c>
    </row>
    <row r="8" spans="1:12" x14ac:dyDescent="0.15">
      <c r="A8" s="190" t="s">
        <v>136</v>
      </c>
      <c r="B8" s="191" t="s">
        <v>364</v>
      </c>
      <c r="C8" s="192" t="s">
        <v>3</v>
      </c>
      <c r="D8" s="193"/>
      <c r="E8" s="194"/>
      <c r="F8" s="195">
        <f>逆行列係数!AA8</f>
        <v>0.38595438427871687</v>
      </c>
      <c r="G8" s="195">
        <f>逆行列係数!BP8</f>
        <v>6.7823805595764797E-4</v>
      </c>
      <c r="H8" s="472">
        <f t="shared" si="0"/>
        <v>29.419137083436457</v>
      </c>
      <c r="I8" s="196">
        <f t="shared" si="1"/>
        <v>1.6122245882652719E-2</v>
      </c>
      <c r="J8" s="197">
        <f t="shared" si="2"/>
        <v>29.435259329319109</v>
      </c>
    </row>
    <row r="9" spans="1:12" x14ac:dyDescent="0.15">
      <c r="A9" s="190"/>
      <c r="B9" s="191" t="s">
        <v>365</v>
      </c>
      <c r="C9" s="192" t="s">
        <v>344</v>
      </c>
      <c r="D9" s="193"/>
      <c r="E9" s="194"/>
      <c r="F9" s="195">
        <f>逆行列係数!AA9</f>
        <v>1.3862956959308364E-4</v>
      </c>
      <c r="G9" s="195">
        <f>逆行列係数!BP9</f>
        <v>3.7014464419744844E-5</v>
      </c>
      <c r="H9" s="472">
        <f t="shared" si="0"/>
        <v>1.0566954225169609E-2</v>
      </c>
      <c r="I9" s="196">
        <f t="shared" si="1"/>
        <v>8.7986259595420116E-4</v>
      </c>
      <c r="J9" s="197">
        <f t="shared" si="2"/>
        <v>1.144681682112381E-2</v>
      </c>
    </row>
    <row r="10" spans="1:12" x14ac:dyDescent="0.15">
      <c r="A10" s="190"/>
      <c r="B10" s="191" t="s">
        <v>366</v>
      </c>
      <c r="C10" s="192" t="s">
        <v>4</v>
      </c>
      <c r="D10" s="193"/>
      <c r="E10" s="194"/>
      <c r="F10" s="195">
        <f>逆行列係数!AA10</f>
        <v>2.2503702705675118E-3</v>
      </c>
      <c r="G10" s="195">
        <f>逆行列係数!BP10</f>
        <v>1.0439919415518656E-4</v>
      </c>
      <c r="H10" s="472">
        <f t="shared" si="0"/>
        <v>0.17153309866408062</v>
      </c>
      <c r="I10" s="196">
        <f t="shared" si="1"/>
        <v>2.4816500096624203E-3</v>
      </c>
      <c r="J10" s="197">
        <f t="shared" si="2"/>
        <v>0.17401474867374303</v>
      </c>
    </row>
    <row r="11" spans="1:12" x14ac:dyDescent="0.15">
      <c r="A11" s="190"/>
      <c r="B11" s="191" t="s">
        <v>367</v>
      </c>
      <c r="C11" s="192" t="s">
        <v>113</v>
      </c>
      <c r="D11" s="193"/>
      <c r="E11" s="194"/>
      <c r="F11" s="195">
        <f>逆行列係数!AA11</f>
        <v>4.007393479708154E-3</v>
      </c>
      <c r="G11" s="195">
        <f>逆行列係数!BP11</f>
        <v>4.6319425545971398E-4</v>
      </c>
      <c r="H11" s="472">
        <f t="shared" si="0"/>
        <v>0.30546111905718487</v>
      </c>
      <c r="I11" s="196">
        <f t="shared" si="1"/>
        <v>1.1010487560167342E-2</v>
      </c>
      <c r="J11" s="197">
        <f t="shared" si="2"/>
        <v>0.31647160661735219</v>
      </c>
    </row>
    <row r="12" spans="1:12" x14ac:dyDescent="0.15">
      <c r="A12" s="190"/>
      <c r="B12" s="191" t="s">
        <v>368</v>
      </c>
      <c r="C12" s="192" t="s">
        <v>5</v>
      </c>
      <c r="D12" s="193"/>
      <c r="E12" s="194"/>
      <c r="F12" s="195">
        <f>逆行列係数!AA12</f>
        <v>4.5469354607494614E-3</v>
      </c>
      <c r="G12" s="195">
        <f>逆行列係数!BP12</f>
        <v>9.5705769649558038E-4</v>
      </c>
      <c r="H12" s="472">
        <f t="shared" si="0"/>
        <v>0.3465873768458787</v>
      </c>
      <c r="I12" s="196">
        <f t="shared" si="1"/>
        <v>2.2750005505073688E-2</v>
      </c>
      <c r="J12" s="197">
        <f t="shared" si="2"/>
        <v>0.36933738235095237</v>
      </c>
    </row>
    <row r="13" spans="1:12" x14ac:dyDescent="0.15">
      <c r="A13" s="190"/>
      <c r="B13" s="191" t="s">
        <v>369</v>
      </c>
      <c r="C13" s="192" t="s">
        <v>6</v>
      </c>
      <c r="D13" s="193"/>
      <c r="E13" s="194"/>
      <c r="F13" s="195">
        <f>逆行列係数!AA13</f>
        <v>5.4086497986882365E-2</v>
      </c>
      <c r="G13" s="195">
        <f>逆行列係数!BP13</f>
        <v>4.8271204379564294E-4</v>
      </c>
      <c r="H13" s="472">
        <f t="shared" si="0"/>
        <v>4.1227102565831544</v>
      </c>
      <c r="I13" s="196">
        <f t="shared" si="1"/>
        <v>1.1474440562912249E-2</v>
      </c>
      <c r="J13" s="197">
        <f t="shared" si="2"/>
        <v>4.1341846971460665</v>
      </c>
    </row>
    <row r="14" spans="1:12" x14ac:dyDescent="0.15">
      <c r="A14" s="190"/>
      <c r="B14" s="191" t="s">
        <v>88</v>
      </c>
      <c r="C14" s="192" t="s">
        <v>370</v>
      </c>
      <c r="D14" s="193"/>
      <c r="E14" s="194"/>
      <c r="F14" s="195">
        <f>逆行列係数!AA14</f>
        <v>1.0606309425582384E-3</v>
      </c>
      <c r="G14" s="195">
        <f>逆行列係数!BP14</f>
        <v>5.9755591276663348E-4</v>
      </c>
      <c r="H14" s="472">
        <f t="shared" si="0"/>
        <v>8.0845945440853204E-2</v>
      </c>
      <c r="I14" s="196">
        <f t="shared" si="1"/>
        <v>1.4204368613102755E-2</v>
      </c>
      <c r="J14" s="197">
        <f t="shared" si="2"/>
        <v>9.5050314053955962E-2</v>
      </c>
    </row>
    <row r="15" spans="1:12" x14ac:dyDescent="0.15">
      <c r="A15" s="190"/>
      <c r="B15" s="191" t="s">
        <v>89</v>
      </c>
      <c r="C15" s="192" t="s">
        <v>7</v>
      </c>
      <c r="D15" s="193"/>
      <c r="E15" s="194"/>
      <c r="F15" s="195">
        <f>逆行列係数!AA15</f>
        <v>7.0766553467138346E-4</v>
      </c>
      <c r="G15" s="195">
        <f>逆行列係数!BP15</f>
        <v>1.6015095814949127E-4</v>
      </c>
      <c r="H15" s="472">
        <f t="shared" si="0"/>
        <v>5.3941372923196063E-2</v>
      </c>
      <c r="I15" s="196">
        <f t="shared" si="1"/>
        <v>3.8069127837169815E-3</v>
      </c>
      <c r="J15" s="197">
        <f t="shared" si="2"/>
        <v>5.7748285706913045E-2</v>
      </c>
    </row>
    <row r="16" spans="1:12" x14ac:dyDescent="0.15">
      <c r="A16" s="190"/>
      <c r="B16" s="191" t="s">
        <v>90</v>
      </c>
      <c r="C16" s="192" t="s">
        <v>8</v>
      </c>
      <c r="D16" s="193"/>
      <c r="E16" s="194"/>
      <c r="F16" s="195">
        <f>逆行列係数!AA16</f>
        <v>3.5807081864505414E-3</v>
      </c>
      <c r="G16" s="195">
        <f>逆行列係数!BP16</f>
        <v>1.8949311326666588E-3</v>
      </c>
      <c r="H16" s="472">
        <f t="shared" si="0"/>
        <v>0.27293729332764721</v>
      </c>
      <c r="I16" s="196">
        <f t="shared" si="1"/>
        <v>4.5043986227533653E-2</v>
      </c>
      <c r="J16" s="197">
        <f t="shared" si="2"/>
        <v>0.31798127955518085</v>
      </c>
    </row>
    <row r="17" spans="1:10" x14ac:dyDescent="0.15">
      <c r="A17" s="190"/>
      <c r="B17" s="191" t="s">
        <v>91</v>
      </c>
      <c r="C17" s="192" t="s">
        <v>9</v>
      </c>
      <c r="D17" s="193"/>
      <c r="E17" s="194"/>
      <c r="F17" s="195">
        <f>逆行列係数!AA17</f>
        <v>2.4437557398113141E-4</v>
      </c>
      <c r="G17" s="195">
        <f>逆行列係数!BP17</f>
        <v>1.4048274690676396E-4</v>
      </c>
      <c r="H17" s="472">
        <f t="shared" si="0"/>
        <v>1.8627378787858535E-2</v>
      </c>
      <c r="I17" s="196">
        <f t="shared" si="1"/>
        <v>3.3393841115319971E-3</v>
      </c>
      <c r="J17" s="197">
        <f t="shared" si="2"/>
        <v>2.1966762899390532E-2</v>
      </c>
    </row>
    <row r="18" spans="1:10" x14ac:dyDescent="0.15">
      <c r="A18" s="190"/>
      <c r="B18" s="191" t="s">
        <v>92</v>
      </c>
      <c r="C18" s="192" t="s">
        <v>10</v>
      </c>
      <c r="D18" s="193"/>
      <c r="E18" s="194"/>
      <c r="F18" s="195">
        <f>逆行列係数!AA18</f>
        <v>4.5457054155892494E-3</v>
      </c>
      <c r="G18" s="195">
        <f>逆行列係数!BP18</f>
        <v>9.4362287091460169E-4</v>
      </c>
      <c r="H18" s="472">
        <f t="shared" si="0"/>
        <v>0.34649361740522683</v>
      </c>
      <c r="I18" s="196">
        <f t="shared" si="1"/>
        <v>2.2430649256180723E-2</v>
      </c>
      <c r="J18" s="197">
        <f t="shared" si="2"/>
        <v>0.36892426666140754</v>
      </c>
    </row>
    <row r="19" spans="1:10" x14ac:dyDescent="0.15">
      <c r="A19" s="190"/>
      <c r="B19" s="191" t="s">
        <v>93</v>
      </c>
      <c r="C19" s="192" t="s">
        <v>371</v>
      </c>
      <c r="D19" s="193"/>
      <c r="E19" s="194"/>
      <c r="F19" s="195">
        <f>逆行列係数!AA19</f>
        <v>4.0404662201935532E-4</v>
      </c>
      <c r="G19" s="195">
        <f>逆行列係数!BP19</f>
        <v>3.3384218964224661E-4</v>
      </c>
      <c r="H19" s="472">
        <f>D$28*F19</f>
        <v>3.0798206848980551E-2</v>
      </c>
      <c r="I19" s="196">
        <f>E$28*G19</f>
        <v>7.9356883916162479E-3</v>
      </c>
      <c r="J19" s="197">
        <f>SUM(H19:I19)</f>
        <v>3.8733895240596797E-2</v>
      </c>
    </row>
    <row r="20" spans="1:10" x14ac:dyDescent="0.15">
      <c r="A20" s="190"/>
      <c r="B20" s="191" t="s">
        <v>94</v>
      </c>
      <c r="C20" s="192" t="s">
        <v>372</v>
      </c>
      <c r="D20" s="193"/>
      <c r="E20" s="194"/>
      <c r="F20" s="195">
        <f>逆行列係数!AA20</f>
        <v>3.6076805597619555E-4</v>
      </c>
      <c r="G20" s="195">
        <f>逆行列係数!BP20</f>
        <v>1.218851787269252E-4</v>
      </c>
      <c r="H20" s="472">
        <f>D$28*F20</f>
        <v>2.7499324600038871E-2</v>
      </c>
      <c r="I20" s="196">
        <f>E$28*G20</f>
        <v>2.8973054573175816E-3</v>
      </c>
      <c r="J20" s="197">
        <f>SUM(H20:I20)</f>
        <v>3.0396630057356454E-2</v>
      </c>
    </row>
    <row r="21" spans="1:10" x14ac:dyDescent="0.15">
      <c r="A21" s="190"/>
      <c r="B21" s="191" t="s">
        <v>95</v>
      </c>
      <c r="C21" s="192" t="s">
        <v>373</v>
      </c>
      <c r="D21" s="193"/>
      <c r="E21" s="194"/>
      <c r="F21" s="195">
        <f>逆行列係数!AA21</f>
        <v>3.0614934567616301E-4</v>
      </c>
      <c r="G21" s="195">
        <f>逆行列係数!BP21</f>
        <v>4.0843719248242862E-5</v>
      </c>
      <c r="H21" s="472">
        <f t="shared" si="0"/>
        <v>2.3336046785122837E-2</v>
      </c>
      <c r="I21" s="196">
        <f t="shared" si="1"/>
        <v>9.7088696026123036E-4</v>
      </c>
      <c r="J21" s="197">
        <f t="shared" si="2"/>
        <v>2.4306933745384066E-2</v>
      </c>
    </row>
    <row r="22" spans="1:10" x14ac:dyDescent="0.15">
      <c r="A22" s="190"/>
      <c r="B22" s="191" t="s">
        <v>96</v>
      </c>
      <c r="C22" s="192" t="s">
        <v>374</v>
      </c>
      <c r="D22" s="193"/>
      <c r="E22" s="194"/>
      <c r="F22" s="195">
        <f>逆行列係数!AA22</f>
        <v>3.6973954816031836E-4</v>
      </c>
      <c r="G22" s="195">
        <f>逆行列係数!BP22</f>
        <v>9.9844745037959727E-5</v>
      </c>
      <c r="H22" s="472">
        <f t="shared" si="0"/>
        <v>2.818317110926025E-2</v>
      </c>
      <c r="I22" s="196">
        <f t="shared" si="1"/>
        <v>2.3733872133138963E-3</v>
      </c>
      <c r="J22" s="197">
        <f t="shared" si="2"/>
        <v>3.0556558322574146E-2</v>
      </c>
    </row>
    <row r="23" spans="1:10" x14ac:dyDescent="0.15">
      <c r="A23" s="190"/>
      <c r="B23" s="191" t="s">
        <v>97</v>
      </c>
      <c r="C23" s="192" t="s">
        <v>11</v>
      </c>
      <c r="D23" s="193"/>
      <c r="E23" s="194"/>
      <c r="F23" s="195">
        <f>逆行列係数!AA23</f>
        <v>3.4392533813860687E-4</v>
      </c>
      <c r="G23" s="195">
        <f>逆行列係数!BP23</f>
        <v>2.1827588624493045E-4</v>
      </c>
      <c r="H23" s="472">
        <f t="shared" si="0"/>
        <v>2.6215498725518326E-2</v>
      </c>
      <c r="I23" s="196">
        <f t="shared" si="1"/>
        <v>5.1885875134592132E-3</v>
      </c>
      <c r="J23" s="197">
        <f t="shared" si="2"/>
        <v>3.1404086238977537E-2</v>
      </c>
    </row>
    <row r="24" spans="1:10" x14ac:dyDescent="0.15">
      <c r="A24" s="190"/>
      <c r="B24" s="191" t="s">
        <v>98</v>
      </c>
      <c r="C24" s="192" t="s">
        <v>345</v>
      </c>
      <c r="D24" s="193"/>
      <c r="E24" s="194"/>
      <c r="F24" s="195">
        <f>逆行列係数!AA24</f>
        <v>1.3765687870421272E-4</v>
      </c>
      <c r="G24" s="195">
        <f>逆行列係数!BP24</f>
        <v>3.1797345274974343E-5</v>
      </c>
      <c r="H24" s="472">
        <f t="shared" si="0"/>
        <v>1.0492811456580566E-2</v>
      </c>
      <c r="I24" s="196">
        <f t="shared" si="1"/>
        <v>7.5584761786170497E-4</v>
      </c>
      <c r="J24" s="197">
        <f t="shared" si="2"/>
        <v>1.1248659074442271E-2</v>
      </c>
    </row>
    <row r="25" spans="1:10" x14ac:dyDescent="0.15">
      <c r="A25" s="190"/>
      <c r="B25" s="191" t="s">
        <v>99</v>
      </c>
      <c r="C25" s="192" t="s">
        <v>342</v>
      </c>
      <c r="D25" s="193"/>
      <c r="E25" s="194"/>
      <c r="F25" s="195">
        <f>逆行列係数!AA25</f>
        <v>6.6603388038207932E-4</v>
      </c>
      <c r="G25" s="195">
        <f>逆行列係数!BP25</f>
        <v>2.3656031078072307E-4</v>
      </c>
      <c r="H25" s="472">
        <f t="shared" si="0"/>
        <v>5.076802551625792E-2</v>
      </c>
      <c r="I25" s="196">
        <f t="shared" si="1"/>
        <v>5.6232224998028048E-3</v>
      </c>
      <c r="J25" s="197">
        <f t="shared" si="2"/>
        <v>5.6391248016060727E-2</v>
      </c>
    </row>
    <row r="26" spans="1:10" x14ac:dyDescent="0.15">
      <c r="A26" s="190"/>
      <c r="B26" s="191" t="s">
        <v>100</v>
      </c>
      <c r="C26" s="192" t="s">
        <v>13</v>
      </c>
      <c r="D26" s="193"/>
      <c r="E26" s="194"/>
      <c r="F26" s="195">
        <f>逆行列係数!AA26</f>
        <v>7.6121792415243103E-3</v>
      </c>
      <c r="G26" s="195">
        <f>逆行列係数!BP26</f>
        <v>6.3874202270285617E-4</v>
      </c>
      <c r="H26" s="472">
        <f t="shared" si="0"/>
        <v>0.58023371085317721</v>
      </c>
      <c r="I26" s="196">
        <f t="shared" si="1"/>
        <v>1.5183394466207069E-2</v>
      </c>
      <c r="J26" s="197">
        <f t="shared" si="2"/>
        <v>0.5954171053193843</v>
      </c>
    </row>
    <row r="27" spans="1:10" x14ac:dyDescent="0.15">
      <c r="A27" s="190"/>
      <c r="B27" s="191" t="s">
        <v>101</v>
      </c>
      <c r="C27" s="192" t="s">
        <v>14</v>
      </c>
      <c r="D27" s="193"/>
      <c r="E27" s="194"/>
      <c r="F27" s="195">
        <f>逆行列係数!AA27</f>
        <v>2.6902982402954502E-2</v>
      </c>
      <c r="G27" s="195">
        <f>逆行列係数!BP27</f>
        <v>7.6803466942139214E-5</v>
      </c>
      <c r="H27" s="472">
        <f t="shared" si="0"/>
        <v>2.0506633931491831</v>
      </c>
      <c r="I27" s="196">
        <f t="shared" si="1"/>
        <v>1.8256781196581504E-3</v>
      </c>
      <c r="J27" s="197">
        <f t="shared" si="2"/>
        <v>2.0524890712688411</v>
      </c>
    </row>
    <row r="28" spans="1:10" x14ac:dyDescent="0.15">
      <c r="A28" s="190"/>
      <c r="B28" s="191" t="s">
        <v>102</v>
      </c>
      <c r="C28" s="192" t="s">
        <v>343</v>
      </c>
      <c r="D28" s="193">
        <f>地域別最終需要!K30</f>
        <v>76.224388896153684</v>
      </c>
      <c r="E28" s="194">
        <f>地域別最終需要!I30</f>
        <v>23.770777444637314</v>
      </c>
      <c r="F28" s="195">
        <f>逆行列係数!AA28</f>
        <v>1.0966852435930179</v>
      </c>
      <c r="G28" s="195">
        <f>逆行列係数!BP28</f>
        <v>5.6463083043769278E-4</v>
      </c>
      <c r="H28" s="472">
        <f t="shared" si="0"/>
        <v>83.594162504307235</v>
      </c>
      <c r="I28" s="196">
        <f t="shared" si="1"/>
        <v>1.3421713808715144E-2</v>
      </c>
      <c r="J28" s="197">
        <f t="shared" si="2"/>
        <v>83.607584218115946</v>
      </c>
    </row>
    <row r="29" spans="1:10" x14ac:dyDescent="0.15">
      <c r="A29" s="190"/>
      <c r="B29" s="191" t="s">
        <v>103</v>
      </c>
      <c r="C29" s="192" t="s">
        <v>375</v>
      </c>
      <c r="D29" s="193"/>
      <c r="E29" s="194"/>
      <c r="F29" s="195">
        <f>逆行列係数!AA29</f>
        <v>4.2075992977129197E-3</v>
      </c>
      <c r="G29" s="195">
        <f>逆行列係数!BP29</f>
        <v>3.3886688220868492E-5</v>
      </c>
      <c r="H29" s="472">
        <f t="shared" si="0"/>
        <v>0.32072168518805272</v>
      </c>
      <c r="I29" s="196">
        <f t="shared" si="1"/>
        <v>8.0551292403407775E-4</v>
      </c>
      <c r="J29" s="197">
        <f t="shared" si="2"/>
        <v>0.3215271981120868</v>
      </c>
    </row>
    <row r="30" spans="1:10" x14ac:dyDescent="0.15">
      <c r="A30" s="190"/>
      <c r="B30" s="191" t="s">
        <v>104</v>
      </c>
      <c r="C30" s="192" t="s">
        <v>376</v>
      </c>
      <c r="D30" s="193"/>
      <c r="E30" s="194"/>
      <c r="F30" s="195">
        <f>逆行列係数!AA30</f>
        <v>6.4845416165521114E-3</v>
      </c>
      <c r="G30" s="195">
        <f>逆行列係数!BP30</f>
        <v>2.0462073169465209E-5</v>
      </c>
      <c r="H30" s="472">
        <f>D$28*F30</f>
        <v>0.49428022199336119</v>
      </c>
      <c r="I30" s="196">
        <f>E$28*G30</f>
        <v>4.8639938736724195E-4</v>
      </c>
      <c r="J30" s="197">
        <f>SUM(H30:I30)</f>
        <v>0.49476662138072841</v>
      </c>
    </row>
    <row r="31" spans="1:10" x14ac:dyDescent="0.15">
      <c r="A31" s="190"/>
      <c r="B31" s="191" t="s">
        <v>105</v>
      </c>
      <c r="C31" s="192" t="s">
        <v>377</v>
      </c>
      <c r="D31" s="193"/>
      <c r="E31" s="194"/>
      <c r="F31" s="195">
        <f>逆行列係数!AA31</f>
        <v>1.5611971366371031E-2</v>
      </c>
      <c r="G31" s="195">
        <f>逆行列係数!BP31</f>
        <v>1.3356134395554786E-3</v>
      </c>
      <c r="H31" s="472">
        <f>D$28*F31</f>
        <v>1.1900129768658814</v>
      </c>
      <c r="I31" s="196">
        <f>E$28*G31</f>
        <v>3.1748569823739838E-2</v>
      </c>
      <c r="J31" s="197">
        <f>SUM(H31:I31)</f>
        <v>1.2217615466896212</v>
      </c>
    </row>
    <row r="32" spans="1:10" x14ac:dyDescent="0.15">
      <c r="A32" s="190"/>
      <c r="B32" s="191" t="s">
        <v>106</v>
      </c>
      <c r="C32" s="192" t="s">
        <v>17</v>
      </c>
      <c r="D32" s="193"/>
      <c r="E32" s="194"/>
      <c r="F32" s="195">
        <f>逆行列係数!AA32</f>
        <v>3.6964226527964432E-2</v>
      </c>
      <c r="G32" s="195">
        <f>逆行列係数!BP32</f>
        <v>2.0758871057767738E-4</v>
      </c>
      <c r="H32" s="472">
        <f t="shared" si="0"/>
        <v>2.8175755781130816</v>
      </c>
      <c r="I32" s="196">
        <f t="shared" si="1"/>
        <v>4.9345450391611971E-3</v>
      </c>
      <c r="J32" s="197">
        <f t="shared" si="2"/>
        <v>2.8225101231522429</v>
      </c>
    </row>
    <row r="33" spans="1:10" x14ac:dyDescent="0.15">
      <c r="A33" s="190"/>
      <c r="B33" s="191" t="s">
        <v>107</v>
      </c>
      <c r="C33" s="192" t="s">
        <v>18</v>
      </c>
      <c r="D33" s="193"/>
      <c r="E33" s="194"/>
      <c r="F33" s="195">
        <f>逆行列係数!AA33</f>
        <v>1.3656430080988368E-2</v>
      </c>
      <c r="G33" s="195">
        <f>逆行列係数!BP33</f>
        <v>1.6742868843015811E-4</v>
      </c>
      <c r="H33" s="472">
        <f t="shared" si="0"/>
        <v>1.0409530374263889</v>
      </c>
      <c r="I33" s="196">
        <f t="shared" si="1"/>
        <v>3.979910090520811E-3</v>
      </c>
      <c r="J33" s="197">
        <f t="shared" si="2"/>
        <v>1.0449329475169098</v>
      </c>
    </row>
    <row r="34" spans="1:10" x14ac:dyDescent="0.15">
      <c r="A34" s="190"/>
      <c r="B34" s="191" t="s">
        <v>108</v>
      </c>
      <c r="C34" s="192" t="s">
        <v>378</v>
      </c>
      <c r="D34" s="193"/>
      <c r="E34" s="194"/>
      <c r="F34" s="195">
        <f>逆行列係数!AA34</f>
        <v>3.3742156613088367E-2</v>
      </c>
      <c r="G34" s="195">
        <f>逆行列係数!BP34</f>
        <v>2.0917792355346666E-3</v>
      </c>
      <c r="H34" s="472">
        <f t="shared" si="0"/>
        <v>2.5719752678709717</v>
      </c>
      <c r="I34" s="196">
        <f t="shared" si="1"/>
        <v>4.9723218671208137E-2</v>
      </c>
      <c r="J34" s="197">
        <f t="shared" si="2"/>
        <v>2.6216984865421797</v>
      </c>
    </row>
    <row r="35" spans="1:10" x14ac:dyDescent="0.15">
      <c r="A35" s="190"/>
      <c r="B35" s="191" t="s">
        <v>109</v>
      </c>
      <c r="C35" s="192" t="s">
        <v>347</v>
      </c>
      <c r="D35" s="193"/>
      <c r="E35" s="194"/>
      <c r="F35" s="195">
        <f>逆行列係数!AA35</f>
        <v>1.0769668053308729E-2</v>
      </c>
      <c r="G35" s="195">
        <f>逆行列係数!BP35</f>
        <v>3.1665501074942999E-4</v>
      </c>
      <c r="H35" s="472">
        <f t="shared" si="0"/>
        <v>0.82091136597788694</v>
      </c>
      <c r="I35" s="196">
        <f t="shared" si="1"/>
        <v>7.5271357872539364E-3</v>
      </c>
      <c r="J35" s="197">
        <f t="shared" si="2"/>
        <v>0.82843850176514089</v>
      </c>
    </row>
    <row r="36" spans="1:10" x14ac:dyDescent="0.15">
      <c r="A36" s="190"/>
      <c r="B36" s="191" t="s">
        <v>110</v>
      </c>
      <c r="C36" s="192" t="s">
        <v>19</v>
      </c>
      <c r="D36" s="193"/>
      <c r="E36" s="194"/>
      <c r="F36" s="195">
        <f>逆行列係数!AA36</f>
        <v>1.5311227553353314E-3</v>
      </c>
      <c r="G36" s="195">
        <f>逆行列係数!BP36</f>
        <v>1.6903652467041601E-5</v>
      </c>
      <c r="H36" s="472">
        <f t="shared" si="0"/>
        <v>0.11670889635043066</v>
      </c>
      <c r="I36" s="196">
        <f t="shared" si="1"/>
        <v>4.0181296079554039E-4</v>
      </c>
      <c r="J36" s="197">
        <f t="shared" si="2"/>
        <v>0.1171107093112262</v>
      </c>
    </row>
    <row r="37" spans="1:10" x14ac:dyDescent="0.15">
      <c r="A37" s="190"/>
      <c r="B37" s="191" t="s">
        <v>111</v>
      </c>
      <c r="C37" s="192" t="s">
        <v>20</v>
      </c>
      <c r="D37" s="193"/>
      <c r="E37" s="194"/>
      <c r="F37" s="195">
        <f>逆行列係数!AA37</f>
        <v>8.7466170689318983E-3</v>
      </c>
      <c r="G37" s="195">
        <f>逆行列係数!BP37</f>
        <v>2.2271062346785868E-4</v>
      </c>
      <c r="H37" s="472">
        <f t="shared" si="0"/>
        <v>0.66670554098800083</v>
      </c>
      <c r="I37" s="196">
        <f t="shared" si="1"/>
        <v>5.294004665010889E-3</v>
      </c>
      <c r="J37" s="197">
        <f t="shared" si="2"/>
        <v>0.67199954565301168</v>
      </c>
    </row>
    <row r="38" spans="1:10" x14ac:dyDescent="0.15">
      <c r="A38" s="190"/>
      <c r="B38" s="191" t="s">
        <v>112</v>
      </c>
      <c r="C38" s="192" t="s">
        <v>379</v>
      </c>
      <c r="D38" s="193"/>
      <c r="E38" s="194"/>
      <c r="F38" s="195">
        <f>逆行列係数!AA38</f>
        <v>9.045990069331985E-5</v>
      </c>
      <c r="G38" s="195">
        <f>逆行列係数!BP38</f>
        <v>3.8011225448866817E-6</v>
      </c>
      <c r="H38" s="472">
        <f t="shared" si="0"/>
        <v>6.8952506499550545E-3</v>
      </c>
      <c r="I38" s="196">
        <f t="shared" si="1"/>
        <v>9.0355638054294714E-5</v>
      </c>
      <c r="J38" s="197">
        <f t="shared" si="2"/>
        <v>6.9856062880093491E-3</v>
      </c>
    </row>
    <row r="39" spans="1:10" x14ac:dyDescent="0.15">
      <c r="A39" s="190"/>
      <c r="B39" s="191" t="s">
        <v>334</v>
      </c>
      <c r="C39" s="192" t="s">
        <v>380</v>
      </c>
      <c r="D39" s="193"/>
      <c r="E39" s="194"/>
      <c r="F39" s="195">
        <f>逆行列係数!AA39</f>
        <v>2.9589585506639873E-3</v>
      </c>
      <c r="G39" s="195">
        <f>逆行列係数!BP39</f>
        <v>1.734604959577912E-5</v>
      </c>
      <c r="H39" s="472">
        <f t="shared" si="0"/>
        <v>0.22554480729341103</v>
      </c>
      <c r="I39" s="196">
        <f t="shared" si="1"/>
        <v>4.123290844849065E-4</v>
      </c>
      <c r="J39" s="197">
        <f t="shared" si="2"/>
        <v>0.22595713637789594</v>
      </c>
    </row>
    <row r="40" spans="1:10" x14ac:dyDescent="0.15">
      <c r="A40" s="190"/>
      <c r="B40" s="191" t="s">
        <v>335</v>
      </c>
      <c r="C40" s="192" t="s">
        <v>21</v>
      </c>
      <c r="D40" s="193"/>
      <c r="E40" s="194"/>
      <c r="F40" s="195">
        <f>逆行列係数!AA40</f>
        <v>0.10908114004232142</v>
      </c>
      <c r="G40" s="195">
        <f>逆行列係数!BP40</f>
        <v>9.2908885868843427E-4</v>
      </c>
      <c r="H40" s="472">
        <f t="shared" si="0"/>
        <v>8.3146432398217094</v>
      </c>
      <c r="I40" s="196">
        <f t="shared" si="1"/>
        <v>2.2085164486174858E-2</v>
      </c>
      <c r="J40" s="197">
        <f t="shared" si="2"/>
        <v>8.336728404307884</v>
      </c>
    </row>
    <row r="41" spans="1:10" x14ac:dyDescent="0.15">
      <c r="A41" s="190"/>
      <c r="B41" s="191" t="s">
        <v>381</v>
      </c>
      <c r="C41" s="435" t="s">
        <v>439</v>
      </c>
      <c r="D41" s="193"/>
      <c r="E41" s="194"/>
      <c r="F41" s="195">
        <f>逆行列係数!AA41</f>
        <v>3.5927251410907015E-4</v>
      </c>
      <c r="G41" s="195">
        <f>逆行列係数!BP41</f>
        <v>2.5291946611976659E-5</v>
      </c>
      <c r="H41" s="472">
        <f t="shared" ref="H41:I43" si="3">D$28*F41</f>
        <v>2.7385327835148625E-2</v>
      </c>
      <c r="I41" s="196">
        <f t="shared" si="3"/>
        <v>6.012092340549459E-4</v>
      </c>
      <c r="J41" s="197">
        <f>SUM(H41:I41)</f>
        <v>2.7986537069203572E-2</v>
      </c>
    </row>
    <row r="42" spans="1:10" x14ac:dyDescent="0.15">
      <c r="A42" s="190"/>
      <c r="B42" s="191" t="s">
        <v>336</v>
      </c>
      <c r="C42" s="192" t="s">
        <v>383</v>
      </c>
      <c r="D42" s="193"/>
      <c r="E42" s="194"/>
      <c r="F42" s="195">
        <f>逆行列係数!AA42</f>
        <v>9.7375311591939751E-4</v>
      </c>
      <c r="G42" s="195">
        <f>逆行列係数!BP42</f>
        <v>1.577830023407451E-5</v>
      </c>
      <c r="H42" s="472">
        <f t="shared" si="3"/>
        <v>7.4223736196681572E-2</v>
      </c>
      <c r="I42" s="196">
        <f t="shared" si="3"/>
        <v>3.7506246331885405E-4</v>
      </c>
      <c r="J42" s="197">
        <f>SUM(H42:I42)</f>
        <v>7.4598798660000423E-2</v>
      </c>
    </row>
    <row r="43" spans="1:10" x14ac:dyDescent="0.15">
      <c r="A43" s="190"/>
      <c r="B43" s="191" t="s">
        <v>337</v>
      </c>
      <c r="C43" s="192" t="s">
        <v>384</v>
      </c>
      <c r="D43" s="320"/>
      <c r="E43" s="321"/>
      <c r="F43" s="199">
        <f>逆行列係数!AA43</f>
        <v>6.7496838712602899E-3</v>
      </c>
      <c r="G43" s="199">
        <f>逆行列係数!BP43</f>
        <v>7.4516762307011815E-5</v>
      </c>
      <c r="H43" s="473">
        <f t="shared" si="3"/>
        <v>0.51449052832904041</v>
      </c>
      <c r="I43" s="200">
        <f t="shared" si="3"/>
        <v>1.7713213726949166E-3</v>
      </c>
      <c r="J43" s="201">
        <f>SUM(H43:I43)</f>
        <v>0.51626184970173528</v>
      </c>
    </row>
    <row r="44" spans="1:10" x14ac:dyDescent="0.15">
      <c r="A44" s="202"/>
      <c r="B44" s="271"/>
      <c r="C44" s="272" t="s">
        <v>116</v>
      </c>
      <c r="D44" s="204">
        <f>SUM(D5:D43)</f>
        <v>76.224388896153684</v>
      </c>
      <c r="E44" s="204">
        <f>SUM(E5:E43)</f>
        <v>23.770777444637314</v>
      </c>
      <c r="F44" s="205">
        <f>逆行列係数!AA44</f>
        <v>1.8469934074277881</v>
      </c>
      <c r="G44" s="205">
        <f>逆行列係数!BP44</f>
        <v>1.4323831137778608E-2</v>
      </c>
      <c r="H44" s="474">
        <f>SUM(H5:H43)</f>
        <v>140.78594377640781</v>
      </c>
      <c r="I44" s="206">
        <f>SUM(I5:I43)</f>
        <v>0.34048860213070148</v>
      </c>
      <c r="J44" s="207">
        <f>SUM(J5:J43)</f>
        <v>141.12643237853848</v>
      </c>
    </row>
    <row r="45" spans="1:10" x14ac:dyDescent="0.15">
      <c r="A45" s="208" t="s">
        <v>137</v>
      </c>
      <c r="B45" s="191" t="s">
        <v>358</v>
      </c>
      <c r="C45" s="192" t="s">
        <v>359</v>
      </c>
      <c r="D45" s="209"/>
      <c r="E45" s="210"/>
      <c r="F45" s="211">
        <f>逆行列係数!AA46</f>
        <v>6.9143126668261756E-4</v>
      </c>
      <c r="G45" s="211">
        <f>逆行列係数!BP46</f>
        <v>7.6961020785738462E-4</v>
      </c>
      <c r="H45" s="472">
        <f t="shared" ref="H45:H80" si="4">D$28*F45</f>
        <v>5.2703925766575989E-2</v>
      </c>
      <c r="I45" s="212">
        <f t="shared" ref="I45:I80" si="5">E$28*G45</f>
        <v>1.8294232970098953E-2</v>
      </c>
      <c r="J45" s="213">
        <f t="shared" ref="J45:J80" si="6">SUM(H45:I45)</f>
        <v>7.0998158736674949E-2</v>
      </c>
    </row>
    <row r="46" spans="1:10" x14ac:dyDescent="0.15">
      <c r="A46" s="208" t="s">
        <v>138</v>
      </c>
      <c r="B46" s="191" t="s">
        <v>360</v>
      </c>
      <c r="C46" s="192" t="s">
        <v>361</v>
      </c>
      <c r="D46" s="193"/>
      <c r="E46" s="194"/>
      <c r="F46" s="195">
        <f>逆行列係数!AA47</f>
        <v>4.552683256098841E-4</v>
      </c>
      <c r="G46" s="195">
        <f>逆行列係数!BP47</f>
        <v>5.8265163067719493E-4</v>
      </c>
      <c r="H46" s="472">
        <f t="shared" si="4"/>
        <v>3.470254990338853E-2</v>
      </c>
      <c r="I46" s="196">
        <f t="shared" si="5"/>
        <v>1.3850082240582616E-2</v>
      </c>
      <c r="J46" s="197">
        <f t="shared" si="6"/>
        <v>4.8552632143971146E-2</v>
      </c>
    </row>
    <row r="47" spans="1:10" x14ac:dyDescent="0.15">
      <c r="A47" s="208" t="s">
        <v>139</v>
      </c>
      <c r="B47" s="191" t="s">
        <v>362</v>
      </c>
      <c r="C47" s="192" t="s">
        <v>363</v>
      </c>
      <c r="D47" s="214"/>
      <c r="E47" s="198"/>
      <c r="F47" s="195">
        <f>逆行列係数!AA48</f>
        <v>8.5851196982171922E-5</v>
      </c>
      <c r="G47" s="195">
        <f>逆行列係数!BP48</f>
        <v>9.102694207333314E-5</v>
      </c>
      <c r="H47" s="472">
        <f t="shared" si="4"/>
        <v>6.5439550259693679E-3</v>
      </c>
      <c r="I47" s="196">
        <f t="shared" si="5"/>
        <v>2.1637811814910948E-3</v>
      </c>
      <c r="J47" s="197">
        <f t="shared" si="6"/>
        <v>8.7077362074604626E-3</v>
      </c>
    </row>
    <row r="48" spans="1:10" x14ac:dyDescent="0.15">
      <c r="A48" s="208" t="s">
        <v>140</v>
      </c>
      <c r="B48" s="191" t="s">
        <v>364</v>
      </c>
      <c r="C48" s="192" t="s">
        <v>3</v>
      </c>
      <c r="D48" s="214"/>
      <c r="E48" s="198"/>
      <c r="F48" s="195">
        <f>逆行列係数!AA49</f>
        <v>0.14460392268891331</v>
      </c>
      <c r="G48" s="195">
        <f>逆行列係数!BP49</f>
        <v>0.49408432613269743</v>
      </c>
      <c r="H48" s="472">
        <f t="shared" si="4"/>
        <v>11.022345638949069</v>
      </c>
      <c r="I48" s="196">
        <f t="shared" si="5"/>
        <v>11.744768555383951</v>
      </c>
      <c r="J48" s="197">
        <f t="shared" si="6"/>
        <v>22.767114194333018</v>
      </c>
    </row>
    <row r="49" spans="1:10" x14ac:dyDescent="0.15">
      <c r="A49" s="208" t="s">
        <v>136</v>
      </c>
      <c r="B49" s="191" t="s">
        <v>365</v>
      </c>
      <c r="C49" s="192" t="s">
        <v>344</v>
      </c>
      <c r="E49" s="198"/>
      <c r="F49" s="195">
        <f>逆行列係数!AA50</f>
        <v>6.6991176113449964E-4</v>
      </c>
      <c r="G49" s="195">
        <f>逆行列係数!BP50</f>
        <v>6.7178364617609041E-4</v>
      </c>
      <c r="H49" s="472">
        <f t="shared" si="4"/>
        <v>5.1063614606823314E-2</v>
      </c>
      <c r="I49" s="196">
        <f t="shared" si="5"/>
        <v>1.5968819544198824E-2</v>
      </c>
      <c r="J49" s="197">
        <f t="shared" si="6"/>
        <v>6.7032434151022141E-2</v>
      </c>
    </row>
    <row r="50" spans="1:10" x14ac:dyDescent="0.15">
      <c r="A50" s="208"/>
      <c r="B50" s="191" t="s">
        <v>366</v>
      </c>
      <c r="C50" s="192" t="s">
        <v>4</v>
      </c>
      <c r="E50" s="198"/>
      <c r="F50" s="195">
        <f>逆行列係数!AA51</f>
        <v>3.7548600364027116E-3</v>
      </c>
      <c r="G50" s="195">
        <f>逆行列係数!BP51</f>
        <v>5.3966489083776504E-3</v>
      </c>
      <c r="H50" s="472">
        <f t="shared" si="4"/>
        <v>0.28621191166538607</v>
      </c>
      <c r="I50" s="196">
        <f t="shared" si="5"/>
        <v>0.12828254014789003</v>
      </c>
      <c r="J50" s="197">
        <f t="shared" si="6"/>
        <v>0.4144944518132761</v>
      </c>
    </row>
    <row r="51" spans="1:10" x14ac:dyDescent="0.15">
      <c r="A51" s="208"/>
      <c r="B51" s="191" t="s">
        <v>367</v>
      </c>
      <c r="C51" s="192" t="s">
        <v>113</v>
      </c>
      <c r="E51" s="198"/>
      <c r="F51" s="195">
        <f>逆行列係数!AA52</f>
        <v>1.2879964486362331E-2</v>
      </c>
      <c r="G51" s="195">
        <f>逆行列係数!BP52</f>
        <v>1.6722503432434272E-2</v>
      </c>
      <c r="H51" s="472">
        <f t="shared" si="4"/>
        <v>0.98176742197713063</v>
      </c>
      <c r="I51" s="196">
        <f t="shared" si="5"/>
        <v>0.39750690740957867</v>
      </c>
      <c r="J51" s="197">
        <f t="shared" si="6"/>
        <v>1.3792743293867094</v>
      </c>
    </row>
    <row r="52" spans="1:10" x14ac:dyDescent="0.15">
      <c r="A52" s="208"/>
      <c r="B52" s="191" t="s">
        <v>368</v>
      </c>
      <c r="C52" s="192" t="s">
        <v>5</v>
      </c>
      <c r="E52" s="198"/>
      <c r="F52" s="195">
        <f>逆行列係数!AA53</f>
        <v>2.116513692239437E-2</v>
      </c>
      <c r="G52" s="195">
        <f>逆行列係数!BP53</f>
        <v>2.2346258173632189E-2</v>
      </c>
      <c r="H52" s="472">
        <f t="shared" si="4"/>
        <v>1.6132996278129299</v>
      </c>
      <c r="I52" s="196">
        <f t="shared" si="5"/>
        <v>0.5311879297658183</v>
      </c>
      <c r="J52" s="197">
        <f t="shared" si="6"/>
        <v>2.1444875575787483</v>
      </c>
    </row>
    <row r="53" spans="1:10" x14ac:dyDescent="0.15">
      <c r="A53" s="208"/>
      <c r="B53" s="191" t="s">
        <v>369</v>
      </c>
      <c r="C53" s="192" t="s">
        <v>6</v>
      </c>
      <c r="E53" s="198"/>
      <c r="F53" s="195">
        <f>逆行列係数!AA54</f>
        <v>0.18113989959142146</v>
      </c>
      <c r="G53" s="195">
        <f>逆行列係数!BP54</f>
        <v>0.17451848949461146</v>
      </c>
      <c r="H53" s="472">
        <f t="shared" si="4"/>
        <v>13.80727815106674</v>
      </c>
      <c r="I53" s="196">
        <f t="shared" si="5"/>
        <v>4.148440173750684</v>
      </c>
      <c r="J53" s="197">
        <f t="shared" si="6"/>
        <v>17.955718324817425</v>
      </c>
    </row>
    <row r="54" spans="1:10" x14ac:dyDescent="0.15">
      <c r="A54" s="208"/>
      <c r="B54" s="191" t="s">
        <v>88</v>
      </c>
      <c r="C54" s="192" t="s">
        <v>370</v>
      </c>
      <c r="E54" s="198"/>
      <c r="F54" s="195">
        <f>逆行列係数!AA55</f>
        <v>1.146196889072898E-2</v>
      </c>
      <c r="G54" s="195">
        <f>逆行列係数!BP55</f>
        <v>1.2533055905648998E-2</v>
      </c>
      <c r="H54" s="472">
        <f t="shared" si="4"/>
        <v>0.873681574242541</v>
      </c>
      <c r="I54" s="196">
        <f t="shared" si="5"/>
        <v>0.2979204826343797</v>
      </c>
      <c r="J54" s="197">
        <f t="shared" si="6"/>
        <v>1.1716020568769208</v>
      </c>
    </row>
    <row r="55" spans="1:10" x14ac:dyDescent="0.15">
      <c r="A55" s="208"/>
      <c r="B55" s="191" t="s">
        <v>89</v>
      </c>
      <c r="C55" s="192" t="s">
        <v>7</v>
      </c>
      <c r="E55" s="198"/>
      <c r="F55" s="195">
        <f>逆行列係数!AA56</f>
        <v>2.7225499288201466E-3</v>
      </c>
      <c r="G55" s="195">
        <f>逆行列係数!BP56</f>
        <v>5.0410268978261473E-3</v>
      </c>
      <c r="H55" s="472">
        <f t="shared" si="4"/>
        <v>0.20752470456358238</v>
      </c>
      <c r="I55" s="196">
        <f t="shared" si="5"/>
        <v>0.1198291284806558</v>
      </c>
      <c r="J55" s="197">
        <f t="shared" si="6"/>
        <v>0.32735383304423815</v>
      </c>
    </row>
    <row r="56" spans="1:10" x14ac:dyDescent="0.15">
      <c r="A56" s="208"/>
      <c r="B56" s="191" t="s">
        <v>90</v>
      </c>
      <c r="C56" s="192" t="s">
        <v>8</v>
      </c>
      <c r="E56" s="198"/>
      <c r="F56" s="195">
        <f>逆行列係数!AA57</f>
        <v>1.5349582679830224E-2</v>
      </c>
      <c r="G56" s="195">
        <f>逆行列係数!BP57</f>
        <v>2.0588456316961851E-2</v>
      </c>
      <c r="H56" s="472">
        <f t="shared" si="4"/>
        <v>1.1700125595810438</v>
      </c>
      <c r="I56" s="196">
        <f t="shared" si="5"/>
        <v>0.48940361303913738</v>
      </c>
      <c r="J56" s="197">
        <f t="shared" si="6"/>
        <v>1.659416172620181</v>
      </c>
    </row>
    <row r="57" spans="1:10" x14ac:dyDescent="0.15">
      <c r="A57" s="208"/>
      <c r="B57" s="191" t="s">
        <v>91</v>
      </c>
      <c r="C57" s="192" t="s">
        <v>9</v>
      </c>
      <c r="E57" s="198"/>
      <c r="F57" s="195">
        <f>逆行列係数!AA58</f>
        <v>3.3464282821038965E-3</v>
      </c>
      <c r="G57" s="195">
        <f>逆行列係数!BP58</f>
        <v>4.3821341649007001E-3</v>
      </c>
      <c r="H57" s="472">
        <f t="shared" si="4"/>
        <v>0.2550794507881749</v>
      </c>
      <c r="I57" s="196">
        <f t="shared" si="5"/>
        <v>0.10416673596639614</v>
      </c>
      <c r="J57" s="197">
        <f t="shared" si="6"/>
        <v>0.35924618675457104</v>
      </c>
    </row>
    <row r="58" spans="1:10" x14ac:dyDescent="0.15">
      <c r="A58" s="208"/>
      <c r="B58" s="191" t="s">
        <v>92</v>
      </c>
      <c r="C58" s="192" t="s">
        <v>10</v>
      </c>
      <c r="E58" s="198"/>
      <c r="F58" s="195">
        <f>逆行列係数!AA59</f>
        <v>1.5197562586327778E-2</v>
      </c>
      <c r="G58" s="195">
        <f>逆行列係数!BP59</f>
        <v>1.8063397588828491E-2</v>
      </c>
      <c r="H58" s="472">
        <f t="shared" si="4"/>
        <v>1.1584249208538837</v>
      </c>
      <c r="I58" s="196">
        <f t="shared" si="5"/>
        <v>0.42938100397804035</v>
      </c>
      <c r="J58" s="197">
        <f t="shared" si="6"/>
        <v>1.5878059248319241</v>
      </c>
    </row>
    <row r="59" spans="1:10" x14ac:dyDescent="0.15">
      <c r="A59" s="208"/>
      <c r="B59" s="191" t="s">
        <v>93</v>
      </c>
      <c r="C59" s="192" t="s">
        <v>371</v>
      </c>
      <c r="E59" s="198"/>
      <c r="F59" s="195">
        <f>逆行列係数!AA60</f>
        <v>3.3077112380643543E-3</v>
      </c>
      <c r="G59" s="195">
        <f>逆行列係数!BP60</f>
        <v>3.5947759640289068E-3</v>
      </c>
      <c r="H59" s="472">
        <f>D$28*F59</f>
        <v>0.2521282677663953</v>
      </c>
      <c r="I59" s="196">
        <f>E$28*G59</f>
        <v>8.5450619404262698E-2</v>
      </c>
      <c r="J59" s="197">
        <f>SUM(H59:I59)</f>
        <v>0.33757888717065798</v>
      </c>
    </row>
    <row r="60" spans="1:10" x14ac:dyDescent="0.15">
      <c r="A60" s="208"/>
      <c r="B60" s="191" t="s">
        <v>94</v>
      </c>
      <c r="C60" s="192" t="s">
        <v>372</v>
      </c>
      <c r="E60" s="198"/>
      <c r="F60" s="195">
        <f>逆行列係数!AA61</f>
        <v>3.7572200540355672E-3</v>
      </c>
      <c r="G60" s="195">
        <f>逆行列係数!BP61</f>
        <v>3.5701873367449581E-3</v>
      </c>
      <c r="H60" s="472">
        <f>D$28*F60</f>
        <v>0.28639180256723462</v>
      </c>
      <c r="I60" s="196">
        <f>E$28*G60</f>
        <v>8.4866128617426817E-2</v>
      </c>
      <c r="J60" s="197">
        <f>SUM(H60:I60)</f>
        <v>0.37125793118466144</v>
      </c>
    </row>
    <row r="61" spans="1:10" x14ac:dyDescent="0.15">
      <c r="A61" s="208"/>
      <c r="B61" s="191" t="s">
        <v>95</v>
      </c>
      <c r="C61" s="192" t="s">
        <v>373</v>
      </c>
      <c r="E61" s="198"/>
      <c r="F61" s="195">
        <f>逆行列係数!AA62</f>
        <v>1.2468195682331612E-3</v>
      </c>
      <c r="G61" s="195">
        <f>逆行列係数!BP62</f>
        <v>1.4900850749329723E-3</v>
      </c>
      <c r="H61" s="472">
        <f t="shared" si="4"/>
        <v>9.5038059652338899E-2</v>
      </c>
      <c r="I61" s="196">
        <f t="shared" si="5"/>
        <v>3.5420480689807403E-2</v>
      </c>
      <c r="J61" s="197">
        <f t="shared" si="6"/>
        <v>0.1304585403421463</v>
      </c>
    </row>
    <row r="62" spans="1:10" x14ac:dyDescent="0.15">
      <c r="A62" s="208"/>
      <c r="B62" s="191" t="s">
        <v>96</v>
      </c>
      <c r="C62" s="192" t="s">
        <v>374</v>
      </c>
      <c r="E62" s="198"/>
      <c r="F62" s="195">
        <f>逆行列係数!AA63</f>
        <v>3.4659326937752674E-3</v>
      </c>
      <c r="G62" s="195">
        <f>逆行列係数!BP63</f>
        <v>3.7482239493410747E-3</v>
      </c>
      <c r="H62" s="472">
        <f t="shared" si="4"/>
        <v>0.26418860153821949</v>
      </c>
      <c r="I62" s="196">
        <f t="shared" si="5"/>
        <v>8.9098197312446212E-2</v>
      </c>
      <c r="J62" s="197">
        <f t="shared" si="6"/>
        <v>0.35328679885066572</v>
      </c>
    </row>
    <row r="63" spans="1:10" x14ac:dyDescent="0.15">
      <c r="A63" s="208"/>
      <c r="B63" s="191" t="s">
        <v>97</v>
      </c>
      <c r="C63" s="192" t="s">
        <v>11</v>
      </c>
      <c r="E63" s="198"/>
      <c r="F63" s="195">
        <f>逆行列係数!AA64</f>
        <v>2.2542592376326789E-3</v>
      </c>
      <c r="G63" s="195">
        <f>逆行列係数!BP64</f>
        <v>2.6359383274361966E-3</v>
      </c>
      <c r="H63" s="472">
        <f t="shared" si="4"/>
        <v>0.17182953280206023</v>
      </c>
      <c r="I63" s="196">
        <f t="shared" si="5"/>
        <v>6.2658303339275356E-2</v>
      </c>
      <c r="J63" s="197">
        <f t="shared" si="6"/>
        <v>0.23448783614133559</v>
      </c>
    </row>
    <row r="64" spans="1:10" x14ac:dyDescent="0.15">
      <c r="A64" s="208"/>
      <c r="B64" s="191" t="s">
        <v>98</v>
      </c>
      <c r="C64" s="192" t="s">
        <v>345</v>
      </c>
      <c r="E64" s="198"/>
      <c r="F64" s="195">
        <f>逆行列係数!AA65</f>
        <v>2.0782832291798344E-4</v>
      </c>
      <c r="G64" s="195">
        <f>逆行列係数!BP65</f>
        <v>3.4310345957430384E-4</v>
      </c>
      <c r="H64" s="472">
        <f t="shared" si="4"/>
        <v>1.5841586909735778E-2</v>
      </c>
      <c r="I64" s="196">
        <f t="shared" si="5"/>
        <v>8.1558359780258931E-3</v>
      </c>
      <c r="J64" s="197">
        <f t="shared" si="6"/>
        <v>2.3997422887761671E-2</v>
      </c>
    </row>
    <row r="65" spans="1:10" x14ac:dyDescent="0.15">
      <c r="A65" s="208"/>
      <c r="B65" s="191" t="s">
        <v>99</v>
      </c>
      <c r="C65" s="192" t="s">
        <v>342</v>
      </c>
      <c r="E65" s="198"/>
      <c r="F65" s="195">
        <f>逆行列係数!AA66</f>
        <v>1.0553388199670822E-2</v>
      </c>
      <c r="G65" s="195">
        <f>逆行列係数!BP66</f>
        <v>1.3365159463723525E-2</v>
      </c>
      <c r="H65" s="472">
        <f t="shared" si="4"/>
        <v>0.80442556630378792</v>
      </c>
      <c r="I65" s="196">
        <f t="shared" si="5"/>
        <v>0.3177002311242601</v>
      </c>
      <c r="J65" s="197">
        <f t="shared" si="6"/>
        <v>1.1221257974280481</v>
      </c>
    </row>
    <row r="66" spans="1:10" x14ac:dyDescent="0.15">
      <c r="A66" s="208"/>
      <c r="B66" s="191" t="s">
        <v>100</v>
      </c>
      <c r="C66" s="192" t="s">
        <v>13</v>
      </c>
      <c r="E66" s="198"/>
      <c r="F66" s="195">
        <f>逆行列係数!AA67</f>
        <v>1.3228876410063364E-2</v>
      </c>
      <c r="G66" s="195">
        <f>逆行列係数!BP67</f>
        <v>1.6691318824443552E-2</v>
      </c>
      <c r="H66" s="472">
        <f t="shared" si="4"/>
        <v>1.0083630201398233</v>
      </c>
      <c r="I66" s="196">
        <f t="shared" si="5"/>
        <v>0.39676562503333301</v>
      </c>
      <c r="J66" s="197">
        <f t="shared" si="6"/>
        <v>1.4051286451731562</v>
      </c>
    </row>
    <row r="67" spans="1:10" x14ac:dyDescent="0.15">
      <c r="A67" s="208"/>
      <c r="B67" s="191" t="s">
        <v>101</v>
      </c>
      <c r="C67" s="192" t="s">
        <v>14</v>
      </c>
      <c r="E67" s="198"/>
      <c r="F67" s="195">
        <f>逆行列係数!AA68</f>
        <v>7.4783291408222451E-3</v>
      </c>
      <c r="G67" s="195">
        <f>逆行列係数!BP68</f>
        <v>6.2306806492786804E-2</v>
      </c>
      <c r="H67" s="472">
        <f t="shared" si="4"/>
        <v>0.57003106872347364</v>
      </c>
      <c r="I67" s="196">
        <f t="shared" si="5"/>
        <v>1.4810812304261183</v>
      </c>
      <c r="J67" s="197">
        <f t="shared" si="6"/>
        <v>2.051112299149592</v>
      </c>
    </row>
    <row r="68" spans="1:10" x14ac:dyDescent="0.15">
      <c r="A68" s="208"/>
      <c r="B68" s="191" t="s">
        <v>102</v>
      </c>
      <c r="C68" s="192" t="s">
        <v>343</v>
      </c>
      <c r="E68" s="198"/>
      <c r="F68" s="195">
        <f>逆行列係数!AA69</f>
        <v>4.7314479488690671E-2</v>
      </c>
      <c r="G68" s="195">
        <f>逆行列係数!BP69</f>
        <v>1.1501943866281834</v>
      </c>
      <c r="H68" s="472">
        <f t="shared" si="4"/>
        <v>3.6065172849650442</v>
      </c>
      <c r="I68" s="196">
        <f t="shared" si="5"/>
        <v>27.341014782609673</v>
      </c>
      <c r="J68" s="197">
        <f t="shared" si="6"/>
        <v>30.947532067574716</v>
      </c>
    </row>
    <row r="69" spans="1:10" x14ac:dyDescent="0.15">
      <c r="A69" s="208"/>
      <c r="B69" s="191" t="s">
        <v>103</v>
      </c>
      <c r="C69" s="192" t="s">
        <v>375</v>
      </c>
      <c r="E69" s="198"/>
      <c r="F69" s="195">
        <f>逆行列係数!AA70</f>
        <v>1.858472293820094E-3</v>
      </c>
      <c r="G69" s="195">
        <f>逆行列係数!BP70</f>
        <v>5.8637616088878953E-3</v>
      </c>
      <c r="H69" s="472">
        <f t="shared" si="4"/>
        <v>0.14166091487686963</v>
      </c>
      <c r="I69" s="196">
        <f t="shared" si="5"/>
        <v>0.13938617219328259</v>
      </c>
      <c r="J69" s="197">
        <f t="shared" si="6"/>
        <v>0.28104708707015225</v>
      </c>
    </row>
    <row r="70" spans="1:10" x14ac:dyDescent="0.15">
      <c r="A70" s="208"/>
      <c r="B70" s="191" t="s">
        <v>104</v>
      </c>
      <c r="C70" s="192" t="s">
        <v>376</v>
      </c>
      <c r="E70" s="198"/>
      <c r="F70" s="195">
        <f>逆行列係数!AA71</f>
        <v>1.7840933527658808E-3</v>
      </c>
      <c r="G70" s="195">
        <f>逆行列係数!BP71</f>
        <v>1.8795753483566397E-2</v>
      </c>
      <c r="H70" s="472">
        <f>D$28*F70</f>
        <v>0.13599142554826921</v>
      </c>
      <c r="I70" s="196">
        <f>E$28*G70</f>
        <v>0.44678967296212335</v>
      </c>
      <c r="J70" s="197">
        <f>SUM(H70:I70)</f>
        <v>0.5827810985103925</v>
      </c>
    </row>
    <row r="71" spans="1:10" x14ac:dyDescent="0.15">
      <c r="A71" s="208"/>
      <c r="B71" s="191" t="s">
        <v>105</v>
      </c>
      <c r="C71" s="192" t="s">
        <v>377</v>
      </c>
      <c r="E71" s="198"/>
      <c r="F71" s="195">
        <f>逆行列係数!AA72</f>
        <v>5.8121038226321017E-2</v>
      </c>
      <c r="G71" s="195">
        <f>逆行列係数!BP72</f>
        <v>6.1915488026078956E-2</v>
      </c>
      <c r="H71" s="472">
        <f t="shared" si="4"/>
        <v>4.4302406208113077</v>
      </c>
      <c r="I71" s="196">
        <f t="shared" si="5"/>
        <v>1.4717792862440293</v>
      </c>
      <c r="J71" s="197">
        <f t="shared" si="6"/>
        <v>5.9020199070553367</v>
      </c>
    </row>
    <row r="72" spans="1:10" x14ac:dyDescent="0.15">
      <c r="A72" s="208"/>
      <c r="B72" s="191" t="s">
        <v>106</v>
      </c>
      <c r="C72" s="192" t="s">
        <v>17</v>
      </c>
      <c r="D72" s="214"/>
      <c r="E72" s="198"/>
      <c r="F72" s="195">
        <f>逆行列係数!AA73</f>
        <v>1.8692388164031459E-2</v>
      </c>
      <c r="G72" s="195">
        <f>逆行列係数!BP73</f>
        <v>5.5759058139399249E-2</v>
      </c>
      <c r="H72" s="472">
        <f t="shared" si="4"/>
        <v>1.424815864812994</v>
      </c>
      <c r="I72" s="196">
        <f t="shared" si="5"/>
        <v>1.3254361615542523</v>
      </c>
      <c r="J72" s="197">
        <f t="shared" si="6"/>
        <v>2.7502520263672463</v>
      </c>
    </row>
    <row r="73" spans="1:10" x14ac:dyDescent="0.15">
      <c r="A73" s="208"/>
      <c r="B73" s="191" t="s">
        <v>107</v>
      </c>
      <c r="C73" s="192" t="s">
        <v>18</v>
      </c>
      <c r="D73" s="214"/>
      <c r="E73" s="198"/>
      <c r="F73" s="195">
        <f>逆行列係数!AA74</f>
        <v>8.3550836563676591E-3</v>
      </c>
      <c r="G73" s="195">
        <f>逆行列係数!BP74</f>
        <v>2.5378463907998333E-2</v>
      </c>
      <c r="H73" s="472">
        <f t="shared" si="4"/>
        <v>0.63686114588286613</v>
      </c>
      <c r="I73" s="196">
        <f t="shared" si="5"/>
        <v>0.60326581744378893</v>
      </c>
      <c r="J73" s="197">
        <f t="shared" si="6"/>
        <v>1.240126963326655</v>
      </c>
    </row>
    <row r="74" spans="1:10" x14ac:dyDescent="0.15">
      <c r="A74" s="208"/>
      <c r="B74" s="191" t="s">
        <v>108</v>
      </c>
      <c r="C74" s="192" t="s">
        <v>378</v>
      </c>
      <c r="D74" s="214"/>
      <c r="E74" s="198"/>
      <c r="F74" s="195">
        <f>逆行列係数!AA75</f>
        <v>4.7748099820937369E-2</v>
      </c>
      <c r="G74" s="195">
        <f>逆行列係数!BP75</f>
        <v>7.4749112151140093E-2</v>
      </c>
      <c r="H74" s="472">
        <f t="shared" si="4"/>
        <v>3.6395697298034961</v>
      </c>
      <c r="I74" s="196">
        <f t="shared" si="5"/>
        <v>1.7768445091289859</v>
      </c>
      <c r="J74" s="197">
        <f t="shared" si="6"/>
        <v>5.4164142389324823</v>
      </c>
    </row>
    <row r="75" spans="1:10" x14ac:dyDescent="0.15">
      <c r="A75" s="208"/>
      <c r="B75" s="191" t="s">
        <v>109</v>
      </c>
      <c r="C75" s="192" t="s">
        <v>347</v>
      </c>
      <c r="D75" s="214"/>
      <c r="E75" s="198"/>
      <c r="F75" s="195">
        <f>逆行列係数!AA76</f>
        <v>3.1362487049730173E-2</v>
      </c>
      <c r="G75" s="195">
        <f>逆行列係数!BP76</f>
        <v>5.5996226820267191E-2</v>
      </c>
      <c r="H75" s="472">
        <f t="shared" si="4"/>
        <v>2.3905864096292162</v>
      </c>
      <c r="I75" s="196">
        <f t="shared" si="5"/>
        <v>1.3310738454840023</v>
      </c>
      <c r="J75" s="197">
        <f t="shared" si="6"/>
        <v>3.7216602551132185</v>
      </c>
    </row>
    <row r="76" spans="1:10" x14ac:dyDescent="0.15">
      <c r="A76" s="208"/>
      <c r="B76" s="191" t="s">
        <v>110</v>
      </c>
      <c r="C76" s="192" t="s">
        <v>19</v>
      </c>
      <c r="D76" s="214"/>
      <c r="E76" s="198"/>
      <c r="F76" s="195">
        <f>逆行列係数!AA77</f>
        <v>9.2307419530864325E-4</v>
      </c>
      <c r="G76" s="195">
        <f>逆行列係数!BP77</f>
        <v>3.0302950600201565E-3</v>
      </c>
      <c r="H76" s="472">
        <f t="shared" si="4"/>
        <v>7.036076644321014E-2</v>
      </c>
      <c r="I76" s="196">
        <f t="shared" si="5"/>
        <v>7.2032469463323007E-2</v>
      </c>
      <c r="J76" s="197">
        <f t="shared" si="6"/>
        <v>0.14239323590653313</v>
      </c>
    </row>
    <row r="77" spans="1:10" x14ac:dyDescent="0.15">
      <c r="A77" s="208"/>
      <c r="B77" s="191" t="s">
        <v>111</v>
      </c>
      <c r="C77" s="192" t="s">
        <v>20</v>
      </c>
      <c r="D77" s="214"/>
      <c r="E77" s="198"/>
      <c r="F77" s="195">
        <f>逆行列係数!AA78</f>
        <v>7.5854922543377992E-3</v>
      </c>
      <c r="G77" s="195">
        <f>逆行列係数!BP78</f>
        <v>1.9914652043067881E-2</v>
      </c>
      <c r="H77" s="472">
        <f t="shared" si="4"/>
        <v>0.57819951156340588</v>
      </c>
      <c r="I77" s="196">
        <f t="shared" si="5"/>
        <v>0.4733867616031584</v>
      </c>
      <c r="J77" s="197">
        <f t="shared" si="6"/>
        <v>1.0515862731665644</v>
      </c>
    </row>
    <row r="78" spans="1:10" x14ac:dyDescent="0.15">
      <c r="A78" s="208"/>
      <c r="B78" s="191" t="s">
        <v>112</v>
      </c>
      <c r="C78" s="192" t="s">
        <v>379</v>
      </c>
      <c r="D78" s="214"/>
      <c r="E78" s="198"/>
      <c r="F78" s="195">
        <f>逆行列係数!AA79</f>
        <v>8.7229691549391388E-5</v>
      </c>
      <c r="G78" s="195">
        <f>逆行列係数!BP79</f>
        <v>2.1616245434697874E-4</v>
      </c>
      <c r="H78" s="472">
        <f t="shared" si="4"/>
        <v>6.6490299319523398E-3</v>
      </c>
      <c r="I78" s="196">
        <f t="shared" si="5"/>
        <v>5.1383495941686053E-3</v>
      </c>
      <c r="J78" s="197">
        <f t="shared" si="6"/>
        <v>1.1787379526120946E-2</v>
      </c>
    </row>
    <row r="79" spans="1:10" x14ac:dyDescent="0.15">
      <c r="A79" s="208"/>
      <c r="B79" s="191" t="s">
        <v>334</v>
      </c>
      <c r="C79" s="192" t="s">
        <v>380</v>
      </c>
      <c r="D79" s="214"/>
      <c r="E79" s="198"/>
      <c r="F79" s="195">
        <f>逆行列係数!AA80</f>
        <v>1.285679491460578E-3</v>
      </c>
      <c r="G79" s="195">
        <f>逆行列係数!BP80</f>
        <v>4.9885123046565722E-3</v>
      </c>
      <c r="H79" s="472">
        <f t="shared" si="4"/>
        <v>9.8000133552900201E-2</v>
      </c>
      <c r="I79" s="196">
        <f t="shared" si="5"/>
        <v>0.11858081577382615</v>
      </c>
      <c r="J79" s="197">
        <f t="shared" si="6"/>
        <v>0.21658094932672634</v>
      </c>
    </row>
    <row r="80" spans="1:10" x14ac:dyDescent="0.15">
      <c r="A80" s="208"/>
      <c r="B80" s="191" t="s">
        <v>335</v>
      </c>
      <c r="C80" s="192" t="s">
        <v>21</v>
      </c>
      <c r="D80" s="214"/>
      <c r="E80" s="198"/>
      <c r="F80" s="195">
        <f>逆行列係数!AA81</f>
        <v>0.10971070444542068</v>
      </c>
      <c r="G80" s="195">
        <f>逆行列係数!BP81</f>
        <v>0.25414313201109029</v>
      </c>
      <c r="H80" s="472">
        <f t="shared" si="4"/>
        <v>8.3626314017187227</v>
      </c>
      <c r="I80" s="196">
        <f t="shared" si="5"/>
        <v>6.0411798301187085</v>
      </c>
      <c r="J80" s="197">
        <f t="shared" si="6"/>
        <v>14.40381123183743</v>
      </c>
    </row>
    <row r="81" spans="1:10" x14ac:dyDescent="0.15">
      <c r="A81" s="208"/>
      <c r="B81" s="191" t="s">
        <v>381</v>
      </c>
      <c r="C81" s="435" t="s">
        <v>439</v>
      </c>
      <c r="D81" s="214"/>
      <c r="E81" s="198"/>
      <c r="F81" s="195">
        <f>逆行列係数!AA82</f>
        <v>8.2020777683744354E-4</v>
      </c>
      <c r="G81" s="195">
        <f>逆行列係数!BP82</f>
        <v>1.5253077621291838E-3</v>
      </c>
      <c r="H81" s="472">
        <f t="shared" ref="H81:I83" si="7">D$28*F81</f>
        <v>6.2519836557306932E-2</v>
      </c>
      <c r="I81" s="196">
        <f t="shared" si="7"/>
        <v>3.6257751348150617E-2</v>
      </c>
      <c r="J81" s="197">
        <f>SUM(H81:I81)</f>
        <v>9.8777587905457542E-2</v>
      </c>
    </row>
    <row r="82" spans="1:10" x14ac:dyDescent="0.15">
      <c r="A82" s="208"/>
      <c r="B82" s="191" t="s">
        <v>336</v>
      </c>
      <c r="C82" s="192" t="s">
        <v>383</v>
      </c>
      <c r="D82" s="214"/>
      <c r="E82" s="198"/>
      <c r="F82" s="195">
        <f>逆行列係数!AA83</f>
        <v>7.8929486683864086E-4</v>
      </c>
      <c r="G82" s="195">
        <f>逆行列係数!BP83</f>
        <v>1.8678944819727312E-3</v>
      </c>
      <c r="H82" s="472">
        <f t="shared" si="7"/>
        <v>6.0163518883646398E-2</v>
      </c>
      <c r="I82" s="196">
        <f t="shared" si="7"/>
        <v>4.4401304021039902E-2</v>
      </c>
      <c r="J82" s="197">
        <f>SUM(H82:I82)</f>
        <v>0.1045648229046863</v>
      </c>
    </row>
    <row r="83" spans="1:10" x14ac:dyDescent="0.15">
      <c r="A83" s="208"/>
      <c r="B83" s="191" t="s">
        <v>337</v>
      </c>
      <c r="C83" s="192" t="s">
        <v>384</v>
      </c>
      <c r="D83" s="214"/>
      <c r="E83" s="198"/>
      <c r="F83" s="195">
        <f>逆行列係数!AA84</f>
        <v>4.0691458894458257E-3</v>
      </c>
      <c r="G83" s="195">
        <f>逆行列係数!BP84</f>
        <v>1.33583115528065E-2</v>
      </c>
      <c r="H83" s="472">
        <f t="shared" si="7"/>
        <v>0.3101681587523038</v>
      </c>
      <c r="I83" s="196">
        <f t="shared" si="7"/>
        <v>0.31753745095789082</v>
      </c>
      <c r="J83" s="197">
        <f>SUM(H83:I83)</f>
        <v>0.62770560971019462</v>
      </c>
    </row>
    <row r="84" spans="1:10" x14ac:dyDescent="0.15">
      <c r="A84" s="216"/>
      <c r="B84" s="277"/>
      <c r="C84" s="278" t="s">
        <v>116</v>
      </c>
      <c r="D84" s="217">
        <f>SUM(D45:D83)</f>
        <v>0</v>
      </c>
      <c r="E84" s="224">
        <f>SUM(E45:E83)</f>
        <v>0</v>
      </c>
      <c r="F84" s="218">
        <f>逆行列係数!AA85</f>
        <v>0.79953167417279303</v>
      </c>
      <c r="G84" s="218">
        <f>逆行列係数!BP85</f>
        <v>2.6312334867713272</v>
      </c>
      <c r="H84" s="488">
        <f>SUM(H45:H83)</f>
        <v>60.943813266939813</v>
      </c>
      <c r="I84" s="219">
        <f>SUM(I45:I83)</f>
        <v>62.546465618918262</v>
      </c>
      <c r="J84" s="220">
        <f>SUM(J45:J83)</f>
        <v>123.49027888585809</v>
      </c>
    </row>
    <row r="85" spans="1:10" x14ac:dyDescent="0.15">
      <c r="A85" s="221"/>
      <c r="B85" s="222"/>
      <c r="C85" s="223" t="s">
        <v>48</v>
      </c>
      <c r="D85" s="215">
        <f>SUM(D84,D44)</f>
        <v>76.224388896153684</v>
      </c>
      <c r="E85" s="215">
        <f>SUM(E84,E44)</f>
        <v>23.770777444637314</v>
      </c>
      <c r="F85" s="199">
        <f>逆行列係数!AA87</f>
        <v>2.646525081600581</v>
      </c>
      <c r="G85" s="199">
        <f>逆行列係数!BP87</f>
        <v>2.6455573179091059</v>
      </c>
      <c r="H85" s="473">
        <f>SUM(H84,H44)</f>
        <v>201.7297570433476</v>
      </c>
      <c r="I85" s="200">
        <f>SUM(I84,I44)</f>
        <v>62.886954221048967</v>
      </c>
      <c r="J85" s="201">
        <f>SUM(J84,J44)</f>
        <v>264.6167112643966</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25</v>
      </c>
      <c r="C2" s="324" t="s">
        <v>430</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241</v>
      </c>
      <c r="E4" s="182" t="s">
        <v>154</v>
      </c>
      <c r="F4" s="183" t="s">
        <v>155</v>
      </c>
      <c r="G4" s="183" t="s">
        <v>242</v>
      </c>
      <c r="H4" s="479" t="s">
        <v>243</v>
      </c>
      <c r="I4" s="185" t="s">
        <v>244</v>
      </c>
      <c r="J4" s="186" t="s">
        <v>245</v>
      </c>
      <c r="K4" s="187"/>
      <c r="L4" s="188"/>
    </row>
    <row r="5" spans="1:12" x14ac:dyDescent="0.15">
      <c r="A5" s="190" t="s">
        <v>130</v>
      </c>
      <c r="B5" s="191" t="s">
        <v>358</v>
      </c>
      <c r="C5" s="192" t="s">
        <v>359</v>
      </c>
      <c r="D5" s="193"/>
      <c r="E5" s="194"/>
      <c r="F5" s="195">
        <f>逆行列係数!AB5</f>
        <v>1.2976371500541509E-4</v>
      </c>
      <c r="G5" s="195">
        <f>逆行列係数!BQ5</f>
        <v>3.242332978875907E-5</v>
      </c>
      <c r="H5" s="472">
        <f t="shared" ref="H5:H40" si="0">D$29*F5</f>
        <v>1.2972988678810483E-2</v>
      </c>
      <c r="I5" s="196">
        <f t="shared" ref="I5:I40" si="1">E$29*G5</f>
        <v>0</v>
      </c>
      <c r="J5" s="197">
        <f t="shared" ref="J5:J40" si="2">SUM(H5:I5)</f>
        <v>1.2972988678810483E-2</v>
      </c>
    </row>
    <row r="6" spans="1:12" x14ac:dyDescent="0.15">
      <c r="A6" s="190" t="s">
        <v>132</v>
      </c>
      <c r="B6" s="191" t="s">
        <v>360</v>
      </c>
      <c r="C6" s="192" t="s">
        <v>361</v>
      </c>
      <c r="D6" s="193"/>
      <c r="E6" s="194"/>
      <c r="F6" s="195">
        <f>逆行列係数!AB6</f>
        <v>3.5915077498233502E-5</v>
      </c>
      <c r="G6" s="195">
        <f>逆行列係数!BQ6</f>
        <v>4.9850767461736266E-6</v>
      </c>
      <c r="H6" s="472">
        <f t="shared" si="0"/>
        <v>3.5905714765005078E-3</v>
      </c>
      <c r="I6" s="196">
        <f t="shared" si="1"/>
        <v>0</v>
      </c>
      <c r="J6" s="197">
        <f t="shared" si="2"/>
        <v>3.5905714765005078E-3</v>
      </c>
    </row>
    <row r="7" spans="1:12" x14ac:dyDescent="0.15">
      <c r="A7" s="190" t="s">
        <v>134</v>
      </c>
      <c r="B7" s="191" t="s">
        <v>362</v>
      </c>
      <c r="C7" s="192" t="s">
        <v>363</v>
      </c>
      <c r="D7" s="193"/>
      <c r="E7" s="194"/>
      <c r="F7" s="195">
        <f>逆行列係数!AB7</f>
        <v>9.9326807927197895E-6</v>
      </c>
      <c r="G7" s="195">
        <f>逆行列係数!BQ7</f>
        <v>1.7963161118895114E-6</v>
      </c>
      <c r="H7" s="472">
        <f t="shared" si="0"/>
        <v>9.9300914334037775E-4</v>
      </c>
      <c r="I7" s="196">
        <f t="shared" si="1"/>
        <v>0</v>
      </c>
      <c r="J7" s="197">
        <f t="shared" si="2"/>
        <v>9.9300914334037775E-4</v>
      </c>
    </row>
    <row r="8" spans="1:12" x14ac:dyDescent="0.15">
      <c r="A8" s="190" t="s">
        <v>136</v>
      </c>
      <c r="B8" s="191" t="s">
        <v>364</v>
      </c>
      <c r="C8" s="192" t="s">
        <v>3</v>
      </c>
      <c r="D8" s="193"/>
      <c r="E8" s="194"/>
      <c r="F8" s="195">
        <f>逆行列係数!AB8</f>
        <v>2.0274303459481158E-2</v>
      </c>
      <c r="G8" s="195">
        <f>逆行列係数!BQ8</f>
        <v>3.4702670111520122E-4</v>
      </c>
      <c r="H8" s="472">
        <f t="shared" si="0"/>
        <v>2.0269018133431325</v>
      </c>
      <c r="I8" s="196">
        <f t="shared" si="1"/>
        <v>0</v>
      </c>
      <c r="J8" s="197">
        <f t="shared" si="2"/>
        <v>2.0269018133431325</v>
      </c>
    </row>
    <row r="9" spans="1:12" x14ac:dyDescent="0.15">
      <c r="A9" s="190"/>
      <c r="B9" s="191" t="s">
        <v>365</v>
      </c>
      <c r="C9" s="192" t="s">
        <v>344</v>
      </c>
      <c r="D9" s="193"/>
      <c r="E9" s="194"/>
      <c r="F9" s="195">
        <f>逆行列係数!AB9</f>
        <v>1.4632230576795994E-4</v>
      </c>
      <c r="G9" s="195">
        <f>逆行列係数!BQ9</f>
        <v>5.0982388126868841E-5</v>
      </c>
      <c r="H9" s="472">
        <f t="shared" si="0"/>
        <v>1.462841608770199E-2</v>
      </c>
      <c r="I9" s="196">
        <f t="shared" si="1"/>
        <v>0</v>
      </c>
      <c r="J9" s="197">
        <f t="shared" si="2"/>
        <v>1.462841608770199E-2</v>
      </c>
    </row>
    <row r="10" spans="1:12" x14ac:dyDescent="0.15">
      <c r="A10" s="190"/>
      <c r="B10" s="191" t="s">
        <v>366</v>
      </c>
      <c r="C10" s="192" t="s">
        <v>4</v>
      </c>
      <c r="D10" s="193"/>
      <c r="E10" s="194"/>
      <c r="F10" s="195">
        <f>逆行列係数!AB10</f>
        <v>1.4328217177218157E-3</v>
      </c>
      <c r="G10" s="195">
        <f>逆行列係数!BQ10</f>
        <v>8.3058059102376913E-5</v>
      </c>
      <c r="H10" s="472">
        <f t="shared" si="0"/>
        <v>0.14324481941645414</v>
      </c>
      <c r="I10" s="196">
        <f t="shared" si="1"/>
        <v>0</v>
      </c>
      <c r="J10" s="197">
        <f t="shared" si="2"/>
        <v>0.14324481941645414</v>
      </c>
    </row>
    <row r="11" spans="1:12" x14ac:dyDescent="0.15">
      <c r="A11" s="190"/>
      <c r="B11" s="191" t="s">
        <v>367</v>
      </c>
      <c r="C11" s="192" t="s">
        <v>113</v>
      </c>
      <c r="D11" s="193"/>
      <c r="E11" s="194"/>
      <c r="F11" s="195">
        <f>逆行列係数!AB11</f>
        <v>3.8031797023879133E-3</v>
      </c>
      <c r="G11" s="195">
        <f>逆行列係数!BQ11</f>
        <v>4.6771142963787996E-4</v>
      </c>
      <c r="H11" s="472">
        <f t="shared" si="0"/>
        <v>0.38021882481170721</v>
      </c>
      <c r="I11" s="196">
        <f t="shared" si="1"/>
        <v>0</v>
      </c>
      <c r="J11" s="197">
        <f t="shared" si="2"/>
        <v>0.38021882481170721</v>
      </c>
    </row>
    <row r="12" spans="1:12" x14ac:dyDescent="0.15">
      <c r="A12" s="190"/>
      <c r="B12" s="191" t="s">
        <v>368</v>
      </c>
      <c r="C12" s="192" t="s">
        <v>5</v>
      </c>
      <c r="D12" s="193"/>
      <c r="E12" s="194"/>
      <c r="F12" s="195">
        <f>逆行列係数!AB12</f>
        <v>8.6760915456428767E-3</v>
      </c>
      <c r="G12" s="195">
        <f>逆行列係数!BQ12</f>
        <v>1.8961026860321657E-3</v>
      </c>
      <c r="H12" s="472">
        <f t="shared" si="0"/>
        <v>0.86738297676859377</v>
      </c>
      <c r="I12" s="196">
        <f t="shared" si="1"/>
        <v>0</v>
      </c>
      <c r="J12" s="197">
        <f t="shared" si="2"/>
        <v>0.86738297676859377</v>
      </c>
    </row>
    <row r="13" spans="1:12" x14ac:dyDescent="0.15">
      <c r="A13" s="190"/>
      <c r="B13" s="191" t="s">
        <v>369</v>
      </c>
      <c r="C13" s="192" t="s">
        <v>6</v>
      </c>
      <c r="D13" s="193"/>
      <c r="E13" s="194"/>
      <c r="F13" s="195">
        <f>逆行列係数!AB13</f>
        <v>1.0023465965872259E-2</v>
      </c>
      <c r="G13" s="195">
        <f>逆行列係数!BQ13</f>
        <v>1.8206846460439702E-4</v>
      </c>
      <c r="H13" s="472">
        <f t="shared" si="0"/>
        <v>1.0020852939689391</v>
      </c>
      <c r="I13" s="196">
        <f t="shared" si="1"/>
        <v>0</v>
      </c>
      <c r="J13" s="197">
        <f t="shared" si="2"/>
        <v>1.0020852939689391</v>
      </c>
    </row>
    <row r="14" spans="1:12" x14ac:dyDescent="0.15">
      <c r="A14" s="190"/>
      <c r="B14" s="191" t="s">
        <v>88</v>
      </c>
      <c r="C14" s="192" t="s">
        <v>370</v>
      </c>
      <c r="D14" s="193"/>
      <c r="E14" s="194"/>
      <c r="F14" s="195">
        <f>逆行列係数!AB14</f>
        <v>5.3101557283484055E-3</v>
      </c>
      <c r="G14" s="195">
        <f>逆行列係数!BQ14</f>
        <v>2.1125784041115172E-3</v>
      </c>
      <c r="H14" s="472">
        <f t="shared" si="0"/>
        <v>0.53087714191682744</v>
      </c>
      <c r="I14" s="196">
        <f t="shared" si="1"/>
        <v>0</v>
      </c>
      <c r="J14" s="197">
        <f t="shared" si="2"/>
        <v>0.53087714191682744</v>
      </c>
    </row>
    <row r="15" spans="1:12" x14ac:dyDescent="0.15">
      <c r="A15" s="190"/>
      <c r="B15" s="191" t="s">
        <v>89</v>
      </c>
      <c r="C15" s="192" t="s">
        <v>7</v>
      </c>
      <c r="D15" s="193"/>
      <c r="E15" s="194"/>
      <c r="F15" s="195">
        <f>逆行列係数!AB15</f>
        <v>2.4933603621362299E-3</v>
      </c>
      <c r="G15" s="195">
        <f>逆行列係数!BQ15</f>
        <v>3.0519815532404482E-4</v>
      </c>
      <c r="H15" s="472">
        <f t="shared" si="0"/>
        <v>0.24927103658243979</v>
      </c>
      <c r="I15" s="196">
        <f t="shared" si="1"/>
        <v>0</v>
      </c>
      <c r="J15" s="197">
        <f t="shared" si="2"/>
        <v>0.24927103658243979</v>
      </c>
    </row>
    <row r="16" spans="1:12" x14ac:dyDescent="0.15">
      <c r="A16" s="190"/>
      <c r="B16" s="191" t="s">
        <v>90</v>
      </c>
      <c r="C16" s="192" t="s">
        <v>8</v>
      </c>
      <c r="D16" s="193"/>
      <c r="E16" s="194"/>
      <c r="F16" s="195">
        <f>逆行列係数!AB16</f>
        <v>3.5310237502120924E-3</v>
      </c>
      <c r="G16" s="195">
        <f>逆行列係数!BQ16</f>
        <v>1.5878720128197075E-3</v>
      </c>
      <c r="H16" s="472">
        <f t="shared" si="0"/>
        <v>0.35301032445164526</v>
      </c>
      <c r="I16" s="196">
        <f t="shared" si="1"/>
        <v>0</v>
      </c>
      <c r="J16" s="197">
        <f t="shared" si="2"/>
        <v>0.35301032445164526</v>
      </c>
    </row>
    <row r="17" spans="1:10" x14ac:dyDescent="0.15">
      <c r="A17" s="190"/>
      <c r="B17" s="191" t="s">
        <v>91</v>
      </c>
      <c r="C17" s="192" t="s">
        <v>9</v>
      </c>
      <c r="D17" s="193"/>
      <c r="E17" s="194"/>
      <c r="F17" s="195">
        <f>逆行列係数!AB17</f>
        <v>2.5235957551506395E-4</v>
      </c>
      <c r="G17" s="195">
        <f>逆行列係数!BQ17</f>
        <v>1.210575988027629E-4</v>
      </c>
      <c r="H17" s="472">
        <f t="shared" si="0"/>
        <v>2.5229378767475365E-2</v>
      </c>
      <c r="I17" s="196">
        <f t="shared" si="1"/>
        <v>0</v>
      </c>
      <c r="J17" s="197">
        <f t="shared" si="2"/>
        <v>2.5229378767475365E-2</v>
      </c>
    </row>
    <row r="18" spans="1:10" x14ac:dyDescent="0.15">
      <c r="A18" s="190"/>
      <c r="B18" s="191" t="s">
        <v>92</v>
      </c>
      <c r="C18" s="192" t="s">
        <v>10</v>
      </c>
      <c r="D18" s="193"/>
      <c r="E18" s="194"/>
      <c r="F18" s="195">
        <f>逆行列係数!AB18</f>
        <v>1.835412445542121E-3</v>
      </c>
      <c r="G18" s="195">
        <f>逆行列係数!BQ18</f>
        <v>6.0086804538894158E-4</v>
      </c>
      <c r="H18" s="472">
        <f t="shared" si="0"/>
        <v>0.18349339702529452</v>
      </c>
      <c r="I18" s="196">
        <f t="shared" si="1"/>
        <v>0</v>
      </c>
      <c r="J18" s="197">
        <f t="shared" si="2"/>
        <v>0.18349339702529452</v>
      </c>
    </row>
    <row r="19" spans="1:10" x14ac:dyDescent="0.15">
      <c r="A19" s="190"/>
      <c r="B19" s="191" t="s">
        <v>93</v>
      </c>
      <c r="C19" s="192" t="s">
        <v>371</v>
      </c>
      <c r="D19" s="193"/>
      <c r="E19" s="194"/>
      <c r="F19" s="195">
        <f>逆行列係数!AB19</f>
        <v>1.106218015935649E-3</v>
      </c>
      <c r="G19" s="195">
        <f>逆行列係数!BQ19</f>
        <v>7.0789929135583736E-4</v>
      </c>
      <c r="H19" s="472">
        <f t="shared" ref="H19:I21" si="3">D$29*F19</f>
        <v>0.11059296349854425</v>
      </c>
      <c r="I19" s="196">
        <f t="shared" si="3"/>
        <v>0</v>
      </c>
      <c r="J19" s="197">
        <f>SUM(H19:I19)</f>
        <v>0.11059296349854425</v>
      </c>
    </row>
    <row r="20" spans="1:10" x14ac:dyDescent="0.15">
      <c r="A20" s="190"/>
      <c r="B20" s="191" t="s">
        <v>94</v>
      </c>
      <c r="C20" s="192" t="s">
        <v>372</v>
      </c>
      <c r="D20" s="193"/>
      <c r="E20" s="194"/>
      <c r="F20" s="195">
        <f>逆行列係数!AB20</f>
        <v>3.6144546137009854E-4</v>
      </c>
      <c r="G20" s="195">
        <f>逆行列係数!BQ20</f>
        <v>1.0153590803267978E-4</v>
      </c>
      <c r="H20" s="472">
        <f t="shared" si="3"/>
        <v>3.6135123583399605E-2</v>
      </c>
      <c r="I20" s="196">
        <f t="shared" si="3"/>
        <v>0</v>
      </c>
      <c r="J20" s="197">
        <f>SUM(H20:I20)</f>
        <v>3.6135123583399605E-2</v>
      </c>
    </row>
    <row r="21" spans="1:10" x14ac:dyDescent="0.15">
      <c r="A21" s="190"/>
      <c r="B21" s="191" t="s">
        <v>95</v>
      </c>
      <c r="C21" s="192" t="s">
        <v>373</v>
      </c>
      <c r="D21" s="193"/>
      <c r="E21" s="194"/>
      <c r="F21" s="195">
        <f>逆行列係数!AB21</f>
        <v>4.2360355624563749E-4</v>
      </c>
      <c r="G21" s="195">
        <f>逆行列係数!BQ21</f>
        <v>4.0476604601944373E-5</v>
      </c>
      <c r="H21" s="472">
        <f t="shared" si="3"/>
        <v>4.2349312666096137E-2</v>
      </c>
      <c r="I21" s="196">
        <f t="shared" si="3"/>
        <v>0</v>
      </c>
      <c r="J21" s="197">
        <f>SUM(H21:I21)</f>
        <v>4.2349312666096137E-2</v>
      </c>
    </row>
    <row r="22" spans="1:10" x14ac:dyDescent="0.15">
      <c r="A22" s="190"/>
      <c r="B22" s="191" t="s">
        <v>96</v>
      </c>
      <c r="C22" s="192" t="s">
        <v>374</v>
      </c>
      <c r="D22" s="193"/>
      <c r="E22" s="194"/>
      <c r="F22" s="195">
        <f>逆行列係数!AB22</f>
        <v>4.6868832567624089E-4</v>
      </c>
      <c r="G22" s="195">
        <f>逆行列係数!BQ22</f>
        <v>9.4101164767239877E-5</v>
      </c>
      <c r="H22" s="472">
        <f t="shared" si="0"/>
        <v>4.6856614290325928E-2</v>
      </c>
      <c r="I22" s="196">
        <f t="shared" si="1"/>
        <v>0</v>
      </c>
      <c r="J22" s="197">
        <f t="shared" si="2"/>
        <v>4.6856614290325928E-2</v>
      </c>
    </row>
    <row r="23" spans="1:10" x14ac:dyDescent="0.15">
      <c r="A23" s="190"/>
      <c r="B23" s="191" t="s">
        <v>97</v>
      </c>
      <c r="C23" s="192" t="s">
        <v>11</v>
      </c>
      <c r="D23" s="193"/>
      <c r="E23" s="194"/>
      <c r="F23" s="195">
        <f>逆行列係数!AB23</f>
        <v>4.321899917370243E-4</v>
      </c>
      <c r="G23" s="195">
        <f>逆行列係数!BQ23</f>
        <v>2.1571098938386911E-4</v>
      </c>
      <c r="H23" s="472">
        <f t="shared" si="0"/>
        <v>4.3207732374690715E-2</v>
      </c>
      <c r="I23" s="196">
        <f t="shared" si="1"/>
        <v>0</v>
      </c>
      <c r="J23" s="197">
        <f t="shared" si="2"/>
        <v>4.3207732374690715E-2</v>
      </c>
    </row>
    <row r="24" spans="1:10" x14ac:dyDescent="0.15">
      <c r="A24" s="190"/>
      <c r="B24" s="191" t="s">
        <v>98</v>
      </c>
      <c r="C24" s="192" t="s">
        <v>345</v>
      </c>
      <c r="D24" s="193"/>
      <c r="E24" s="194"/>
      <c r="F24" s="195">
        <f>逆行列係数!AB24</f>
        <v>1.6657489001792355E-4</v>
      </c>
      <c r="G24" s="195">
        <f>逆行列係数!BQ24</f>
        <v>3.0472116319719206E-5</v>
      </c>
      <c r="H24" s="472">
        <f t="shared" si="0"/>
        <v>1.6653146546293355E-2</v>
      </c>
      <c r="I24" s="196">
        <f t="shared" si="1"/>
        <v>0</v>
      </c>
      <c r="J24" s="197">
        <f t="shared" si="2"/>
        <v>1.6653146546293355E-2</v>
      </c>
    </row>
    <row r="25" spans="1:10" x14ac:dyDescent="0.15">
      <c r="A25" s="190"/>
      <c r="B25" s="191" t="s">
        <v>99</v>
      </c>
      <c r="C25" s="192" t="s">
        <v>342</v>
      </c>
      <c r="D25" s="193"/>
      <c r="E25" s="194"/>
      <c r="F25" s="195">
        <f>逆行列係数!AB25</f>
        <v>7.3769396925842557E-4</v>
      </c>
      <c r="G25" s="195">
        <f>逆行列係数!BQ25</f>
        <v>1.9771814912242542E-4</v>
      </c>
      <c r="H25" s="472">
        <f t="shared" si="0"/>
        <v>7.3750165916696822E-2</v>
      </c>
      <c r="I25" s="196">
        <f t="shared" si="1"/>
        <v>0</v>
      </c>
      <c r="J25" s="197">
        <f t="shared" si="2"/>
        <v>7.3750165916696822E-2</v>
      </c>
    </row>
    <row r="26" spans="1:10" x14ac:dyDescent="0.15">
      <c r="A26" s="190"/>
      <c r="B26" s="191" t="s">
        <v>100</v>
      </c>
      <c r="C26" s="192" t="s">
        <v>13</v>
      </c>
      <c r="D26" s="193"/>
      <c r="E26" s="194"/>
      <c r="F26" s="195">
        <f>逆行列係数!AB26</f>
        <v>2.8672593998396441E-3</v>
      </c>
      <c r="G26" s="195">
        <f>逆行列係数!BQ26</f>
        <v>3.9366547786919806E-4</v>
      </c>
      <c r="H26" s="472">
        <f t="shared" si="0"/>
        <v>0.28665119314579118</v>
      </c>
      <c r="I26" s="196">
        <f t="shared" si="1"/>
        <v>0</v>
      </c>
      <c r="J26" s="197">
        <f t="shared" si="2"/>
        <v>0.28665119314579118</v>
      </c>
    </row>
    <row r="27" spans="1:10" x14ac:dyDescent="0.15">
      <c r="A27" s="190"/>
      <c r="B27" s="191" t="s">
        <v>101</v>
      </c>
      <c r="C27" s="192" t="s">
        <v>14</v>
      </c>
      <c r="D27" s="193"/>
      <c r="E27" s="194"/>
      <c r="F27" s="195">
        <f>逆行列係数!AB27</f>
        <v>3.9309175023006813E-2</v>
      </c>
      <c r="G27" s="195">
        <f>逆行列係数!BQ27</f>
        <v>6.797542010977169E-5</v>
      </c>
      <c r="H27" s="472">
        <f t="shared" si="0"/>
        <v>3.929892747950122</v>
      </c>
      <c r="I27" s="196">
        <f t="shared" si="1"/>
        <v>0</v>
      </c>
      <c r="J27" s="197">
        <f t="shared" si="2"/>
        <v>3.929892747950122</v>
      </c>
    </row>
    <row r="28" spans="1:10" x14ac:dyDescent="0.15">
      <c r="A28" s="190"/>
      <c r="B28" s="191" t="s">
        <v>102</v>
      </c>
      <c r="C28" s="192" t="s">
        <v>343</v>
      </c>
      <c r="D28" s="193"/>
      <c r="E28" s="194"/>
      <c r="F28" s="195">
        <f>逆行列係数!AB28</f>
        <v>4.2509726852134742E-2</v>
      </c>
      <c r="G28" s="195">
        <f>逆行列係数!BQ28</f>
        <v>3.9809852133542442E-4</v>
      </c>
      <c r="H28" s="472">
        <f t="shared" si="0"/>
        <v>4.2498644953950082</v>
      </c>
      <c r="I28" s="196">
        <f t="shared" si="1"/>
        <v>0</v>
      </c>
      <c r="J28" s="197">
        <f t="shared" si="2"/>
        <v>4.2498644953950082</v>
      </c>
    </row>
    <row r="29" spans="1:10" x14ac:dyDescent="0.15">
      <c r="A29" s="190"/>
      <c r="B29" s="191" t="s">
        <v>103</v>
      </c>
      <c r="C29" s="192" t="s">
        <v>375</v>
      </c>
      <c r="D29" s="193">
        <f>地域別最終需要!K31</f>
        <v>99.9739309118047</v>
      </c>
      <c r="E29" s="194">
        <f>地域別最終需要!I31</f>
        <v>0</v>
      </c>
      <c r="F29" s="195">
        <f>逆行列係数!AB29</f>
        <v>1.0947756185499149</v>
      </c>
      <c r="G29" s="195">
        <f>逆行列係数!BQ29</f>
        <v>3.2606098228369157E-5</v>
      </c>
      <c r="H29" s="472">
        <f t="shared" si="0"/>
        <v>109.44902205283745</v>
      </c>
      <c r="I29" s="196">
        <f t="shared" si="1"/>
        <v>0</v>
      </c>
      <c r="J29" s="197">
        <f t="shared" si="2"/>
        <v>109.44902205283745</v>
      </c>
    </row>
    <row r="30" spans="1:10" x14ac:dyDescent="0.15">
      <c r="A30" s="190"/>
      <c r="B30" s="191" t="s">
        <v>104</v>
      </c>
      <c r="C30" s="192" t="s">
        <v>376</v>
      </c>
      <c r="D30" s="193"/>
      <c r="E30" s="194"/>
      <c r="F30" s="195">
        <f>逆行列係数!AB30</f>
        <v>2.0574061997532451E-3</v>
      </c>
      <c r="G30" s="195">
        <f>逆行列係数!BQ30</f>
        <v>1.7289461918448878E-5</v>
      </c>
      <c r="H30" s="472">
        <f>D$29*F30</f>
        <v>0.20568698527164958</v>
      </c>
      <c r="I30" s="196">
        <f>E$29*G30</f>
        <v>0</v>
      </c>
      <c r="J30" s="197">
        <f>SUM(H30:I30)</f>
        <v>0.20568698527164958</v>
      </c>
    </row>
    <row r="31" spans="1:10" x14ac:dyDescent="0.15">
      <c r="A31" s="190"/>
      <c r="B31" s="191" t="s">
        <v>105</v>
      </c>
      <c r="C31" s="192" t="s">
        <v>377</v>
      </c>
      <c r="D31" s="193"/>
      <c r="E31" s="194"/>
      <c r="F31" s="195">
        <f>逆行列係数!AB31</f>
        <v>1.2096981831776495E-2</v>
      </c>
      <c r="G31" s="195">
        <f>逆行列係数!BQ31</f>
        <v>1.2278907709857658E-3</v>
      </c>
      <c r="H31" s="472">
        <f t="shared" si="0"/>
        <v>1.2093828258913799</v>
      </c>
      <c r="I31" s="196">
        <f t="shared" si="1"/>
        <v>0</v>
      </c>
      <c r="J31" s="197">
        <f t="shared" si="2"/>
        <v>1.2093828258913799</v>
      </c>
    </row>
    <row r="32" spans="1:10" x14ac:dyDescent="0.15">
      <c r="A32" s="190"/>
      <c r="B32" s="191" t="s">
        <v>106</v>
      </c>
      <c r="C32" s="192" t="s">
        <v>17</v>
      </c>
      <c r="D32" s="193"/>
      <c r="E32" s="194"/>
      <c r="F32" s="195">
        <f>逆行列係数!AB32</f>
        <v>9.4406052609381109E-3</v>
      </c>
      <c r="G32" s="195">
        <f>逆行列係数!BQ32</f>
        <v>1.4499968609441998E-4</v>
      </c>
      <c r="H32" s="472">
        <f t="shared" si="0"/>
        <v>0.94381441812264666</v>
      </c>
      <c r="I32" s="196">
        <f t="shared" si="1"/>
        <v>0</v>
      </c>
      <c r="J32" s="197">
        <f t="shared" si="2"/>
        <v>0.94381441812264666</v>
      </c>
    </row>
    <row r="33" spans="1:10" x14ac:dyDescent="0.15">
      <c r="A33" s="190"/>
      <c r="B33" s="191" t="s">
        <v>107</v>
      </c>
      <c r="C33" s="192" t="s">
        <v>18</v>
      </c>
      <c r="D33" s="193"/>
      <c r="E33" s="194"/>
      <c r="F33" s="195">
        <f>逆行列係数!AB33</f>
        <v>6.1242975780929085E-3</v>
      </c>
      <c r="G33" s="195">
        <f>逆行列係数!BQ33</f>
        <v>1.2837854507043327E-4</v>
      </c>
      <c r="H33" s="472">
        <f t="shared" si="0"/>
        <v>0.61227010295559325</v>
      </c>
      <c r="I33" s="196">
        <f t="shared" si="1"/>
        <v>0</v>
      </c>
      <c r="J33" s="197">
        <f t="shared" si="2"/>
        <v>0.61227010295559325</v>
      </c>
    </row>
    <row r="34" spans="1:10" x14ac:dyDescent="0.15">
      <c r="A34" s="190"/>
      <c r="B34" s="191" t="s">
        <v>108</v>
      </c>
      <c r="C34" s="192" t="s">
        <v>378</v>
      </c>
      <c r="D34" s="193"/>
      <c r="E34" s="194"/>
      <c r="F34" s="195">
        <f>逆行列係数!AB34</f>
        <v>1.1980768808034328E-2</v>
      </c>
      <c r="G34" s="195">
        <f>逆行列係数!BQ34</f>
        <v>9.6825969427599343E-4</v>
      </c>
      <c r="H34" s="472">
        <f t="shared" si="0"/>
        <v>1.1977645530847287</v>
      </c>
      <c r="I34" s="196">
        <f t="shared" si="1"/>
        <v>0</v>
      </c>
      <c r="J34" s="197">
        <f t="shared" si="2"/>
        <v>1.1977645530847287</v>
      </c>
    </row>
    <row r="35" spans="1:10" x14ac:dyDescent="0.15">
      <c r="A35" s="190"/>
      <c r="B35" s="191" t="s">
        <v>109</v>
      </c>
      <c r="C35" s="192" t="s">
        <v>347</v>
      </c>
      <c r="D35" s="193"/>
      <c r="E35" s="194"/>
      <c r="F35" s="195">
        <f>逆行列係数!AB35</f>
        <v>2.9870472325949669E-2</v>
      </c>
      <c r="G35" s="195">
        <f>逆行列係数!BQ35</f>
        <v>4.1836255940660847E-4</v>
      </c>
      <c r="H35" s="472">
        <f t="shared" si="0"/>
        <v>2.9862685366174664</v>
      </c>
      <c r="I35" s="196">
        <f t="shared" si="1"/>
        <v>0</v>
      </c>
      <c r="J35" s="197">
        <f t="shared" si="2"/>
        <v>2.9862685366174664</v>
      </c>
    </row>
    <row r="36" spans="1:10" x14ac:dyDescent="0.15">
      <c r="A36" s="190"/>
      <c r="B36" s="191" t="s">
        <v>110</v>
      </c>
      <c r="C36" s="192" t="s">
        <v>19</v>
      </c>
      <c r="D36" s="193"/>
      <c r="E36" s="194"/>
      <c r="F36" s="195">
        <f>逆行列係数!AB36</f>
        <v>2.9541362475474244E-3</v>
      </c>
      <c r="G36" s="195">
        <f>逆行列係数!BQ36</f>
        <v>1.5280362567027148E-5</v>
      </c>
      <c r="H36" s="472">
        <f t="shared" si="0"/>
        <v>0.29533661311636422</v>
      </c>
      <c r="I36" s="196">
        <f t="shared" si="1"/>
        <v>0</v>
      </c>
      <c r="J36" s="197">
        <f t="shared" si="2"/>
        <v>0.29533661311636422</v>
      </c>
    </row>
    <row r="37" spans="1:10" x14ac:dyDescent="0.15">
      <c r="A37" s="190"/>
      <c r="B37" s="191" t="s">
        <v>111</v>
      </c>
      <c r="C37" s="192" t="s">
        <v>20</v>
      </c>
      <c r="D37" s="193"/>
      <c r="E37" s="194"/>
      <c r="F37" s="195">
        <f>逆行列係数!AB37</f>
        <v>2.9574021134344099E-3</v>
      </c>
      <c r="G37" s="195">
        <f>逆行列係数!BQ37</f>
        <v>3.1563544333820901E-4</v>
      </c>
      <c r="H37" s="472">
        <f t="shared" si="0"/>
        <v>0.29566311456691691</v>
      </c>
      <c r="I37" s="196">
        <f t="shared" si="1"/>
        <v>0</v>
      </c>
      <c r="J37" s="197">
        <f t="shared" si="2"/>
        <v>0.29566311456691691</v>
      </c>
    </row>
    <row r="38" spans="1:10" x14ac:dyDescent="0.15">
      <c r="A38" s="190"/>
      <c r="B38" s="191" t="s">
        <v>112</v>
      </c>
      <c r="C38" s="192" t="s">
        <v>379</v>
      </c>
      <c r="D38" s="193"/>
      <c r="E38" s="194"/>
      <c r="F38" s="195">
        <f>逆行列係数!AB38</f>
        <v>3.5613029505385669E-4</v>
      </c>
      <c r="G38" s="195">
        <f>逆行列係数!BQ38</f>
        <v>2.1349336529735854E-6</v>
      </c>
      <c r="H38" s="472">
        <f t="shared" si="0"/>
        <v>3.560374551331489E-2</v>
      </c>
      <c r="I38" s="196">
        <f t="shared" si="1"/>
        <v>0</v>
      </c>
      <c r="J38" s="197">
        <f t="shared" si="2"/>
        <v>3.560374551331489E-2</v>
      </c>
    </row>
    <row r="39" spans="1:10" x14ac:dyDescent="0.15">
      <c r="A39" s="190"/>
      <c r="B39" s="191" t="s">
        <v>334</v>
      </c>
      <c r="C39" s="192" t="s">
        <v>380</v>
      </c>
      <c r="D39" s="193"/>
      <c r="E39" s="194"/>
      <c r="F39" s="195">
        <f>逆行列係数!AB39</f>
        <v>1.017625552721804E-2</v>
      </c>
      <c r="G39" s="195">
        <f>逆行列係数!BQ39</f>
        <v>1.6635591025215154E-5</v>
      </c>
      <c r="H39" s="472">
        <f t="shared" si="0"/>
        <v>1.017360267018967</v>
      </c>
      <c r="I39" s="196">
        <f t="shared" si="1"/>
        <v>0</v>
      </c>
      <c r="J39" s="197">
        <f t="shared" si="2"/>
        <v>1.017360267018967</v>
      </c>
    </row>
    <row r="40" spans="1:10" x14ac:dyDescent="0.15">
      <c r="A40" s="190"/>
      <c r="B40" s="191" t="s">
        <v>335</v>
      </c>
      <c r="C40" s="192" t="s">
        <v>21</v>
      </c>
      <c r="D40" s="193"/>
      <c r="E40" s="194"/>
      <c r="F40" s="195">
        <f>逆行列係数!AB40</f>
        <v>0.14404029918732594</v>
      </c>
      <c r="G40" s="195">
        <f>逆行列係数!BQ40</f>
        <v>8.6287389568858179E-4</v>
      </c>
      <c r="H40" s="472">
        <f t="shared" si="0"/>
        <v>14.400274919469403</v>
      </c>
      <c r="I40" s="196">
        <f t="shared" si="1"/>
        <v>0</v>
      </c>
      <c r="J40" s="197">
        <f t="shared" si="2"/>
        <v>14.400274919469403</v>
      </c>
    </row>
    <row r="41" spans="1:10" x14ac:dyDescent="0.15">
      <c r="A41" s="190"/>
      <c r="B41" s="191" t="s">
        <v>381</v>
      </c>
      <c r="C41" s="435" t="s">
        <v>439</v>
      </c>
      <c r="D41" s="193"/>
      <c r="E41" s="194"/>
      <c r="F41" s="195">
        <f>逆行列係数!AB41</f>
        <v>6.3268596157083101E-4</v>
      </c>
      <c r="G41" s="195">
        <f>逆行列係数!BQ41</f>
        <v>2.9723805970390135E-5</v>
      </c>
      <c r="H41" s="472">
        <f t="shared" ref="H41:I43" si="4">D$29*F41</f>
        <v>6.3252102610950989E-2</v>
      </c>
      <c r="I41" s="196">
        <f t="shared" si="4"/>
        <v>0</v>
      </c>
      <c r="J41" s="197">
        <f>SUM(H41:I41)</f>
        <v>6.3252102610950989E-2</v>
      </c>
    </row>
    <row r="42" spans="1:10" x14ac:dyDescent="0.15">
      <c r="A42" s="190"/>
      <c r="B42" s="191" t="s">
        <v>336</v>
      </c>
      <c r="C42" s="192" t="s">
        <v>383</v>
      </c>
      <c r="D42" s="193"/>
      <c r="E42" s="194"/>
      <c r="F42" s="195">
        <f>逆行列係数!AB42</f>
        <v>1.492872951325177E-3</v>
      </c>
      <c r="G42" s="195">
        <f>逆行列係数!BQ42</f>
        <v>1.4135650592949452E-5</v>
      </c>
      <c r="H42" s="472">
        <f t="shared" si="4"/>
        <v>0.14924837729588522</v>
      </c>
      <c r="I42" s="196">
        <f t="shared" si="4"/>
        <v>0</v>
      </c>
      <c r="J42" s="197">
        <f>SUM(H42:I42)</f>
        <v>0.14924837729588522</v>
      </c>
    </row>
    <row r="43" spans="1:10" x14ac:dyDescent="0.15">
      <c r="A43" s="190"/>
      <c r="B43" s="191" t="s">
        <v>337</v>
      </c>
      <c r="C43" s="192" t="s">
        <v>384</v>
      </c>
      <c r="D43" s="320"/>
      <c r="E43" s="321"/>
      <c r="F43" s="199">
        <f>逆行列係数!AB43</f>
        <v>1.302278717633538E-2</v>
      </c>
      <c r="G43" s="199">
        <f>逆行列係数!BQ43</f>
        <v>6.7360775879190979E-5</v>
      </c>
      <c r="H43" s="473">
        <f t="shared" si="4"/>
        <v>1.3019392254460895</v>
      </c>
      <c r="I43" s="200">
        <f t="shared" si="4"/>
        <v>0</v>
      </c>
      <c r="J43" s="201">
        <f>SUM(H43:I43)</f>
        <v>1.3019392254460895</v>
      </c>
    </row>
    <row r="44" spans="1:10" x14ac:dyDescent="0.15">
      <c r="A44" s="202"/>
      <c r="B44" s="271"/>
      <c r="C44" s="272" t="s">
        <v>116</v>
      </c>
      <c r="D44" s="204">
        <f>SUM(D5:D43)</f>
        <v>99.9739309118047</v>
      </c>
      <c r="E44" s="204">
        <f>SUM(E5:E43)</f>
        <v>0</v>
      </c>
      <c r="F44" s="205">
        <f>逆行列係数!AB44</f>
        <v>1.488315403531417</v>
      </c>
      <c r="G44" s="205">
        <f>逆行列係数!BQ44</f>
        <v>1.4302949585305376E-2</v>
      </c>
      <c r="H44" s="474">
        <f>SUM(H5:H43)</f>
        <v>148.7927413276247</v>
      </c>
      <c r="I44" s="206">
        <f>SUM(I5:I43)</f>
        <v>0</v>
      </c>
      <c r="J44" s="207">
        <f>SUM(J5:J43)</f>
        <v>148.7927413276247</v>
      </c>
    </row>
    <row r="45" spans="1:10" x14ac:dyDescent="0.15">
      <c r="A45" s="208" t="s">
        <v>137</v>
      </c>
      <c r="B45" s="191" t="s">
        <v>358</v>
      </c>
      <c r="C45" s="192" t="s">
        <v>359</v>
      </c>
      <c r="D45" s="209"/>
      <c r="E45" s="210"/>
      <c r="F45" s="211">
        <f>逆行列係数!AB46</f>
        <v>1.6031185883510065E-3</v>
      </c>
      <c r="G45" s="211">
        <f>逆行列係数!BQ46</f>
        <v>1.7790331258380118E-3</v>
      </c>
      <c r="H45" s="472">
        <f t="shared" ref="H45:H80" si="5">D$29*F45</f>
        <v>0.16027006699523341</v>
      </c>
      <c r="I45" s="212">
        <f t="shared" ref="I45:I80" si="6">E$29*G45</f>
        <v>0</v>
      </c>
      <c r="J45" s="213">
        <f t="shared" ref="J45:J80" si="7">SUM(H45:I45)</f>
        <v>0.16027006699523341</v>
      </c>
    </row>
    <row r="46" spans="1:10" x14ac:dyDescent="0.15">
      <c r="A46" s="208" t="s">
        <v>138</v>
      </c>
      <c r="B46" s="191" t="s">
        <v>360</v>
      </c>
      <c r="C46" s="192" t="s">
        <v>361</v>
      </c>
      <c r="D46" s="193"/>
      <c r="E46" s="194"/>
      <c r="F46" s="195">
        <f>逆行列係数!AB47</f>
        <v>4.0793070258049371E-4</v>
      </c>
      <c r="G46" s="195">
        <f>逆行列係数!BQ47</f>
        <v>5.4145257999235817E-4</v>
      </c>
      <c r="H46" s="472">
        <f t="shared" si="5"/>
        <v>4.0782435876586226E-2</v>
      </c>
      <c r="I46" s="196">
        <f t="shared" si="6"/>
        <v>0</v>
      </c>
      <c r="J46" s="197">
        <f t="shared" si="7"/>
        <v>4.0782435876586226E-2</v>
      </c>
    </row>
    <row r="47" spans="1:10" x14ac:dyDescent="0.15">
      <c r="A47" s="208" t="s">
        <v>139</v>
      </c>
      <c r="B47" s="191" t="s">
        <v>362</v>
      </c>
      <c r="C47" s="192" t="s">
        <v>363</v>
      </c>
      <c r="D47" s="214"/>
      <c r="E47" s="198"/>
      <c r="F47" s="195">
        <f>逆行列係数!AB48</f>
        <v>6.5071139595957976E-5</v>
      </c>
      <c r="G47" s="195">
        <f>逆行列係数!BQ48</f>
        <v>7.5781073134827145E-5</v>
      </c>
      <c r="H47" s="472">
        <f t="shared" si="5"/>
        <v>6.5054176143187021E-3</v>
      </c>
      <c r="I47" s="196">
        <f t="shared" si="6"/>
        <v>0</v>
      </c>
      <c r="J47" s="197">
        <f t="shared" si="7"/>
        <v>6.5054176143187021E-3</v>
      </c>
    </row>
    <row r="48" spans="1:10" x14ac:dyDescent="0.15">
      <c r="A48" s="208" t="s">
        <v>140</v>
      </c>
      <c r="B48" s="191" t="s">
        <v>364</v>
      </c>
      <c r="C48" s="192" t="s">
        <v>3</v>
      </c>
      <c r="D48" s="214"/>
      <c r="E48" s="198"/>
      <c r="F48" s="195">
        <f>逆行列係数!AB49</f>
        <v>3.823860386096261E-2</v>
      </c>
      <c r="G48" s="195">
        <f>逆行列係数!BQ49</f>
        <v>5.4949517519824395E-2</v>
      </c>
      <c r="H48" s="472">
        <f t="shared" si="5"/>
        <v>3.8228635405597444</v>
      </c>
      <c r="I48" s="196">
        <f t="shared" si="6"/>
        <v>0</v>
      </c>
      <c r="J48" s="197">
        <f t="shared" si="7"/>
        <v>3.8228635405597444</v>
      </c>
    </row>
    <row r="49" spans="1:10" x14ac:dyDescent="0.15">
      <c r="A49" s="208" t="s">
        <v>136</v>
      </c>
      <c r="B49" s="191" t="s">
        <v>365</v>
      </c>
      <c r="C49" s="192" t="s">
        <v>344</v>
      </c>
      <c r="E49" s="198"/>
      <c r="F49" s="195">
        <f>逆行列係数!AB50</f>
        <v>8.9659051202265394E-4</v>
      </c>
      <c r="G49" s="195">
        <f>逆行列係数!BQ50</f>
        <v>9.6726032156386392E-4</v>
      </c>
      <c r="H49" s="472">
        <f t="shared" si="5"/>
        <v>8.963567790513241E-2</v>
      </c>
      <c r="I49" s="196">
        <f t="shared" si="6"/>
        <v>0</v>
      </c>
      <c r="J49" s="197">
        <f t="shared" si="7"/>
        <v>8.963567790513241E-2</v>
      </c>
    </row>
    <row r="50" spans="1:10" x14ac:dyDescent="0.15">
      <c r="A50" s="208"/>
      <c r="B50" s="191" t="s">
        <v>366</v>
      </c>
      <c r="C50" s="192" t="s">
        <v>4</v>
      </c>
      <c r="E50" s="198"/>
      <c r="F50" s="195">
        <f>逆行列係数!AB51</f>
        <v>2.5342996589607647E-3</v>
      </c>
      <c r="G50" s="195">
        <f>逆行列係数!BQ51</f>
        <v>3.865567790581558E-3</v>
      </c>
      <c r="H50" s="472">
        <f t="shared" si="5"/>
        <v>0.2533638990147537</v>
      </c>
      <c r="I50" s="196">
        <f t="shared" si="6"/>
        <v>0</v>
      </c>
      <c r="J50" s="197">
        <f t="shared" si="7"/>
        <v>0.2533638990147537</v>
      </c>
    </row>
    <row r="51" spans="1:10" x14ac:dyDescent="0.15">
      <c r="A51" s="208"/>
      <c r="B51" s="191" t="s">
        <v>367</v>
      </c>
      <c r="C51" s="192" t="s">
        <v>113</v>
      </c>
      <c r="E51" s="198"/>
      <c r="F51" s="195">
        <f>逆行列係数!AB52</f>
        <v>1.1795799404790768E-2</v>
      </c>
      <c r="G51" s="195">
        <f>逆行列係数!BQ52</f>
        <v>1.6901380352302941E-2</v>
      </c>
      <c r="H51" s="472">
        <f t="shared" si="5"/>
        <v>1.1792724347440593</v>
      </c>
      <c r="I51" s="196">
        <f t="shared" si="6"/>
        <v>0</v>
      </c>
      <c r="J51" s="197">
        <f t="shared" si="7"/>
        <v>1.1792724347440593</v>
      </c>
    </row>
    <row r="52" spans="1:10" x14ac:dyDescent="0.15">
      <c r="A52" s="208"/>
      <c r="B52" s="191" t="s">
        <v>368</v>
      </c>
      <c r="C52" s="192" t="s">
        <v>5</v>
      </c>
      <c r="E52" s="198"/>
      <c r="F52" s="195">
        <f>逆行列係数!AB53</f>
        <v>3.7735780952106703E-2</v>
      </c>
      <c r="G52" s="195">
        <f>逆行列係数!BQ53</f>
        <v>4.3549836336928785E-2</v>
      </c>
      <c r="H52" s="472">
        <f t="shared" si="5"/>
        <v>3.7725943578089112</v>
      </c>
      <c r="I52" s="196">
        <f t="shared" si="6"/>
        <v>0</v>
      </c>
      <c r="J52" s="197">
        <f t="shared" si="7"/>
        <v>3.7725943578089112</v>
      </c>
    </row>
    <row r="53" spans="1:10" x14ac:dyDescent="0.15">
      <c r="A53" s="208"/>
      <c r="B53" s="191" t="s">
        <v>369</v>
      </c>
      <c r="C53" s="192" t="s">
        <v>6</v>
      </c>
      <c r="E53" s="198"/>
      <c r="F53" s="195">
        <f>逆行列係数!AB54</f>
        <v>4.271265240953194E-2</v>
      </c>
      <c r="G53" s="195">
        <f>逆行列係数!BQ54</f>
        <v>4.7885004520821874E-2</v>
      </c>
      <c r="H53" s="472">
        <f t="shared" si="5"/>
        <v>4.2701517610504744</v>
      </c>
      <c r="I53" s="196">
        <f t="shared" si="6"/>
        <v>0</v>
      </c>
      <c r="J53" s="197">
        <f t="shared" si="7"/>
        <v>4.2701517610504744</v>
      </c>
    </row>
    <row r="54" spans="1:10" x14ac:dyDescent="0.15">
      <c r="A54" s="208"/>
      <c r="B54" s="191" t="s">
        <v>88</v>
      </c>
      <c r="C54" s="192" t="s">
        <v>370</v>
      </c>
      <c r="E54" s="198"/>
      <c r="F54" s="195">
        <f>逆行列係数!AB55</f>
        <v>4.1487125441939485E-2</v>
      </c>
      <c r="G54" s="195">
        <f>逆行列係数!BQ55</f>
        <v>4.4949552398584787E-2</v>
      </c>
      <c r="H54" s="472">
        <f t="shared" si="5"/>
        <v>4.147631012661833</v>
      </c>
      <c r="I54" s="196">
        <f t="shared" si="6"/>
        <v>0</v>
      </c>
      <c r="J54" s="197">
        <f t="shared" si="7"/>
        <v>4.147631012661833</v>
      </c>
    </row>
    <row r="55" spans="1:10" x14ac:dyDescent="0.15">
      <c r="A55" s="208"/>
      <c r="B55" s="191" t="s">
        <v>89</v>
      </c>
      <c r="C55" s="192" t="s">
        <v>7</v>
      </c>
      <c r="E55" s="198"/>
      <c r="F55" s="195">
        <f>逆行列係数!AB56</f>
        <v>5.999838913019276E-3</v>
      </c>
      <c r="G55" s="195">
        <f>逆行列係数!BQ56</f>
        <v>1.0072087102149813E-2</v>
      </c>
      <c r="H55" s="472">
        <f t="shared" si="5"/>
        <v>0.59982748097214655</v>
      </c>
      <c r="I55" s="196">
        <f t="shared" si="6"/>
        <v>0</v>
      </c>
      <c r="J55" s="197">
        <f t="shared" si="7"/>
        <v>0.59982748097214655</v>
      </c>
    </row>
    <row r="56" spans="1:10" x14ac:dyDescent="0.15">
      <c r="A56" s="208"/>
      <c r="B56" s="191" t="s">
        <v>90</v>
      </c>
      <c r="C56" s="192" t="s">
        <v>8</v>
      </c>
      <c r="E56" s="198"/>
      <c r="F56" s="195">
        <f>逆行列係数!AB57</f>
        <v>1.1871177336309905E-2</v>
      </c>
      <c r="G56" s="195">
        <f>逆行列係数!BQ57</f>
        <v>1.6839219339562225E-2</v>
      </c>
      <c r="H56" s="472">
        <f t="shared" si="5"/>
        <v>1.1868082628620282</v>
      </c>
      <c r="I56" s="196">
        <f t="shared" si="6"/>
        <v>0</v>
      </c>
      <c r="J56" s="197">
        <f t="shared" si="7"/>
        <v>1.1868082628620282</v>
      </c>
    </row>
    <row r="57" spans="1:10" x14ac:dyDescent="0.15">
      <c r="A57" s="208"/>
      <c r="B57" s="191" t="s">
        <v>91</v>
      </c>
      <c r="C57" s="192" t="s">
        <v>9</v>
      </c>
      <c r="E57" s="198"/>
      <c r="F57" s="195">
        <f>逆行列係数!AB58</f>
        <v>3.061113599187433E-3</v>
      </c>
      <c r="G57" s="195">
        <f>逆行列係数!BQ58</f>
        <v>3.7136494319970413E-3</v>
      </c>
      <c r="H57" s="472">
        <f t="shared" si="5"/>
        <v>0.30603155947835026</v>
      </c>
      <c r="I57" s="196">
        <f t="shared" si="6"/>
        <v>0</v>
      </c>
      <c r="J57" s="197">
        <f t="shared" si="7"/>
        <v>0.30603155947835026</v>
      </c>
    </row>
    <row r="58" spans="1:10" x14ac:dyDescent="0.15">
      <c r="A58" s="208"/>
      <c r="B58" s="191" t="s">
        <v>92</v>
      </c>
      <c r="C58" s="192" t="s">
        <v>10</v>
      </c>
      <c r="E58" s="198"/>
      <c r="F58" s="195">
        <f>逆行列係数!AB59</f>
        <v>6.9961125891315262E-3</v>
      </c>
      <c r="G58" s="195">
        <f>逆行列係数!BQ59</f>
        <v>1.1211264682564219E-2</v>
      </c>
      <c r="H58" s="472">
        <f t="shared" si="5"/>
        <v>0.69942887663704234</v>
      </c>
      <c r="I58" s="196">
        <f t="shared" si="6"/>
        <v>0</v>
      </c>
      <c r="J58" s="197">
        <f t="shared" si="7"/>
        <v>0.69942887663704234</v>
      </c>
    </row>
    <row r="59" spans="1:10" x14ac:dyDescent="0.15">
      <c r="A59" s="208"/>
      <c r="B59" s="191" t="s">
        <v>93</v>
      </c>
      <c r="C59" s="192" t="s">
        <v>371</v>
      </c>
      <c r="E59" s="198"/>
      <c r="F59" s="195">
        <f>逆行列係数!AB60</f>
        <v>8.1859246722565827E-3</v>
      </c>
      <c r="G59" s="195">
        <f>逆行列係数!BQ60</f>
        <v>7.6425625160130876E-3</v>
      </c>
      <c r="H59" s="472">
        <f>D$29*F59</f>
        <v>0.81837906763341717</v>
      </c>
      <c r="I59" s="196">
        <f>E$29*G59</f>
        <v>0</v>
      </c>
      <c r="J59" s="197">
        <f>SUM(H59:I59)</f>
        <v>0.81837906763341717</v>
      </c>
    </row>
    <row r="60" spans="1:10" x14ac:dyDescent="0.15">
      <c r="A60" s="208"/>
      <c r="B60" s="191" t="s">
        <v>94</v>
      </c>
      <c r="C60" s="192" t="s">
        <v>372</v>
      </c>
      <c r="E60" s="198"/>
      <c r="F60" s="195">
        <f>逆行列係数!AB61</f>
        <v>3.6472857344125105E-3</v>
      </c>
      <c r="G60" s="195">
        <f>逆行列係数!BQ61</f>
        <v>2.9582656718919399E-3</v>
      </c>
      <c r="H60" s="472">
        <f>D$29*F60</f>
        <v>0.36463349202776718</v>
      </c>
      <c r="I60" s="196">
        <f>E$29*G60</f>
        <v>0</v>
      </c>
      <c r="J60" s="197">
        <f>SUM(H60:I60)</f>
        <v>0.36463349202776718</v>
      </c>
    </row>
    <row r="61" spans="1:10" x14ac:dyDescent="0.15">
      <c r="A61" s="208"/>
      <c r="B61" s="191" t="s">
        <v>95</v>
      </c>
      <c r="C61" s="192" t="s">
        <v>373</v>
      </c>
      <c r="E61" s="198"/>
      <c r="F61" s="195">
        <f>逆行列係数!AB62</f>
        <v>1.4534219037251274E-3</v>
      </c>
      <c r="G61" s="195">
        <f>逆行列係数!BQ62</f>
        <v>1.4802307936240078E-3</v>
      </c>
      <c r="H61" s="472">
        <f t="shared" si="5"/>
        <v>0.14530430098871955</v>
      </c>
      <c r="I61" s="196">
        <f t="shared" si="6"/>
        <v>0</v>
      </c>
      <c r="J61" s="197">
        <f t="shared" si="7"/>
        <v>0.14530430098871955</v>
      </c>
    </row>
    <row r="62" spans="1:10" x14ac:dyDescent="0.15">
      <c r="A62" s="208"/>
      <c r="B62" s="191" t="s">
        <v>96</v>
      </c>
      <c r="C62" s="192" t="s">
        <v>374</v>
      </c>
      <c r="E62" s="198"/>
      <c r="F62" s="195">
        <f>逆行列係数!AB63</f>
        <v>3.9646114069761375E-3</v>
      </c>
      <c r="G62" s="195">
        <f>逆行列係数!BQ63</f>
        <v>3.5252515546741322E-3</v>
      </c>
      <c r="H62" s="472">
        <f t="shared" si="5"/>
        <v>0.39635778689318518</v>
      </c>
      <c r="I62" s="196">
        <f t="shared" si="6"/>
        <v>0</v>
      </c>
      <c r="J62" s="197">
        <f t="shared" si="7"/>
        <v>0.39635778689318518</v>
      </c>
    </row>
    <row r="63" spans="1:10" x14ac:dyDescent="0.15">
      <c r="A63" s="208"/>
      <c r="B63" s="191" t="s">
        <v>97</v>
      </c>
      <c r="C63" s="192" t="s">
        <v>11</v>
      </c>
      <c r="E63" s="198"/>
      <c r="F63" s="195">
        <f>逆行列係数!AB64</f>
        <v>2.6695399199107854E-3</v>
      </c>
      <c r="G63" s="195">
        <f>逆行列係数!BQ64</f>
        <v>2.594380284989374E-3</v>
      </c>
      <c r="H63" s="472">
        <f t="shared" si="5"/>
        <v>0.26688439951946552</v>
      </c>
      <c r="I63" s="196">
        <f t="shared" si="6"/>
        <v>0</v>
      </c>
      <c r="J63" s="197">
        <f t="shared" si="7"/>
        <v>0.26688439951946552</v>
      </c>
    </row>
    <row r="64" spans="1:10" x14ac:dyDescent="0.15">
      <c r="A64" s="208"/>
      <c r="B64" s="191" t="s">
        <v>98</v>
      </c>
      <c r="C64" s="192" t="s">
        <v>345</v>
      </c>
      <c r="E64" s="198"/>
      <c r="F64" s="195">
        <f>逆行列係数!AB65</f>
        <v>2.1665278314660799E-4</v>
      </c>
      <c r="G64" s="195">
        <f>逆行列係数!BQ65</f>
        <v>3.3177455578441075E-4</v>
      </c>
      <c r="H64" s="472">
        <f t="shared" si="5"/>
        <v>2.1659630374149193E-2</v>
      </c>
      <c r="I64" s="196">
        <f t="shared" si="6"/>
        <v>0</v>
      </c>
      <c r="J64" s="197">
        <f t="shared" si="7"/>
        <v>2.1659630374149193E-2</v>
      </c>
    </row>
    <row r="65" spans="1:10" x14ac:dyDescent="0.15">
      <c r="A65" s="208"/>
      <c r="B65" s="191" t="s">
        <v>99</v>
      </c>
      <c r="C65" s="192" t="s">
        <v>342</v>
      </c>
      <c r="E65" s="198"/>
      <c r="F65" s="195">
        <f>逆行列係数!AB66</f>
        <v>1.0271330182714498E-2</v>
      </c>
      <c r="G65" s="195">
        <f>逆行列係数!BQ66</f>
        <v>1.1263370865679712E-2</v>
      </c>
      <c r="H65" s="472">
        <f t="shared" si="5"/>
        <v>1.0268652540590335</v>
      </c>
      <c r="I65" s="196">
        <f t="shared" si="6"/>
        <v>0</v>
      </c>
      <c r="J65" s="197">
        <f t="shared" si="7"/>
        <v>1.0268652540590335</v>
      </c>
    </row>
    <row r="66" spans="1:10" x14ac:dyDescent="0.15">
      <c r="A66" s="208"/>
      <c r="B66" s="191" t="s">
        <v>100</v>
      </c>
      <c r="C66" s="192" t="s">
        <v>13</v>
      </c>
      <c r="E66" s="198"/>
      <c r="F66" s="195">
        <f>逆行列係数!AB67</f>
        <v>7.1548188733606887E-3</v>
      </c>
      <c r="G66" s="195">
        <f>逆行列係数!BQ67</f>
        <v>9.7602414162491647E-3</v>
      </c>
      <c r="H66" s="472">
        <f t="shared" si="5"/>
        <v>0.71529536773183788</v>
      </c>
      <c r="I66" s="196">
        <f t="shared" si="6"/>
        <v>0</v>
      </c>
      <c r="J66" s="197">
        <f t="shared" si="7"/>
        <v>0.71529536773183788</v>
      </c>
    </row>
    <row r="67" spans="1:10" x14ac:dyDescent="0.15">
      <c r="A67" s="208"/>
      <c r="B67" s="191" t="s">
        <v>101</v>
      </c>
      <c r="C67" s="192" t="s">
        <v>14</v>
      </c>
      <c r="E67" s="198"/>
      <c r="F67" s="195">
        <f>逆行列係数!AB68</f>
        <v>4.5747721868535929E-3</v>
      </c>
      <c r="G67" s="195">
        <f>逆行列係数!BQ68</f>
        <v>8.1844038214729631E-2</v>
      </c>
      <c r="H67" s="472">
        <f t="shared" si="5"/>
        <v>0.45735795854574679</v>
      </c>
      <c r="I67" s="196">
        <f t="shared" si="6"/>
        <v>0</v>
      </c>
      <c r="J67" s="197">
        <f t="shared" si="7"/>
        <v>0.45735795854574679</v>
      </c>
    </row>
    <row r="68" spans="1:10" x14ac:dyDescent="0.15">
      <c r="A68" s="208"/>
      <c r="B68" s="191" t="s">
        <v>102</v>
      </c>
      <c r="C68" s="192" t="s">
        <v>343</v>
      </c>
      <c r="E68" s="198"/>
      <c r="F68" s="195">
        <f>逆行列係数!AB69</f>
        <v>2.3573189101907786E-2</v>
      </c>
      <c r="G68" s="195">
        <f>逆行列係数!BQ69</f>
        <v>6.1720571643506354E-2</v>
      </c>
      <c r="H68" s="472">
        <f t="shared" si="5"/>
        <v>2.3567043786450363</v>
      </c>
      <c r="I68" s="196">
        <f t="shared" si="6"/>
        <v>0</v>
      </c>
      <c r="J68" s="197">
        <f t="shared" si="7"/>
        <v>2.3567043786450363</v>
      </c>
    </row>
    <row r="69" spans="1:10" x14ac:dyDescent="0.15">
      <c r="A69" s="208"/>
      <c r="B69" s="191" t="s">
        <v>103</v>
      </c>
      <c r="C69" s="192" t="s">
        <v>375</v>
      </c>
      <c r="E69" s="198"/>
      <c r="F69" s="195">
        <f>逆行列係数!AB70</f>
        <v>1.1282302318800942E-3</v>
      </c>
      <c r="G69" s="195">
        <f>逆行列係数!BQ70</f>
        <v>1.1056478633681206</v>
      </c>
      <c r="H69" s="472">
        <f t="shared" si="5"/>
        <v>0.11279361125458993</v>
      </c>
      <c r="I69" s="196">
        <f t="shared" si="6"/>
        <v>0</v>
      </c>
      <c r="J69" s="197">
        <f t="shared" si="7"/>
        <v>0.11279361125458993</v>
      </c>
    </row>
    <row r="70" spans="1:10" x14ac:dyDescent="0.15">
      <c r="A70" s="208"/>
      <c r="B70" s="191" t="s">
        <v>104</v>
      </c>
      <c r="C70" s="192" t="s">
        <v>376</v>
      </c>
      <c r="E70" s="198"/>
      <c r="F70" s="195">
        <f>逆行列係数!AB71</f>
        <v>9.847018300272539E-4</v>
      </c>
      <c r="G70" s="195">
        <f>逆行列係数!BQ71</f>
        <v>3.5306497158884708E-3</v>
      </c>
      <c r="H70" s="472">
        <f>D$29*F70</f>
        <v>9.8444512723872335E-2</v>
      </c>
      <c r="I70" s="196">
        <f>E$29*G70</f>
        <v>0</v>
      </c>
      <c r="J70" s="197">
        <f>SUM(H70:I70)</f>
        <v>9.8444512723872335E-2</v>
      </c>
    </row>
    <row r="71" spans="1:10" x14ac:dyDescent="0.15">
      <c r="A71" s="208"/>
      <c r="B71" s="191" t="s">
        <v>105</v>
      </c>
      <c r="C71" s="192" t="s">
        <v>377</v>
      </c>
      <c r="E71" s="198"/>
      <c r="F71" s="195">
        <f>逆行列係数!AB72</f>
        <v>4.5988953976344525E-2</v>
      </c>
      <c r="G71" s="195">
        <f>逆行列係数!BQ72</f>
        <v>5.4318327750285382E-2</v>
      </c>
      <c r="H71" s="472">
        <f>D$29*F71</f>
        <v>4.5976965075372336</v>
      </c>
      <c r="I71" s="196">
        <f>E$29*G71</f>
        <v>0</v>
      </c>
      <c r="J71" s="197">
        <f>SUM(H71:I71)</f>
        <v>4.5976965075372336</v>
      </c>
    </row>
    <row r="72" spans="1:10" x14ac:dyDescent="0.15">
      <c r="A72" s="208"/>
      <c r="B72" s="191" t="s">
        <v>106</v>
      </c>
      <c r="C72" s="192" t="s">
        <v>17</v>
      </c>
      <c r="D72" s="214"/>
      <c r="E72" s="198"/>
      <c r="F72" s="195">
        <f>逆行列係数!AB73</f>
        <v>8.2015563495256745E-3</v>
      </c>
      <c r="G72" s="195">
        <f>逆行列係数!BQ73</f>
        <v>1.782046753296998E-2</v>
      </c>
      <c r="H72" s="472">
        <f t="shared" si="5"/>
        <v>0.81994182785675296</v>
      </c>
      <c r="I72" s="196">
        <f t="shared" si="6"/>
        <v>0</v>
      </c>
      <c r="J72" s="197">
        <f t="shared" si="7"/>
        <v>0.81994182785675296</v>
      </c>
    </row>
    <row r="73" spans="1:10" x14ac:dyDescent="0.15">
      <c r="A73" s="208"/>
      <c r="B73" s="191" t="s">
        <v>107</v>
      </c>
      <c r="C73" s="192" t="s">
        <v>18</v>
      </c>
      <c r="D73" s="214"/>
      <c r="E73" s="198"/>
      <c r="F73" s="195">
        <f>逆行列係数!AB74</f>
        <v>6.0790700628594813E-3</v>
      </c>
      <c r="G73" s="195">
        <f>逆行列係数!BQ74</f>
        <v>1.2546315902613257E-2</v>
      </c>
      <c r="H73" s="472">
        <f t="shared" si="5"/>
        <v>0.60774853047233401</v>
      </c>
      <c r="I73" s="196">
        <f t="shared" si="6"/>
        <v>0</v>
      </c>
      <c r="J73" s="197">
        <f t="shared" si="7"/>
        <v>0.60774853047233401</v>
      </c>
    </row>
    <row r="74" spans="1:10" x14ac:dyDescent="0.15">
      <c r="A74" s="208"/>
      <c r="B74" s="191" t="s">
        <v>108</v>
      </c>
      <c r="C74" s="192" t="s">
        <v>378</v>
      </c>
      <c r="D74" s="214"/>
      <c r="E74" s="198"/>
      <c r="F74" s="195">
        <f>逆行列係数!AB75</f>
        <v>2.1056922355132516E-2</v>
      </c>
      <c r="G74" s="195">
        <f>逆行列係数!BQ75</f>
        <v>3.1085645448454716E-2</v>
      </c>
      <c r="H74" s="472">
        <f t="shared" si="5"/>
        <v>2.1051433007472542</v>
      </c>
      <c r="I74" s="196">
        <f t="shared" si="6"/>
        <v>0</v>
      </c>
      <c r="J74" s="197">
        <f t="shared" si="7"/>
        <v>2.1051433007472542</v>
      </c>
    </row>
    <row r="75" spans="1:10" x14ac:dyDescent="0.15">
      <c r="A75" s="208"/>
      <c r="B75" s="191" t="s">
        <v>109</v>
      </c>
      <c r="C75" s="192" t="s">
        <v>347</v>
      </c>
      <c r="D75" s="214"/>
      <c r="E75" s="198"/>
      <c r="F75" s="195">
        <f>逆行列係数!AB76</f>
        <v>5.1358636794079086E-2</v>
      </c>
      <c r="G75" s="195">
        <f>逆行列係数!BQ76</f>
        <v>8.3247481672884718E-2</v>
      </c>
      <c r="H75" s="472">
        <f t="shared" si="5"/>
        <v>5.1345248065757332</v>
      </c>
      <c r="I75" s="196">
        <f t="shared" si="6"/>
        <v>0</v>
      </c>
      <c r="J75" s="197">
        <f t="shared" si="7"/>
        <v>5.1345248065757332</v>
      </c>
    </row>
    <row r="76" spans="1:10" x14ac:dyDescent="0.15">
      <c r="A76" s="208"/>
      <c r="B76" s="191" t="s">
        <v>110</v>
      </c>
      <c r="C76" s="192" t="s">
        <v>19</v>
      </c>
      <c r="D76" s="214"/>
      <c r="E76" s="198"/>
      <c r="F76" s="195">
        <f>逆行列係数!AB77</f>
        <v>6.5697468408416253E-4</v>
      </c>
      <c r="G76" s="195">
        <f>逆行列係数!BQ77</f>
        <v>3.6486957234637251E-3</v>
      </c>
      <c r="H76" s="472">
        <f t="shared" si="5"/>
        <v>6.5680341677434778E-2</v>
      </c>
      <c r="I76" s="196">
        <f t="shared" si="6"/>
        <v>0</v>
      </c>
      <c r="J76" s="197">
        <f t="shared" si="7"/>
        <v>6.5680341677434778E-2</v>
      </c>
    </row>
    <row r="77" spans="1:10" x14ac:dyDescent="0.15">
      <c r="A77" s="208"/>
      <c r="B77" s="191" t="s">
        <v>111</v>
      </c>
      <c r="C77" s="192" t="s">
        <v>20</v>
      </c>
      <c r="D77" s="214"/>
      <c r="E77" s="198"/>
      <c r="F77" s="195">
        <f>逆行列係数!AB78</f>
        <v>8.1705395651274926E-3</v>
      </c>
      <c r="G77" s="195">
        <f>逆行列係数!BQ78</f>
        <v>1.0959158684896792E-2</v>
      </c>
      <c r="H77" s="472">
        <f t="shared" si="5"/>
        <v>0.81684095799622281</v>
      </c>
      <c r="I77" s="196">
        <f t="shared" si="6"/>
        <v>0</v>
      </c>
      <c r="J77" s="197">
        <f t="shared" si="7"/>
        <v>0.81684095799622281</v>
      </c>
    </row>
    <row r="78" spans="1:10" x14ac:dyDescent="0.15">
      <c r="A78" s="208"/>
      <c r="B78" s="191" t="s">
        <v>112</v>
      </c>
      <c r="C78" s="192" t="s">
        <v>379</v>
      </c>
      <c r="D78" s="214"/>
      <c r="E78" s="198"/>
      <c r="F78" s="195">
        <f>逆行列係数!AB79</f>
        <v>6.2645872094920727E-5</v>
      </c>
      <c r="G78" s="195">
        <f>逆行列係数!BQ79</f>
        <v>4.3709777823179087E-4</v>
      </c>
      <c r="H78" s="472">
        <f t="shared" si="5"/>
        <v>6.2629540887273591E-3</v>
      </c>
      <c r="I78" s="196">
        <f t="shared" si="6"/>
        <v>0</v>
      </c>
      <c r="J78" s="197">
        <f t="shared" si="7"/>
        <v>6.2629540887273591E-3</v>
      </c>
    </row>
    <row r="79" spans="1:10" x14ac:dyDescent="0.15">
      <c r="A79" s="208"/>
      <c r="B79" s="191" t="s">
        <v>334</v>
      </c>
      <c r="C79" s="192" t="s">
        <v>380</v>
      </c>
      <c r="D79" s="214"/>
      <c r="E79" s="198"/>
      <c r="F79" s="195">
        <f>逆行列係数!AB80</f>
        <v>1.0120169176695188E-3</v>
      </c>
      <c r="G79" s="195">
        <f>逆行列係数!BQ80</f>
        <v>1.2387142961772303E-2</v>
      </c>
      <c r="H79" s="472">
        <f t="shared" si="5"/>
        <v>0.10117530940867002</v>
      </c>
      <c r="I79" s="196">
        <f t="shared" si="6"/>
        <v>0</v>
      </c>
      <c r="J79" s="197">
        <f t="shared" si="7"/>
        <v>0.10117530940867002</v>
      </c>
    </row>
    <row r="80" spans="1:10" x14ac:dyDescent="0.15">
      <c r="A80" s="208"/>
      <c r="B80" s="191" t="s">
        <v>335</v>
      </c>
      <c r="C80" s="192" t="s">
        <v>21</v>
      </c>
      <c r="D80" s="214"/>
      <c r="E80" s="198"/>
      <c r="F80" s="195">
        <f>逆行列係数!AB81</f>
        <v>0.1068698004905556</v>
      </c>
      <c r="G80" s="195">
        <f>逆行列係数!BQ81</f>
        <v>0.2367123732794206</v>
      </c>
      <c r="H80" s="472">
        <f t="shared" si="5"/>
        <v>10.684194050801157</v>
      </c>
      <c r="I80" s="196">
        <f t="shared" si="6"/>
        <v>0</v>
      </c>
      <c r="J80" s="197">
        <f t="shared" si="7"/>
        <v>10.684194050801157</v>
      </c>
    </row>
    <row r="81" spans="1:10" x14ac:dyDescent="0.15">
      <c r="A81" s="208"/>
      <c r="B81" s="191" t="s">
        <v>381</v>
      </c>
      <c r="C81" s="435" t="s">
        <v>439</v>
      </c>
      <c r="D81" s="214"/>
      <c r="E81" s="198"/>
      <c r="F81" s="195">
        <f>逆行列係数!AB82</f>
        <v>1.0777656243940259E-3</v>
      </c>
      <c r="G81" s="195">
        <f>逆行列係数!BQ82</f>
        <v>1.8981556674661244E-3</v>
      </c>
      <c r="H81" s="472">
        <f t="shared" ref="H81:I83" si="8">D$29*F81</f>
        <v>0.1077484660722864</v>
      </c>
      <c r="I81" s="196">
        <f t="shared" si="8"/>
        <v>0</v>
      </c>
      <c r="J81" s="197">
        <f>SUM(H81:I81)</f>
        <v>0.1077484660722864</v>
      </c>
    </row>
    <row r="82" spans="1:10" x14ac:dyDescent="0.15">
      <c r="A82" s="208"/>
      <c r="B82" s="191" t="s">
        <v>336</v>
      </c>
      <c r="C82" s="192" t="s">
        <v>383</v>
      </c>
      <c r="D82" s="214"/>
      <c r="E82" s="198"/>
      <c r="F82" s="195">
        <f>逆行列係数!AB83</f>
        <v>5.9328963921864643E-4</v>
      </c>
      <c r="G82" s="195">
        <f>逆行列係数!BQ83</f>
        <v>1.9779309019960635E-3</v>
      </c>
      <c r="H82" s="472">
        <f t="shared" si="8"/>
        <v>5.9313497401934492E-2</v>
      </c>
      <c r="I82" s="196">
        <f t="shared" si="8"/>
        <v>0</v>
      </c>
      <c r="J82" s="197">
        <f>SUM(H82:I82)</f>
        <v>5.9313497401934492E-2</v>
      </c>
    </row>
    <row r="83" spans="1:10" x14ac:dyDescent="0.15">
      <c r="A83" s="208"/>
      <c r="B83" s="191" t="s">
        <v>337</v>
      </c>
      <c r="C83" s="192" t="s">
        <v>384</v>
      </c>
      <c r="D83" s="214"/>
      <c r="E83" s="198"/>
      <c r="F83" s="195">
        <f>逆行列係数!AB84</f>
        <v>2.896111546393272E-3</v>
      </c>
      <c r="G83" s="195">
        <f>逆行列係数!BQ84</f>
        <v>1.6084379002715643E-2</v>
      </c>
      <c r="H83" s="472">
        <f t="shared" si="8"/>
        <v>0.28953565565200085</v>
      </c>
      <c r="I83" s="196">
        <f t="shared" si="8"/>
        <v>0</v>
      </c>
      <c r="J83" s="197">
        <f>SUM(H83:I83)</f>
        <v>0.28953565565200085</v>
      </c>
    </row>
    <row r="84" spans="1:10" x14ac:dyDescent="0.15">
      <c r="A84" s="216"/>
      <c r="B84" s="277"/>
      <c r="C84" s="278" t="s">
        <v>116</v>
      </c>
      <c r="D84" s="217">
        <f>SUM(D45:D83)</f>
        <v>0</v>
      </c>
      <c r="E84" s="224">
        <f>SUM(E45:E83)</f>
        <v>0</v>
      </c>
      <c r="F84" s="218">
        <f>逆行列係数!AB85</f>
        <v>0.52725397781314098</v>
      </c>
      <c r="G84" s="218">
        <f>逆行列係数!BQ85</f>
        <v>2.032722979484169</v>
      </c>
      <c r="H84" s="488">
        <f>SUM(H45:H83)</f>
        <v>52.71165275086517</v>
      </c>
      <c r="I84" s="219">
        <f>SUM(I45:I83)</f>
        <v>0</v>
      </c>
      <c r="J84" s="220">
        <f>SUM(J45:J83)</f>
        <v>52.71165275086517</v>
      </c>
    </row>
    <row r="85" spans="1:10" x14ac:dyDescent="0.15">
      <c r="A85" s="221"/>
      <c r="B85" s="222"/>
      <c r="C85" s="223" t="s">
        <v>48</v>
      </c>
      <c r="D85" s="215">
        <f>SUM(D84,D44)</f>
        <v>99.9739309118047</v>
      </c>
      <c r="E85" s="215">
        <f>SUM(E84,E44)</f>
        <v>0</v>
      </c>
      <c r="F85" s="199">
        <f>逆行列係数!AB87</f>
        <v>2.0155693813445579</v>
      </c>
      <c r="G85" s="199">
        <f>逆行列係数!BQ87</f>
        <v>2.0470259290694743</v>
      </c>
      <c r="H85" s="473">
        <f>SUM(H84,H44)</f>
        <v>201.50439407848987</v>
      </c>
      <c r="I85" s="200">
        <f>SUM(I84,I44)</f>
        <v>0</v>
      </c>
      <c r="J85" s="201">
        <f>SUM(J84,J44)</f>
        <v>201.50439407848987</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workbookViewId="0">
      <pane xSplit="2" ySplit="5" topLeftCell="C6" activePane="bottomRight" state="frozen"/>
      <selection activeCell="D5" sqref="D5"/>
      <selection pane="topRight" activeCell="D5" sqref="D5"/>
      <selection pane="bottomLeft" activeCell="D5" sqref="D5"/>
      <selection pane="bottomRight" activeCell="M20" sqref="M20"/>
    </sheetView>
  </sheetViews>
  <sheetFormatPr defaultColWidth="12" defaultRowHeight="13.5" x14ac:dyDescent="0.15"/>
  <cols>
    <col min="1" max="1" width="4.33203125" style="2" customWidth="1"/>
    <col min="2" max="2" width="26.33203125" style="2" bestFit="1" customWidth="1"/>
    <col min="3" max="3" width="15.6640625" style="2" bestFit="1" customWidth="1"/>
    <col min="4" max="6" width="13.33203125" style="2" customWidth="1"/>
    <col min="7" max="7" width="9.1640625" style="2" customWidth="1"/>
    <col min="8" max="8" width="5.33203125" style="2" customWidth="1"/>
    <col min="9" max="9" width="14.6640625" style="2" hidden="1" customWidth="1"/>
    <col min="10" max="11" width="14.83203125" style="2" hidden="1" customWidth="1"/>
    <col min="12" max="16384" width="12" style="2"/>
  </cols>
  <sheetData>
    <row r="1" spans="1:11" x14ac:dyDescent="0.15">
      <c r="A1" s="1" t="s">
        <v>357</v>
      </c>
    </row>
    <row r="2" spans="1:11" x14ac:dyDescent="0.15">
      <c r="A2" s="232" t="s">
        <v>450</v>
      </c>
      <c r="B2" s="17"/>
      <c r="C2" s="17"/>
      <c r="D2" s="17"/>
      <c r="E2" s="17"/>
      <c r="F2" s="18"/>
      <c r="G2" s="18"/>
      <c r="H2" s="19"/>
      <c r="I2" s="19"/>
    </row>
    <row r="3" spans="1:11" x14ac:dyDescent="0.15">
      <c r="A3" s="1" t="s">
        <v>31</v>
      </c>
      <c r="C3" s="20" t="s">
        <v>32</v>
      </c>
      <c r="F3" s="2" t="s">
        <v>452</v>
      </c>
      <c r="H3" s="21"/>
      <c r="I3" s="22" t="s">
        <v>33</v>
      </c>
      <c r="J3" s="23"/>
      <c r="K3" s="23"/>
    </row>
    <row r="4" spans="1:11" x14ac:dyDescent="0.15">
      <c r="A4" s="548" t="s">
        <v>451</v>
      </c>
      <c r="B4" s="549"/>
      <c r="C4" s="227" t="s">
        <v>49</v>
      </c>
      <c r="D4" s="546" t="s">
        <v>292</v>
      </c>
      <c r="E4" s="547"/>
      <c r="F4" s="547"/>
      <c r="G4" s="25" t="s">
        <v>34</v>
      </c>
      <c r="H4" s="21"/>
      <c r="I4" s="5"/>
      <c r="J4" s="24" t="s">
        <v>35</v>
      </c>
      <c r="K4" s="26"/>
    </row>
    <row r="5" spans="1:11" x14ac:dyDescent="0.15">
      <c r="A5" s="550"/>
      <c r="B5" s="551"/>
      <c r="C5" s="27" t="s">
        <v>36</v>
      </c>
      <c r="D5" s="437" t="s">
        <v>293</v>
      </c>
      <c r="E5" s="525" t="s">
        <v>294</v>
      </c>
      <c r="F5" s="437" t="s">
        <v>295</v>
      </c>
      <c r="G5" s="28" t="s">
        <v>37</v>
      </c>
      <c r="H5" s="29"/>
      <c r="I5" s="30"/>
      <c r="J5" s="31" t="s">
        <v>38</v>
      </c>
      <c r="K5" s="32" t="s">
        <v>39</v>
      </c>
    </row>
    <row r="6" spans="1:11" x14ac:dyDescent="0.15">
      <c r="A6" s="33" t="s">
        <v>358</v>
      </c>
      <c r="B6" s="34" t="s">
        <v>359</v>
      </c>
      <c r="C6" s="35">
        <v>100</v>
      </c>
      <c r="D6" s="228">
        <f>'1'!$J$44</f>
        <v>37.840353533324496</v>
      </c>
      <c r="E6" s="526">
        <f>'1'!$J$84</f>
        <v>122.5641020661828</v>
      </c>
      <c r="F6" s="228">
        <f>SUM(D6:E6)</f>
        <v>160.40445559950729</v>
      </c>
      <c r="G6" s="36">
        <v>1</v>
      </c>
      <c r="H6" s="37"/>
      <c r="I6" s="38" t="s">
        <v>30</v>
      </c>
      <c r="J6" s="39">
        <v>0.75600000000000001</v>
      </c>
      <c r="K6" s="5">
        <v>0.73199999999999998</v>
      </c>
    </row>
    <row r="7" spans="1:11" x14ac:dyDescent="0.15">
      <c r="A7" s="40" t="s">
        <v>360</v>
      </c>
      <c r="B7" s="10" t="s">
        <v>361</v>
      </c>
      <c r="C7" s="41">
        <v>100</v>
      </c>
      <c r="D7" s="228">
        <f>'2'!$J$44</f>
        <v>47.214573687037031</v>
      </c>
      <c r="E7" s="526">
        <f>'2'!$J$84</f>
        <v>84.588968115374357</v>
      </c>
      <c r="F7" s="228">
        <f t="shared" ref="F7:F39" si="0">SUM(D7:E7)</f>
        <v>131.80354180241139</v>
      </c>
      <c r="G7" s="36">
        <v>2</v>
      </c>
      <c r="H7" s="37"/>
      <c r="I7" s="38" t="s">
        <v>40</v>
      </c>
      <c r="J7" s="39">
        <v>0.74099999999999999</v>
      </c>
      <c r="K7" s="39">
        <v>0.71099999999999997</v>
      </c>
    </row>
    <row r="8" spans="1:11" x14ac:dyDescent="0.15">
      <c r="A8" s="40" t="s">
        <v>362</v>
      </c>
      <c r="B8" s="10" t="s">
        <v>363</v>
      </c>
      <c r="C8" s="41">
        <v>100</v>
      </c>
      <c r="D8" s="228">
        <f>'3'!$J$44</f>
        <v>58.390761496254846</v>
      </c>
      <c r="E8" s="526">
        <f>'3'!$J$84</f>
        <v>116.23100175513279</v>
      </c>
      <c r="F8" s="228">
        <f t="shared" si="0"/>
        <v>174.62176325138765</v>
      </c>
      <c r="G8" s="36">
        <v>3</v>
      </c>
      <c r="H8" s="37"/>
      <c r="I8" s="38" t="s">
        <v>41</v>
      </c>
      <c r="J8" s="39">
        <v>0.90500000000000003</v>
      </c>
      <c r="K8" s="39">
        <v>0.73599999999999999</v>
      </c>
    </row>
    <row r="9" spans="1:11" x14ac:dyDescent="0.15">
      <c r="A9" s="40" t="s">
        <v>364</v>
      </c>
      <c r="B9" s="10" t="s">
        <v>3</v>
      </c>
      <c r="C9" s="41">
        <v>100</v>
      </c>
      <c r="D9" s="228">
        <f>'4'!$J$44</f>
        <v>2.3536914024504596</v>
      </c>
      <c r="E9" s="526">
        <f>'4'!$J$84</f>
        <v>5.2337225675746177</v>
      </c>
      <c r="F9" s="228">
        <f t="shared" si="0"/>
        <v>7.5874139700250769</v>
      </c>
      <c r="G9" s="36">
        <v>4</v>
      </c>
      <c r="H9" s="37"/>
      <c r="I9" s="38" t="s">
        <v>42</v>
      </c>
      <c r="J9" s="39">
        <v>0.871</v>
      </c>
      <c r="K9" s="39">
        <v>0.74299999999999999</v>
      </c>
    </row>
    <row r="10" spans="1:11" x14ac:dyDescent="0.15">
      <c r="A10" s="33" t="s">
        <v>365</v>
      </c>
      <c r="B10" s="34" t="s">
        <v>344</v>
      </c>
      <c r="C10" s="35">
        <v>100</v>
      </c>
      <c r="D10" s="229">
        <f>'5'!$J$44</f>
        <v>37.636614634962456</v>
      </c>
      <c r="E10" s="527">
        <f>'5'!$J$84</f>
        <v>159.57778841925361</v>
      </c>
      <c r="F10" s="229">
        <f t="shared" si="0"/>
        <v>197.21440305421606</v>
      </c>
      <c r="G10" s="42">
        <v>5</v>
      </c>
      <c r="H10" s="37"/>
      <c r="I10" s="38" t="s">
        <v>43</v>
      </c>
      <c r="J10" s="39">
        <v>0.82499999999999996</v>
      </c>
      <c r="K10" s="39">
        <v>0.73499999999999999</v>
      </c>
    </row>
    <row r="11" spans="1:11" x14ac:dyDescent="0.15">
      <c r="A11" s="40" t="s">
        <v>366</v>
      </c>
      <c r="B11" s="10" t="s">
        <v>4</v>
      </c>
      <c r="C11" s="41">
        <v>100</v>
      </c>
      <c r="D11" s="228">
        <f>'6'!$J$44</f>
        <v>8.0435241319992894</v>
      </c>
      <c r="E11" s="526">
        <f>'6'!$J$84</f>
        <v>92.8426010983206</v>
      </c>
      <c r="F11" s="228">
        <f t="shared" si="0"/>
        <v>100.88612523031989</v>
      </c>
      <c r="G11" s="36">
        <v>6</v>
      </c>
      <c r="H11" s="37"/>
      <c r="I11" s="43" t="s">
        <v>44</v>
      </c>
      <c r="J11" s="39">
        <v>0.86899999999999999</v>
      </c>
      <c r="K11" s="39">
        <v>0.76500000000000001</v>
      </c>
    </row>
    <row r="12" spans="1:11" x14ac:dyDescent="0.15">
      <c r="A12" s="40" t="s">
        <v>367</v>
      </c>
      <c r="B12" s="10" t="s">
        <v>113</v>
      </c>
      <c r="C12" s="41">
        <v>100</v>
      </c>
      <c r="D12" s="228">
        <f>'7'!$J$44</f>
        <v>49.879548635730522</v>
      </c>
      <c r="E12" s="526">
        <f>'7'!$J$84</f>
        <v>169.83037679153406</v>
      </c>
      <c r="F12" s="228">
        <f t="shared" si="0"/>
        <v>219.70992542726458</v>
      </c>
      <c r="G12" s="36">
        <v>7</v>
      </c>
      <c r="H12" s="37"/>
      <c r="I12" s="28" t="s">
        <v>45</v>
      </c>
      <c r="J12" s="44">
        <v>0.80400000000000005</v>
      </c>
      <c r="K12" s="44">
        <v>0.749</v>
      </c>
    </row>
    <row r="13" spans="1:11" x14ac:dyDescent="0.15">
      <c r="A13" s="40" t="s">
        <v>368</v>
      </c>
      <c r="B13" s="10" t="s">
        <v>5</v>
      </c>
      <c r="C13" s="41">
        <v>100</v>
      </c>
      <c r="D13" s="228">
        <f>'8'!$J$44</f>
        <v>26.970476026722082</v>
      </c>
      <c r="E13" s="526">
        <f>'8'!$J$84</f>
        <v>191.47631906031191</v>
      </c>
      <c r="F13" s="228">
        <f t="shared" si="0"/>
        <v>218.44679508703399</v>
      </c>
      <c r="G13" s="36">
        <v>8</v>
      </c>
      <c r="H13" s="37"/>
      <c r="I13" s="45" t="s">
        <v>46</v>
      </c>
      <c r="J13" s="23"/>
      <c r="K13" s="20" t="s">
        <v>32</v>
      </c>
    </row>
    <row r="14" spans="1:11" x14ac:dyDescent="0.15">
      <c r="A14" s="40" t="s">
        <v>369</v>
      </c>
      <c r="B14" s="10" t="s">
        <v>6</v>
      </c>
      <c r="C14" s="41">
        <v>100</v>
      </c>
      <c r="D14" s="228">
        <f>'9'!$J$44</f>
        <v>31.68772625910373</v>
      </c>
      <c r="E14" s="526">
        <f>'9'!$J$84</f>
        <v>204.02667148018378</v>
      </c>
      <c r="F14" s="228">
        <f t="shared" si="0"/>
        <v>235.71439773928751</v>
      </c>
      <c r="G14" s="36">
        <v>9</v>
      </c>
      <c r="H14" s="37"/>
      <c r="I14" s="46" t="s">
        <v>47</v>
      </c>
      <c r="K14" s="47">
        <f>K9</f>
        <v>0.74299999999999999</v>
      </c>
    </row>
    <row r="15" spans="1:11" x14ac:dyDescent="0.15">
      <c r="A15" s="40" t="s">
        <v>88</v>
      </c>
      <c r="B15" s="10" t="s">
        <v>370</v>
      </c>
      <c r="C15" s="41">
        <v>100</v>
      </c>
      <c r="D15" s="228">
        <f>'10'!$J$44</f>
        <v>19.952242547771924</v>
      </c>
      <c r="E15" s="526">
        <f>'10'!$J$84</f>
        <v>206.4004597534975</v>
      </c>
      <c r="F15" s="228">
        <f t="shared" si="0"/>
        <v>226.35270230126943</v>
      </c>
      <c r="G15" s="36">
        <v>10</v>
      </c>
      <c r="H15" s="37"/>
    </row>
    <row r="16" spans="1:11" x14ac:dyDescent="0.15">
      <c r="A16" s="40" t="s">
        <v>89</v>
      </c>
      <c r="B16" s="10" t="s">
        <v>7</v>
      </c>
      <c r="C16" s="41">
        <v>100</v>
      </c>
      <c r="D16" s="228">
        <f>'11'!$J$44</f>
        <v>49.156727192808191</v>
      </c>
      <c r="E16" s="526">
        <f>'11'!$J$84</f>
        <v>145.21942195520131</v>
      </c>
      <c r="F16" s="228">
        <f t="shared" si="0"/>
        <v>194.37614914800952</v>
      </c>
      <c r="G16" s="36">
        <v>11</v>
      </c>
      <c r="H16" s="37"/>
    </row>
    <row r="17" spans="1:9" x14ac:dyDescent="0.15">
      <c r="A17" s="40" t="s">
        <v>90</v>
      </c>
      <c r="B17" s="10" t="s">
        <v>8</v>
      </c>
      <c r="C17" s="41">
        <v>100</v>
      </c>
      <c r="D17" s="228">
        <f>'12'!$J$44</f>
        <v>136.08613098484685</v>
      </c>
      <c r="E17" s="526">
        <f>'12'!$J$84</f>
        <v>188.17846431623957</v>
      </c>
      <c r="F17" s="228">
        <f t="shared" si="0"/>
        <v>324.26459530108639</v>
      </c>
      <c r="G17" s="36">
        <v>12</v>
      </c>
      <c r="H17" s="37"/>
    </row>
    <row r="18" spans="1:9" x14ac:dyDescent="0.15">
      <c r="A18" s="40" t="s">
        <v>91</v>
      </c>
      <c r="B18" s="10" t="s">
        <v>9</v>
      </c>
      <c r="C18" s="41">
        <v>100</v>
      </c>
      <c r="D18" s="228">
        <f>'13'!$J$44</f>
        <v>18.749937857469973</v>
      </c>
      <c r="E18" s="526">
        <f>'13'!$J$84</f>
        <v>137.16713369620771</v>
      </c>
      <c r="F18" s="228">
        <f t="shared" si="0"/>
        <v>155.91707155367769</v>
      </c>
      <c r="G18" s="36">
        <v>13</v>
      </c>
      <c r="H18" s="37"/>
    </row>
    <row r="19" spans="1:9" x14ac:dyDescent="0.15">
      <c r="A19" s="40" t="s">
        <v>92</v>
      </c>
      <c r="B19" s="10" t="s">
        <v>10</v>
      </c>
      <c r="C19" s="41">
        <v>100</v>
      </c>
      <c r="D19" s="228">
        <f>'14'!$J$44</f>
        <v>49.071686180338297</v>
      </c>
      <c r="E19" s="526">
        <f>'14'!$J$84</f>
        <v>183.60273404502303</v>
      </c>
      <c r="F19" s="228">
        <f t="shared" si="0"/>
        <v>232.67442022536133</v>
      </c>
      <c r="G19" s="36">
        <v>14</v>
      </c>
      <c r="H19" s="37"/>
    </row>
    <row r="20" spans="1:9" x14ac:dyDescent="0.15">
      <c r="A20" s="40" t="s">
        <v>93</v>
      </c>
      <c r="B20" s="10" t="s">
        <v>371</v>
      </c>
      <c r="C20" s="41">
        <v>100</v>
      </c>
      <c r="D20" s="228">
        <f>'15'!$J$44</f>
        <v>20.791520894135601</v>
      </c>
      <c r="E20" s="526">
        <f>'15'!$J$84</f>
        <v>179.1868839427506</v>
      </c>
      <c r="F20" s="228">
        <f>SUM(D20:E20)</f>
        <v>199.9784048368862</v>
      </c>
      <c r="G20" s="545">
        <v>15</v>
      </c>
      <c r="H20" s="37"/>
    </row>
    <row r="21" spans="1:9" x14ac:dyDescent="0.15">
      <c r="A21" s="40" t="s">
        <v>94</v>
      </c>
      <c r="B21" s="10" t="s">
        <v>372</v>
      </c>
      <c r="C21" s="41">
        <v>100</v>
      </c>
      <c r="D21" s="228">
        <f>'16'!$J$44</f>
        <v>19.65385424129278</v>
      </c>
      <c r="E21" s="526">
        <f>'16'!$J$84</f>
        <v>177.12502902527743</v>
      </c>
      <c r="F21" s="228">
        <f>SUM(D21:E21)</f>
        <v>196.7788832665702</v>
      </c>
      <c r="G21" s="545">
        <v>16</v>
      </c>
      <c r="H21" s="37"/>
    </row>
    <row r="22" spans="1:9" x14ac:dyDescent="0.15">
      <c r="A22" s="40" t="s">
        <v>95</v>
      </c>
      <c r="B22" s="10" t="s">
        <v>373</v>
      </c>
      <c r="C22" s="41">
        <v>100</v>
      </c>
      <c r="D22" s="228">
        <f>'17'!$J$44</f>
        <v>39.455217494880984</v>
      </c>
      <c r="E22" s="526">
        <f>'17'!$J$84</f>
        <v>137.6137753624553</v>
      </c>
      <c r="F22" s="228">
        <f t="shared" si="0"/>
        <v>177.0689928573363</v>
      </c>
      <c r="G22" s="36">
        <v>17</v>
      </c>
      <c r="H22" s="37"/>
    </row>
    <row r="23" spans="1:9" x14ac:dyDescent="0.15">
      <c r="A23" s="40" t="s">
        <v>96</v>
      </c>
      <c r="B23" s="10" t="s">
        <v>374</v>
      </c>
      <c r="C23" s="41">
        <v>100</v>
      </c>
      <c r="D23" s="228">
        <f>'18'!$J$44</f>
        <v>21.020105631416428</v>
      </c>
      <c r="E23" s="526">
        <f>'18'!$J$84</f>
        <v>140.38390252931575</v>
      </c>
      <c r="F23" s="228">
        <f t="shared" si="0"/>
        <v>161.40400816073219</v>
      </c>
      <c r="G23" s="36">
        <v>18</v>
      </c>
      <c r="H23" s="37"/>
    </row>
    <row r="24" spans="1:9" x14ac:dyDescent="0.15">
      <c r="A24" s="40" t="s">
        <v>97</v>
      </c>
      <c r="B24" s="10" t="s">
        <v>11</v>
      </c>
      <c r="C24" s="41">
        <v>100</v>
      </c>
      <c r="D24" s="228">
        <f>'19'!$J$44</f>
        <v>25.000080135965458</v>
      </c>
      <c r="E24" s="526">
        <f>'19'!$J$84</f>
        <v>162.43030220771902</v>
      </c>
      <c r="F24" s="228">
        <f t="shared" si="0"/>
        <v>187.43038234368447</v>
      </c>
      <c r="G24" s="36">
        <v>19</v>
      </c>
      <c r="H24" s="37"/>
    </row>
    <row r="25" spans="1:9" x14ac:dyDescent="0.15">
      <c r="A25" s="40" t="s">
        <v>98</v>
      </c>
      <c r="B25" s="10" t="s">
        <v>345</v>
      </c>
      <c r="C25" s="41">
        <v>100</v>
      </c>
      <c r="D25" s="228">
        <f>'20'!$J$44</f>
        <v>61.466208291931622</v>
      </c>
      <c r="E25" s="526">
        <f>'20'!$J$84</f>
        <v>88.13198413405874</v>
      </c>
      <c r="F25" s="228">
        <f t="shared" si="0"/>
        <v>149.59819242599036</v>
      </c>
      <c r="G25" s="36">
        <v>20</v>
      </c>
      <c r="H25" s="37"/>
    </row>
    <row r="26" spans="1:9" x14ac:dyDescent="0.15">
      <c r="A26" s="40" t="s">
        <v>99</v>
      </c>
      <c r="B26" s="10" t="s">
        <v>342</v>
      </c>
      <c r="C26" s="41">
        <v>100</v>
      </c>
      <c r="D26" s="228">
        <f>'21'!$J$44</f>
        <v>25.815022832833183</v>
      </c>
      <c r="E26" s="526">
        <f>'21'!$J$84</f>
        <v>235.48776512753776</v>
      </c>
      <c r="F26" s="228">
        <f t="shared" si="0"/>
        <v>261.30278796037095</v>
      </c>
      <c r="G26" s="36">
        <v>21</v>
      </c>
      <c r="H26" s="37"/>
    </row>
    <row r="27" spans="1:9" x14ac:dyDescent="0.15">
      <c r="A27" s="48" t="s">
        <v>100</v>
      </c>
      <c r="B27" s="49" t="s">
        <v>13</v>
      </c>
      <c r="C27" s="50">
        <v>100</v>
      </c>
      <c r="D27" s="230">
        <f>'22'!$J$44</f>
        <v>51.660620258362584</v>
      </c>
      <c r="E27" s="528">
        <f>'22'!$J$84</f>
        <v>118.06255873351741</v>
      </c>
      <c r="F27" s="230">
        <f t="shared" si="0"/>
        <v>169.72317899187999</v>
      </c>
      <c r="G27" s="30">
        <v>22</v>
      </c>
      <c r="H27" s="51"/>
      <c r="I27" s="52"/>
    </row>
    <row r="28" spans="1:9" x14ac:dyDescent="0.15">
      <c r="A28" s="40" t="s">
        <v>101</v>
      </c>
      <c r="B28" s="10" t="s">
        <v>14</v>
      </c>
      <c r="C28" s="41">
        <v>100</v>
      </c>
      <c r="D28" s="228">
        <f>'23'!$J$44</f>
        <v>138.31276634117881</v>
      </c>
      <c r="E28" s="526">
        <f>'23'!$J$84</f>
        <v>74.745465452700827</v>
      </c>
      <c r="F28" s="228">
        <f t="shared" si="0"/>
        <v>213.05823179387966</v>
      </c>
      <c r="G28" s="36">
        <v>23</v>
      </c>
      <c r="H28" s="51"/>
      <c r="I28" s="52"/>
    </row>
    <row r="29" spans="1:9" x14ac:dyDescent="0.15">
      <c r="A29" s="53" t="s">
        <v>102</v>
      </c>
      <c r="B29" s="8" t="s">
        <v>343</v>
      </c>
      <c r="C29" s="41">
        <v>100</v>
      </c>
      <c r="D29" s="228">
        <f>'24'!$J$44</f>
        <v>141.12643237853848</v>
      </c>
      <c r="E29" s="526">
        <f>'24'!$J$84</f>
        <v>123.49027888585809</v>
      </c>
      <c r="F29" s="228">
        <f t="shared" si="0"/>
        <v>264.6167112643966</v>
      </c>
      <c r="G29" s="36">
        <v>24</v>
      </c>
      <c r="H29" s="51"/>
      <c r="I29" s="52"/>
    </row>
    <row r="30" spans="1:9" x14ac:dyDescent="0.15">
      <c r="A30" s="40" t="s">
        <v>103</v>
      </c>
      <c r="B30" s="10" t="s">
        <v>375</v>
      </c>
      <c r="C30" s="41">
        <v>100</v>
      </c>
      <c r="D30" s="228">
        <f>'25'!$J$44</f>
        <v>148.7927413276247</v>
      </c>
      <c r="E30" s="526">
        <f>'25'!$J$84</f>
        <v>52.71165275086517</v>
      </c>
      <c r="F30" s="228">
        <f t="shared" si="0"/>
        <v>201.50439407848987</v>
      </c>
      <c r="G30" s="36">
        <v>25</v>
      </c>
      <c r="H30" s="51"/>
      <c r="I30" s="52"/>
    </row>
    <row r="31" spans="1:9" x14ac:dyDescent="0.15">
      <c r="A31" s="40" t="s">
        <v>104</v>
      </c>
      <c r="B31" s="10" t="s">
        <v>376</v>
      </c>
      <c r="C31" s="41">
        <v>100</v>
      </c>
      <c r="D31" s="228">
        <f>'26'!$J$44</f>
        <v>119.04714905796615</v>
      </c>
      <c r="E31" s="526">
        <f>'26'!$J$84</f>
        <v>38.903235784969098</v>
      </c>
      <c r="F31" s="228">
        <f>SUM(D31:E31)</f>
        <v>157.95038484293525</v>
      </c>
      <c r="G31" s="545">
        <v>26</v>
      </c>
      <c r="H31" s="51"/>
      <c r="I31" s="52"/>
    </row>
    <row r="32" spans="1:9" x14ac:dyDescent="0.15">
      <c r="A32" s="40" t="s">
        <v>105</v>
      </c>
      <c r="B32" s="10" t="s">
        <v>377</v>
      </c>
      <c r="C32" s="41">
        <v>100</v>
      </c>
      <c r="D32" s="228">
        <f>'27'!$J$44</f>
        <v>124.86139052192436</v>
      </c>
      <c r="E32" s="526">
        <f>'27'!$J$84</f>
        <v>30.925786338686098</v>
      </c>
      <c r="F32" s="228">
        <f t="shared" si="0"/>
        <v>155.78717686061046</v>
      </c>
      <c r="G32" s="36">
        <v>27</v>
      </c>
      <c r="H32" s="51"/>
      <c r="I32" s="52"/>
    </row>
    <row r="33" spans="1:9" x14ac:dyDescent="0.15">
      <c r="A33" s="53" t="s">
        <v>106</v>
      </c>
      <c r="B33" s="8" t="s">
        <v>17</v>
      </c>
      <c r="C33" s="41">
        <v>100</v>
      </c>
      <c r="D33" s="228">
        <f>'28'!$J$44</f>
        <v>29.609166055716592</v>
      </c>
      <c r="E33" s="526">
        <f>'28'!$J$84</f>
        <v>127.89472798515101</v>
      </c>
      <c r="F33" s="228">
        <f t="shared" si="0"/>
        <v>157.50389404086761</v>
      </c>
      <c r="G33" s="36">
        <v>28</v>
      </c>
      <c r="H33" s="51"/>
      <c r="I33" s="52"/>
    </row>
    <row r="34" spans="1:9" x14ac:dyDescent="0.15">
      <c r="A34" s="40" t="s">
        <v>107</v>
      </c>
      <c r="B34" s="10" t="s">
        <v>18</v>
      </c>
      <c r="C34" s="41">
        <v>100</v>
      </c>
      <c r="D34" s="228">
        <f>'29'!$J$44</f>
        <v>115.22571609017932</v>
      </c>
      <c r="E34" s="526">
        <f>'29'!$J$84</f>
        <v>13.399187464549387</v>
      </c>
      <c r="F34" s="228">
        <f t="shared" si="0"/>
        <v>128.62490355472872</v>
      </c>
      <c r="G34" s="36">
        <v>29</v>
      </c>
      <c r="H34" s="51"/>
      <c r="I34" s="52"/>
    </row>
    <row r="35" spans="1:9" x14ac:dyDescent="0.15">
      <c r="A35" s="40" t="s">
        <v>108</v>
      </c>
      <c r="B35" s="10" t="s">
        <v>378</v>
      </c>
      <c r="C35" s="41">
        <v>100</v>
      </c>
      <c r="D35" s="228">
        <f>'30'!$J$44</f>
        <v>100.83093386430465</v>
      </c>
      <c r="E35" s="526">
        <f>'30'!$J$84</f>
        <v>54.110698677694927</v>
      </c>
      <c r="F35" s="228">
        <f t="shared" si="0"/>
        <v>154.94163254199958</v>
      </c>
      <c r="G35" s="36">
        <v>30</v>
      </c>
      <c r="H35" s="37"/>
    </row>
    <row r="36" spans="1:9" x14ac:dyDescent="0.15">
      <c r="A36" s="40" t="s">
        <v>109</v>
      </c>
      <c r="B36" s="10" t="s">
        <v>347</v>
      </c>
      <c r="C36" s="41">
        <v>100</v>
      </c>
      <c r="D36" s="228">
        <f>'31'!$J$44</f>
        <v>80.370143040140576</v>
      </c>
      <c r="E36" s="526">
        <f>'31'!$J$84</f>
        <v>98.187447316728822</v>
      </c>
      <c r="F36" s="228">
        <f t="shared" si="0"/>
        <v>178.55759035686941</v>
      </c>
      <c r="G36" s="36">
        <v>31</v>
      </c>
      <c r="H36" s="37"/>
    </row>
    <row r="37" spans="1:9" x14ac:dyDescent="0.15">
      <c r="A37" s="40" t="s">
        <v>110</v>
      </c>
      <c r="B37" s="10" t="s">
        <v>19</v>
      </c>
      <c r="C37" s="41">
        <v>100</v>
      </c>
      <c r="D37" s="228">
        <f>'32'!$J$44</f>
        <v>96.243768557527986</v>
      </c>
      <c r="E37" s="526">
        <f>'32'!$J$84</f>
        <v>59.586695971968894</v>
      </c>
      <c r="F37" s="228">
        <f t="shared" si="0"/>
        <v>155.83046452949688</v>
      </c>
      <c r="G37" s="36">
        <v>32</v>
      </c>
      <c r="H37" s="37"/>
    </row>
    <row r="38" spans="1:9" x14ac:dyDescent="0.15">
      <c r="A38" s="40" t="s">
        <v>111</v>
      </c>
      <c r="B38" s="10" t="s">
        <v>20</v>
      </c>
      <c r="C38" s="41">
        <v>100</v>
      </c>
      <c r="D38" s="228">
        <f>'33'!$J$44</f>
        <v>119.19979555709496</v>
      </c>
      <c r="E38" s="526">
        <f>'33'!$J$84</f>
        <v>23.593540266925128</v>
      </c>
      <c r="F38" s="228">
        <f t="shared" si="0"/>
        <v>142.79333582402009</v>
      </c>
      <c r="G38" s="36">
        <v>33</v>
      </c>
      <c r="H38" s="37"/>
    </row>
    <row r="39" spans="1:9" x14ac:dyDescent="0.15">
      <c r="A39" s="40" t="s">
        <v>112</v>
      </c>
      <c r="B39" s="10" t="s">
        <v>379</v>
      </c>
      <c r="C39" s="41">
        <v>100</v>
      </c>
      <c r="D39" s="228">
        <f>'34'!$J$44</f>
        <v>128.92705954025706</v>
      </c>
      <c r="E39" s="526">
        <f>'34'!$J$84</f>
        <v>57.758325764250948</v>
      </c>
      <c r="F39" s="228">
        <f t="shared" si="0"/>
        <v>186.685385304508</v>
      </c>
      <c r="G39" s="36">
        <v>34</v>
      </c>
      <c r="H39" s="37"/>
    </row>
    <row r="40" spans="1:9" x14ac:dyDescent="0.15">
      <c r="A40" s="40" t="s">
        <v>334</v>
      </c>
      <c r="B40" s="10" t="s">
        <v>380</v>
      </c>
      <c r="C40" s="41">
        <v>100</v>
      </c>
      <c r="D40" s="228">
        <f>'35'!$J$44</f>
        <v>130.27654025014465</v>
      </c>
      <c r="E40" s="526">
        <f>'35'!$J$84</f>
        <v>40.014214335510282</v>
      </c>
      <c r="F40" s="228">
        <f>SUM(D40:E40)</f>
        <v>170.29075458565492</v>
      </c>
      <c r="G40" s="36">
        <v>35</v>
      </c>
      <c r="H40" s="37"/>
    </row>
    <row r="41" spans="1:9" x14ac:dyDescent="0.15">
      <c r="A41" s="40" t="s">
        <v>335</v>
      </c>
      <c r="B41" s="10" t="s">
        <v>21</v>
      </c>
      <c r="C41" s="41">
        <v>100</v>
      </c>
      <c r="D41" s="228">
        <f>'36'!$J$44</f>
        <v>114.72223312936852</v>
      </c>
      <c r="E41" s="526">
        <f>'36'!$J$84</f>
        <v>45.368484013470422</v>
      </c>
      <c r="F41" s="228">
        <f>SUM(D41:E41)</f>
        <v>160.09071714283894</v>
      </c>
      <c r="G41" s="36">
        <v>36</v>
      </c>
      <c r="H41" s="37"/>
    </row>
    <row r="42" spans="1:9" x14ac:dyDescent="0.15">
      <c r="A42" s="40" t="s">
        <v>381</v>
      </c>
      <c r="B42" s="436" t="s">
        <v>444</v>
      </c>
      <c r="C42" s="41">
        <v>100</v>
      </c>
      <c r="D42" s="228">
        <f>'37'!$J$44</f>
        <v>124.72192800384651</v>
      </c>
      <c r="E42" s="526">
        <f>'37'!$J$84</f>
        <v>59.048989608545497</v>
      </c>
      <c r="F42" s="228">
        <f>SUM(D42:E42)</f>
        <v>183.770917612392</v>
      </c>
      <c r="G42" s="36">
        <v>37</v>
      </c>
      <c r="H42" s="37"/>
    </row>
    <row r="43" spans="1:9" x14ac:dyDescent="0.15">
      <c r="A43" s="463" t="s">
        <v>336</v>
      </c>
      <c r="B43" s="464" t="s">
        <v>383</v>
      </c>
      <c r="C43" s="465">
        <v>0</v>
      </c>
      <c r="D43" s="228">
        <f>'38'!$J$44</f>
        <v>0</v>
      </c>
      <c r="E43" s="526">
        <f>'38'!$J$84</f>
        <v>0</v>
      </c>
      <c r="F43" s="228">
        <f>SUM(D43:E43)</f>
        <v>0</v>
      </c>
      <c r="G43" s="462">
        <v>38</v>
      </c>
      <c r="H43" s="37"/>
    </row>
    <row r="44" spans="1:9" x14ac:dyDescent="0.15">
      <c r="A44" s="463" t="s">
        <v>337</v>
      </c>
      <c r="B44" s="464" t="s">
        <v>384</v>
      </c>
      <c r="C44" s="465">
        <v>0</v>
      </c>
      <c r="D44" s="228">
        <f>'39'!$J$44</f>
        <v>0</v>
      </c>
      <c r="E44" s="526">
        <f>'39'!$J$84</f>
        <v>0</v>
      </c>
      <c r="F44" s="228">
        <f>SUM(D44:E44)</f>
        <v>0</v>
      </c>
      <c r="G44" s="462">
        <v>39</v>
      </c>
      <c r="H44" s="37"/>
    </row>
    <row r="45" spans="1:9" x14ac:dyDescent="0.15">
      <c r="A45" s="54"/>
      <c r="B45" s="55" t="s">
        <v>48</v>
      </c>
      <c r="C45" s="56">
        <f>SUM(C6:C44)</f>
        <v>3700</v>
      </c>
      <c r="D45" s="231">
        <f>SUM(D6:D42)</f>
        <v>2550.1643880674524</v>
      </c>
      <c r="E45" s="529">
        <f>SUM(E6:E42)</f>
        <v>4145.100696800544</v>
      </c>
      <c r="F45" s="231">
        <f>SUM(F6:F42)</f>
        <v>6695.265084867995</v>
      </c>
      <c r="G45" s="57"/>
      <c r="H45" s="37"/>
    </row>
    <row r="46" spans="1:9" x14ac:dyDescent="0.15">
      <c r="A46" s="58" t="s">
        <v>445</v>
      </c>
      <c r="B46" s="59"/>
      <c r="C46" s="59"/>
      <c r="D46" s="59"/>
      <c r="E46" s="59"/>
      <c r="F46" s="59"/>
      <c r="G46" s="59"/>
      <c r="H46" s="59"/>
      <c r="I46" s="59"/>
    </row>
    <row r="47" spans="1:9" x14ac:dyDescent="0.15">
      <c r="A47" s="58" t="s">
        <v>291</v>
      </c>
      <c r="B47" s="59"/>
      <c r="C47" s="59"/>
      <c r="D47" s="59"/>
      <c r="E47" s="59"/>
      <c r="F47" s="59"/>
      <c r="G47" s="59"/>
      <c r="H47" s="59"/>
      <c r="I47" s="59"/>
    </row>
  </sheetData>
  <mergeCells count="2">
    <mergeCell ref="D4:F4"/>
    <mergeCell ref="A4:B5"/>
  </mergeCells>
  <phoneticPr fontId="6"/>
  <pageMargins left="0.75" right="0.75" top="1" bottom="1" header="0.51200000000000001" footer="0.51200000000000001"/>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279">
        <v>26</v>
      </c>
      <c r="C2" s="324" t="s">
        <v>409</v>
      </c>
      <c r="D2" s="280"/>
      <c r="E2" s="280"/>
    </row>
    <row r="3" spans="1:12" s="112" customFormat="1" ht="33.75" customHeight="1" x14ac:dyDescent="0.15">
      <c r="A3" s="558" t="s">
        <v>410</v>
      </c>
      <c r="B3" s="559"/>
      <c r="C3" s="560"/>
      <c r="D3" s="281" t="s">
        <v>156</v>
      </c>
      <c r="E3" s="281" t="s">
        <v>157</v>
      </c>
      <c r="F3" s="176" t="s">
        <v>158</v>
      </c>
      <c r="G3" s="176" t="s">
        <v>159</v>
      </c>
      <c r="H3" s="477" t="s">
        <v>160</v>
      </c>
      <c r="I3" s="177" t="s">
        <v>161</v>
      </c>
      <c r="J3" s="178" t="s">
        <v>48</v>
      </c>
      <c r="K3" s="179"/>
      <c r="L3" s="180"/>
    </row>
    <row r="4" spans="1:12" s="189" customFormat="1" ht="19.5" customHeight="1" x14ac:dyDescent="0.15">
      <c r="A4" s="561"/>
      <c r="B4" s="562"/>
      <c r="C4" s="563"/>
      <c r="D4" s="181" t="s">
        <v>65</v>
      </c>
      <c r="E4" s="182" t="s">
        <v>154</v>
      </c>
      <c r="F4" s="183" t="s">
        <v>155</v>
      </c>
      <c r="G4" s="183" t="s">
        <v>163</v>
      </c>
      <c r="H4" s="479" t="s">
        <v>164</v>
      </c>
      <c r="I4" s="184" t="s">
        <v>165</v>
      </c>
      <c r="J4" s="186" t="s">
        <v>166</v>
      </c>
      <c r="K4" s="187"/>
      <c r="L4" s="188"/>
    </row>
    <row r="5" spans="1:12" x14ac:dyDescent="0.15">
      <c r="A5" s="282" t="s">
        <v>130</v>
      </c>
      <c r="B5" s="283" t="s">
        <v>358</v>
      </c>
      <c r="C5" s="192" t="s">
        <v>359</v>
      </c>
      <c r="D5" s="284"/>
      <c r="E5" s="285"/>
      <c r="F5" s="195">
        <f>逆行列係数!AC5</f>
        <v>6.5148076983264795E-5</v>
      </c>
      <c r="G5" s="195">
        <f>逆行列係数!BR5</f>
        <v>1.4407703752539143E-5</v>
      </c>
      <c r="H5" s="471">
        <f>D$30*F5</f>
        <v>6.2222504751127915E-3</v>
      </c>
      <c r="I5" s="196">
        <f>E$30*G5</f>
        <v>6.4593414374905411E-5</v>
      </c>
      <c r="J5" s="197">
        <f t="shared" ref="J5:J43" si="0">SUM(H5:I5)</f>
        <v>6.2868438894876965E-3</v>
      </c>
    </row>
    <row r="6" spans="1:12" x14ac:dyDescent="0.15">
      <c r="A6" s="282" t="s">
        <v>132</v>
      </c>
      <c r="B6" s="283" t="s">
        <v>360</v>
      </c>
      <c r="C6" s="192" t="s">
        <v>361</v>
      </c>
      <c r="D6" s="284"/>
      <c r="E6" s="285"/>
      <c r="F6" s="195">
        <f>逆行列係数!AC6</f>
        <v>3.4776128254091335E-5</v>
      </c>
      <c r="G6" s="195">
        <f>逆行列係数!BR6</f>
        <v>3.712389839974665E-6</v>
      </c>
      <c r="H6" s="472">
        <f t="shared" ref="H6:H43" si="1">D$30*F6</f>
        <v>3.3214453990282515E-3</v>
      </c>
      <c r="I6" s="196">
        <f t="shared" ref="I6:I43" si="2">E$30*G6</f>
        <v>1.6643591468377595E-5</v>
      </c>
      <c r="J6" s="197">
        <f t="shared" si="0"/>
        <v>3.3380889904966291E-3</v>
      </c>
    </row>
    <row r="7" spans="1:12" x14ac:dyDescent="0.15">
      <c r="A7" s="282" t="s">
        <v>134</v>
      </c>
      <c r="B7" s="283" t="s">
        <v>362</v>
      </c>
      <c r="C7" s="192" t="s">
        <v>363</v>
      </c>
      <c r="D7" s="284"/>
      <c r="E7" s="285"/>
      <c r="F7" s="195">
        <f>逆行列係数!AC7</f>
        <v>8.1561816423428256E-6</v>
      </c>
      <c r="G7" s="195">
        <f>逆行列係数!BR7</f>
        <v>1.2148388931989796E-6</v>
      </c>
      <c r="H7" s="472">
        <f t="shared" si="1"/>
        <v>7.7899160572629739E-4</v>
      </c>
      <c r="I7" s="196">
        <f t="shared" si="2"/>
        <v>5.4464329205355764E-6</v>
      </c>
      <c r="J7" s="197">
        <f t="shared" si="0"/>
        <v>7.8443803864683295E-4</v>
      </c>
    </row>
    <row r="8" spans="1:12" x14ac:dyDescent="0.15">
      <c r="A8" s="282" t="s">
        <v>136</v>
      </c>
      <c r="B8" s="283" t="s">
        <v>364</v>
      </c>
      <c r="C8" s="192" t="s">
        <v>3</v>
      </c>
      <c r="D8" s="284"/>
      <c r="E8" s="285"/>
      <c r="F8" s="195">
        <f>逆行列係数!AC8</f>
        <v>1.9332976892954549E-2</v>
      </c>
      <c r="G8" s="195">
        <f>逆行列係数!BR8</f>
        <v>2.1834116311949872E-4</v>
      </c>
      <c r="H8" s="472">
        <f t="shared" si="1"/>
        <v>1.8464800532551757</v>
      </c>
      <c r="I8" s="196">
        <f t="shared" si="2"/>
        <v>9.7887917927178924E-4</v>
      </c>
      <c r="J8" s="197">
        <f t="shared" si="0"/>
        <v>1.8474589324344475</v>
      </c>
    </row>
    <row r="9" spans="1:12" x14ac:dyDescent="0.15">
      <c r="A9" s="282"/>
      <c r="B9" s="283" t="s">
        <v>365</v>
      </c>
      <c r="C9" s="192" t="s">
        <v>344</v>
      </c>
      <c r="D9" s="284"/>
      <c r="E9" s="285"/>
      <c r="F9" s="195">
        <f>逆行列係数!AC9</f>
        <v>9.6786209722222666E-5</v>
      </c>
      <c r="G9" s="195">
        <f>逆行列係数!BR9</f>
        <v>2.9976394172537813E-5</v>
      </c>
      <c r="H9" s="472">
        <f t="shared" si="1"/>
        <v>9.2439879627324428E-3</v>
      </c>
      <c r="I9" s="196">
        <f t="shared" si="2"/>
        <v>1.3439182839326458E-4</v>
      </c>
      <c r="J9" s="197">
        <f t="shared" si="0"/>
        <v>9.3783797911257075E-3</v>
      </c>
    </row>
    <row r="10" spans="1:12" x14ac:dyDescent="0.15">
      <c r="A10" s="282"/>
      <c r="B10" s="283" t="s">
        <v>366</v>
      </c>
      <c r="C10" s="192" t="s">
        <v>4</v>
      </c>
      <c r="D10" s="284"/>
      <c r="E10" s="285"/>
      <c r="F10" s="195">
        <f>逆行列係数!AC10</f>
        <v>2.0715492324614665E-3</v>
      </c>
      <c r="G10" s="195">
        <f>逆行列係数!BR10</f>
        <v>7.672873287282688E-5</v>
      </c>
      <c r="H10" s="472">
        <f t="shared" si="1"/>
        <v>0.19785232032580177</v>
      </c>
      <c r="I10" s="196">
        <f t="shared" si="2"/>
        <v>3.4399449919578489E-4</v>
      </c>
      <c r="J10" s="197">
        <f t="shared" si="0"/>
        <v>0.19819631482499755</v>
      </c>
    </row>
    <row r="11" spans="1:12" x14ac:dyDescent="0.15">
      <c r="A11" s="282"/>
      <c r="B11" s="283" t="s">
        <v>367</v>
      </c>
      <c r="C11" s="192" t="s">
        <v>113</v>
      </c>
      <c r="D11" s="284"/>
      <c r="E11" s="285"/>
      <c r="F11" s="195">
        <f>逆行列係数!AC11</f>
        <v>3.7544314667553483E-3</v>
      </c>
      <c r="G11" s="195">
        <f>逆行列係数!BR11</f>
        <v>3.4836839821487703E-4</v>
      </c>
      <c r="H11" s="472">
        <f t="shared" si="1"/>
        <v>0.35858330835763341</v>
      </c>
      <c r="I11" s="196">
        <f t="shared" si="2"/>
        <v>1.5618244716511412E-3</v>
      </c>
      <c r="J11" s="197">
        <f t="shared" si="0"/>
        <v>0.36014513282928456</v>
      </c>
    </row>
    <row r="12" spans="1:12" x14ac:dyDescent="0.15">
      <c r="A12" s="282"/>
      <c r="B12" s="283" t="s">
        <v>368</v>
      </c>
      <c r="C12" s="192" t="s">
        <v>5</v>
      </c>
      <c r="D12" s="284"/>
      <c r="E12" s="285"/>
      <c r="F12" s="195">
        <f>逆行列係数!AC12</f>
        <v>8.6587422729061791E-3</v>
      </c>
      <c r="G12" s="195">
        <f>逆行列係数!BR12</f>
        <v>1.4178117270257729E-3</v>
      </c>
      <c r="H12" s="472">
        <f t="shared" si="1"/>
        <v>0.82699084479975593</v>
      </c>
      <c r="I12" s="196">
        <f t="shared" si="2"/>
        <v>6.3564119558771597E-3</v>
      </c>
      <c r="J12" s="197">
        <f t="shared" si="0"/>
        <v>0.83334725675563304</v>
      </c>
    </row>
    <row r="13" spans="1:12" x14ac:dyDescent="0.15">
      <c r="A13" s="282"/>
      <c r="B13" s="283" t="s">
        <v>369</v>
      </c>
      <c r="C13" s="192" t="s">
        <v>6</v>
      </c>
      <c r="D13" s="284"/>
      <c r="E13" s="285"/>
      <c r="F13" s="195">
        <f>逆行列係数!AC13</f>
        <v>9.4880117810303751E-3</v>
      </c>
      <c r="G13" s="195">
        <f>逆行列係数!BR13</f>
        <v>1.5067345355537881E-4</v>
      </c>
      <c r="H13" s="472">
        <f t="shared" si="1"/>
        <v>0.90619383635156803</v>
      </c>
      <c r="I13" s="196">
        <f t="shared" si="2"/>
        <v>6.7550756095227443E-4</v>
      </c>
      <c r="J13" s="197">
        <f t="shared" si="0"/>
        <v>0.90686934391252028</v>
      </c>
    </row>
    <row r="14" spans="1:12" x14ac:dyDescent="0.15">
      <c r="A14" s="282"/>
      <c r="B14" s="283" t="s">
        <v>88</v>
      </c>
      <c r="C14" s="192" t="s">
        <v>370</v>
      </c>
      <c r="D14" s="284"/>
      <c r="E14" s="285"/>
      <c r="F14" s="195">
        <f>逆行列係数!AC14</f>
        <v>1.9259967857144949E-3</v>
      </c>
      <c r="G14" s="195">
        <f>逆行列係数!BR14</f>
        <v>7.6289446323998518E-4</v>
      </c>
      <c r="H14" s="472">
        <f t="shared" si="1"/>
        <v>0.18395070077135475</v>
      </c>
      <c r="I14" s="196">
        <f t="shared" si="2"/>
        <v>3.4202506544248525E-3</v>
      </c>
      <c r="J14" s="197">
        <f t="shared" si="0"/>
        <v>0.18737095142577961</v>
      </c>
    </row>
    <row r="15" spans="1:12" x14ac:dyDescent="0.15">
      <c r="A15" s="282"/>
      <c r="B15" s="283" t="s">
        <v>89</v>
      </c>
      <c r="C15" s="192" t="s">
        <v>7</v>
      </c>
      <c r="D15" s="284"/>
      <c r="E15" s="285"/>
      <c r="F15" s="195">
        <f>逆行列係数!AC15</f>
        <v>4.3283164854791329E-4</v>
      </c>
      <c r="G15" s="195">
        <f>逆行列係数!BR15</f>
        <v>7.0355098369293247E-5</v>
      </c>
      <c r="H15" s="472">
        <f t="shared" si="1"/>
        <v>4.1339469337106159E-2</v>
      </c>
      <c r="I15" s="196">
        <f t="shared" si="2"/>
        <v>3.1541986845433953E-4</v>
      </c>
      <c r="J15" s="197">
        <f t="shared" si="0"/>
        <v>4.16548892055605E-2</v>
      </c>
    </row>
    <row r="16" spans="1:12" x14ac:dyDescent="0.15">
      <c r="A16" s="282"/>
      <c r="B16" s="283" t="s">
        <v>90</v>
      </c>
      <c r="C16" s="192" t="s">
        <v>8</v>
      </c>
      <c r="D16" s="284"/>
      <c r="E16" s="285"/>
      <c r="F16" s="195">
        <f>逆行列係数!AC16</f>
        <v>8.456289897398289E-4</v>
      </c>
      <c r="G16" s="195">
        <f>逆行列係数!BR16</f>
        <v>4.7680760512337344E-4</v>
      </c>
      <c r="H16" s="472">
        <f t="shared" si="1"/>
        <v>8.0765475004418427E-2</v>
      </c>
      <c r="I16" s="196">
        <f t="shared" si="2"/>
        <v>2.1376502282268632E-3</v>
      </c>
      <c r="J16" s="197">
        <f t="shared" si="0"/>
        <v>8.2903125232645286E-2</v>
      </c>
    </row>
    <row r="17" spans="1:10" x14ac:dyDescent="0.15">
      <c r="A17" s="282"/>
      <c r="B17" s="283" t="s">
        <v>91</v>
      </c>
      <c r="C17" s="192" t="s">
        <v>9</v>
      </c>
      <c r="D17" s="284"/>
      <c r="E17" s="285"/>
      <c r="F17" s="195">
        <f>逆行列係数!AC17</f>
        <v>7.6070967222436348E-5</v>
      </c>
      <c r="G17" s="195">
        <f>逆行列係数!BR17</f>
        <v>4.1621695239900562E-5</v>
      </c>
      <c r="H17" s="472">
        <f t="shared" si="1"/>
        <v>7.2654886200813514E-3</v>
      </c>
      <c r="I17" s="196">
        <f t="shared" si="2"/>
        <v>1.8660068625738638E-4</v>
      </c>
      <c r="J17" s="197">
        <f t="shared" si="0"/>
        <v>7.4520893063387376E-3</v>
      </c>
    </row>
    <row r="18" spans="1:10" x14ac:dyDescent="0.15">
      <c r="A18" s="282"/>
      <c r="B18" s="283" t="s">
        <v>92</v>
      </c>
      <c r="C18" s="192" t="s">
        <v>10</v>
      </c>
      <c r="D18" s="284"/>
      <c r="E18" s="285"/>
      <c r="F18" s="195">
        <f>逆行列係数!AC18</f>
        <v>5.9594201811548819E-4</v>
      </c>
      <c r="G18" s="195">
        <f>逆行列係数!BR18</f>
        <v>2.0010340435397457E-4</v>
      </c>
      <c r="H18" s="472">
        <f t="shared" si="1"/>
        <v>5.6918034684451349E-2</v>
      </c>
      <c r="I18" s="196">
        <f t="shared" si="2"/>
        <v>8.9711465041663067E-4</v>
      </c>
      <c r="J18" s="197">
        <f t="shared" si="0"/>
        <v>5.7815149334867977E-2</v>
      </c>
    </row>
    <row r="19" spans="1:10" x14ac:dyDescent="0.15">
      <c r="A19" s="282"/>
      <c r="B19" s="283" t="s">
        <v>93</v>
      </c>
      <c r="C19" s="192" t="s">
        <v>371</v>
      </c>
      <c r="D19" s="284"/>
      <c r="E19" s="285"/>
      <c r="F19" s="195">
        <f>逆行列係数!AC19</f>
        <v>1.5806914469161366E-4</v>
      </c>
      <c r="G19" s="195">
        <f>逆行列係数!BR19</f>
        <v>1.0827688952015096E-4</v>
      </c>
      <c r="H19" s="472">
        <f t="shared" si="1"/>
        <v>1.5097081237113391E-2</v>
      </c>
      <c r="I19" s="196">
        <f t="shared" si="2"/>
        <v>4.8543294005253126E-4</v>
      </c>
      <c r="J19" s="197">
        <f>SUM(H19:I19)</f>
        <v>1.5582514177165923E-2</v>
      </c>
    </row>
    <row r="20" spans="1:10" x14ac:dyDescent="0.15">
      <c r="A20" s="282"/>
      <c r="B20" s="283" t="s">
        <v>94</v>
      </c>
      <c r="C20" s="192" t="s">
        <v>372</v>
      </c>
      <c r="D20" s="284"/>
      <c r="E20" s="285"/>
      <c r="F20" s="195">
        <f>逆行列係数!AC20</f>
        <v>1.5071149388301813E-4</v>
      </c>
      <c r="G20" s="195">
        <f>逆行列係数!BR20</f>
        <v>4.5399479008234801E-5</v>
      </c>
      <c r="H20" s="472">
        <f t="shared" si="1"/>
        <v>1.4394356792134641E-2</v>
      </c>
      <c r="I20" s="196">
        <f t="shared" si="2"/>
        <v>2.0353745540242104E-4</v>
      </c>
      <c r="J20" s="197">
        <f>SUM(H20:I20)</f>
        <v>1.4597894247537062E-2</v>
      </c>
    </row>
    <row r="21" spans="1:10" x14ac:dyDescent="0.15">
      <c r="A21" s="282"/>
      <c r="B21" s="283" t="s">
        <v>95</v>
      </c>
      <c r="C21" s="192" t="s">
        <v>373</v>
      </c>
      <c r="D21" s="284"/>
      <c r="E21" s="285"/>
      <c r="F21" s="195">
        <f>逆行列係数!AC21</f>
        <v>2.0157490781224971E-4</v>
      </c>
      <c r="G21" s="195">
        <f>逆行列係数!BR21</f>
        <v>2.0301068313786788E-5</v>
      </c>
      <c r="H21" s="472">
        <f t="shared" si="1"/>
        <v>1.9252288386467323E-2</v>
      </c>
      <c r="I21" s="196">
        <f t="shared" si="2"/>
        <v>9.1014872346649445E-5</v>
      </c>
      <c r="J21" s="197">
        <f t="shared" si="0"/>
        <v>1.9343303258813973E-2</v>
      </c>
    </row>
    <row r="22" spans="1:10" x14ac:dyDescent="0.15">
      <c r="A22" s="282"/>
      <c r="B22" s="283" t="s">
        <v>96</v>
      </c>
      <c r="C22" s="192" t="s">
        <v>374</v>
      </c>
      <c r="D22" s="284"/>
      <c r="E22" s="285"/>
      <c r="F22" s="195">
        <f>逆行列係数!AC22</f>
        <v>2.1439604261034906E-4</v>
      </c>
      <c r="G22" s="195">
        <f>逆行列係数!BR22</f>
        <v>4.4747994741281869E-5</v>
      </c>
      <c r="H22" s="472">
        <f t="shared" si="1"/>
        <v>2.0476826635070604E-2</v>
      </c>
      <c r="I22" s="196">
        <f t="shared" si="2"/>
        <v>2.0061668510225396E-4</v>
      </c>
      <c r="J22" s="197">
        <f t="shared" si="0"/>
        <v>2.0677443320172857E-2</v>
      </c>
    </row>
    <row r="23" spans="1:10" x14ac:dyDescent="0.15">
      <c r="A23" s="282"/>
      <c r="B23" s="283" t="s">
        <v>97</v>
      </c>
      <c r="C23" s="192" t="s">
        <v>11</v>
      </c>
      <c r="D23" s="284"/>
      <c r="E23" s="285"/>
      <c r="F23" s="195">
        <f>逆行列係数!AC23</f>
        <v>1.6442688054729942E-4</v>
      </c>
      <c r="G23" s="195">
        <f>逆行列係数!BR23</f>
        <v>8.4802224222476461E-5</v>
      </c>
      <c r="H23" s="472">
        <f t="shared" si="1"/>
        <v>1.5704304455058018E-2</v>
      </c>
      <c r="I23" s="196">
        <f t="shared" si="2"/>
        <v>3.8019002217134747E-4</v>
      </c>
      <c r="J23" s="197">
        <f t="shared" si="0"/>
        <v>1.6084494477229365E-2</v>
      </c>
    </row>
    <row r="24" spans="1:10" x14ac:dyDescent="0.15">
      <c r="A24" s="282"/>
      <c r="B24" s="283" t="s">
        <v>98</v>
      </c>
      <c r="C24" s="192" t="s">
        <v>345</v>
      </c>
      <c r="D24" s="284"/>
      <c r="E24" s="285"/>
      <c r="F24" s="195">
        <f>逆行列係数!AC24</f>
        <v>7.1015540137005595E-5</v>
      </c>
      <c r="G24" s="195">
        <f>逆行列係数!BR24</f>
        <v>1.3753525769623422E-5</v>
      </c>
      <c r="H24" s="472">
        <f t="shared" si="1"/>
        <v>6.7826480660570163E-3</v>
      </c>
      <c r="I24" s="196">
        <f t="shared" si="2"/>
        <v>6.1660567458340519E-5</v>
      </c>
      <c r="J24" s="197">
        <f t="shared" si="0"/>
        <v>6.8443086335153568E-3</v>
      </c>
    </row>
    <row r="25" spans="1:10" x14ac:dyDescent="0.15">
      <c r="A25" s="282"/>
      <c r="B25" s="283" t="s">
        <v>99</v>
      </c>
      <c r="C25" s="192" t="s">
        <v>342</v>
      </c>
      <c r="D25" s="284"/>
      <c r="E25" s="285"/>
      <c r="F25" s="195">
        <f>逆行列係数!AC25</f>
        <v>3.891320912936154E-4</v>
      </c>
      <c r="G25" s="195">
        <f>逆行列係数!BR25</f>
        <v>1.1363991320955314E-4</v>
      </c>
      <c r="H25" s="472">
        <f t="shared" si="1"/>
        <v>3.7165753036046009E-2</v>
      </c>
      <c r="I25" s="196">
        <f t="shared" si="2"/>
        <v>5.0947674449367539E-4</v>
      </c>
      <c r="J25" s="197">
        <f t="shared" si="0"/>
        <v>3.7675229780539686E-2</v>
      </c>
    </row>
    <row r="26" spans="1:10" x14ac:dyDescent="0.15">
      <c r="A26" s="282"/>
      <c r="B26" s="283" t="s">
        <v>100</v>
      </c>
      <c r="C26" s="192" t="s">
        <v>13</v>
      </c>
      <c r="D26" s="284"/>
      <c r="E26" s="285"/>
      <c r="F26" s="195">
        <f>逆行列係数!AC26</f>
        <v>2.9412713667683076E-3</v>
      </c>
      <c r="G26" s="195">
        <f>逆行列係数!BR26</f>
        <v>2.9685097352329028E-4</v>
      </c>
      <c r="H26" s="472">
        <f t="shared" si="1"/>
        <v>0.28091891590308932</v>
      </c>
      <c r="I26" s="196">
        <f t="shared" si="2"/>
        <v>1.330858703768442E-3</v>
      </c>
      <c r="J26" s="197">
        <f t="shared" si="0"/>
        <v>0.28224977460685774</v>
      </c>
    </row>
    <row r="27" spans="1:10" x14ac:dyDescent="0.15">
      <c r="A27" s="282"/>
      <c r="B27" s="283" t="s">
        <v>101</v>
      </c>
      <c r="C27" s="192" t="s">
        <v>14</v>
      </c>
      <c r="D27" s="284"/>
      <c r="E27" s="285"/>
      <c r="F27" s="195">
        <f>逆行列係数!AC27</f>
        <v>6.0673040341100984E-3</v>
      </c>
      <c r="G27" s="195">
        <f>逆行列係数!BR27</f>
        <v>4.3969409545119814E-5</v>
      </c>
      <c r="H27" s="472">
        <f t="shared" si="1"/>
        <v>0.57948426349703464</v>
      </c>
      <c r="I27" s="196">
        <f t="shared" si="2"/>
        <v>1.971260888861151E-4</v>
      </c>
      <c r="J27" s="197">
        <f t="shared" si="0"/>
        <v>0.57968138958592075</v>
      </c>
    </row>
    <row r="28" spans="1:10" x14ac:dyDescent="0.15">
      <c r="A28" s="282"/>
      <c r="B28" s="283" t="s">
        <v>102</v>
      </c>
      <c r="C28" s="192" t="s">
        <v>343</v>
      </c>
      <c r="D28" s="284"/>
      <c r="E28" s="285"/>
      <c r="F28" s="195">
        <f>逆行列係数!AC28</f>
        <v>4.1915731988521089E-2</v>
      </c>
      <c r="G28" s="195">
        <f>逆行列係数!BR28</f>
        <v>2.6431543934322732E-4</v>
      </c>
      <c r="H28" s="472">
        <f t="shared" si="1"/>
        <v>4.003344309721875</v>
      </c>
      <c r="I28" s="196">
        <f t="shared" si="2"/>
        <v>1.1849935973436011E-3</v>
      </c>
      <c r="J28" s="197">
        <f t="shared" si="0"/>
        <v>4.0045293033192184</v>
      </c>
    </row>
    <row r="29" spans="1:10" x14ac:dyDescent="0.15">
      <c r="A29" s="282"/>
      <c r="B29" s="283" t="s">
        <v>103</v>
      </c>
      <c r="C29" s="192" t="s">
        <v>375</v>
      </c>
      <c r="D29" s="284"/>
      <c r="E29" s="285"/>
      <c r="F29" s="195">
        <f>逆行列係数!AC29</f>
        <v>1.3133299119447724E-2</v>
      </c>
      <c r="G29" s="195">
        <f>逆行列係数!BR29</f>
        <v>2.1146560481461729E-5</v>
      </c>
      <c r="H29" s="472">
        <f t="shared" si="1"/>
        <v>1.2543528599742684</v>
      </c>
      <c r="I29" s="196">
        <f t="shared" si="2"/>
        <v>9.4805429598198958E-5</v>
      </c>
      <c r="J29" s="197">
        <f t="shared" si="0"/>
        <v>1.2544476654038665</v>
      </c>
    </row>
    <row r="30" spans="1:10" x14ac:dyDescent="0.15">
      <c r="A30" s="282"/>
      <c r="B30" s="283" t="s">
        <v>104</v>
      </c>
      <c r="C30" s="192" t="s">
        <v>376</v>
      </c>
      <c r="D30" s="469">
        <f>地域別最終需要!K32</f>
        <v>95.509349826414066</v>
      </c>
      <c r="E30" s="470">
        <f>地域別最終需要!I32</f>
        <v>4.4832553114872162</v>
      </c>
      <c r="F30" s="195">
        <f>逆行列係数!AC30</f>
        <v>1.0004959406613212</v>
      </c>
      <c r="G30" s="195">
        <f>逆行列係数!BR30</f>
        <v>1.3600785138261577E-5</v>
      </c>
      <c r="H30" s="472">
        <f t="shared" si="1"/>
        <v>95.556716796529329</v>
      </c>
      <c r="I30" s="196">
        <f t="shared" si="2"/>
        <v>6.0975792211507608E-5</v>
      </c>
      <c r="J30" s="197">
        <f>SUM(H30:I30)</f>
        <v>95.556777772321539</v>
      </c>
    </row>
    <row r="31" spans="1:10" x14ac:dyDescent="0.15">
      <c r="A31" s="282"/>
      <c r="B31" s="283" t="s">
        <v>105</v>
      </c>
      <c r="C31" s="192" t="s">
        <v>377</v>
      </c>
      <c r="D31" s="284"/>
      <c r="E31" s="285"/>
      <c r="F31" s="195">
        <f>逆行列係数!AC31</f>
        <v>8.4033187964725718E-3</v>
      </c>
      <c r="G31" s="195">
        <f>逆行列係数!BR31</f>
        <v>7.4291273665281186E-4</v>
      </c>
      <c r="H31" s="472">
        <f t="shared" si="1"/>
        <v>0.80259551463517964</v>
      </c>
      <c r="I31" s="196">
        <f t="shared" si="2"/>
        <v>3.3306674725702224E-3</v>
      </c>
      <c r="J31" s="197">
        <f>SUM(H31:I31)</f>
        <v>0.80592618210774991</v>
      </c>
    </row>
    <row r="32" spans="1:10" x14ac:dyDescent="0.15">
      <c r="A32" s="282"/>
      <c r="B32" s="283" t="s">
        <v>106</v>
      </c>
      <c r="C32" s="192" t="s">
        <v>17</v>
      </c>
      <c r="D32" s="284"/>
      <c r="E32" s="285"/>
      <c r="F32" s="195">
        <f>逆行列係数!AC32</f>
        <v>1.156167980670884E-2</v>
      </c>
      <c r="G32" s="195">
        <f>逆行列係数!BR32</f>
        <v>1.0281876057426027E-4</v>
      </c>
      <c r="H32" s="472">
        <f t="shared" si="1"/>
        <v>1.104248521239942</v>
      </c>
      <c r="I32" s="196">
        <f t="shared" si="2"/>
        <v>4.6096275446508474E-4</v>
      </c>
      <c r="J32" s="197">
        <f t="shared" si="0"/>
        <v>1.1047094839944072</v>
      </c>
    </row>
    <row r="33" spans="1:10" x14ac:dyDescent="0.15">
      <c r="A33" s="282"/>
      <c r="B33" s="283" t="s">
        <v>107</v>
      </c>
      <c r="C33" s="192" t="s">
        <v>18</v>
      </c>
      <c r="D33" s="284"/>
      <c r="E33" s="285"/>
      <c r="F33" s="195">
        <f>逆行列係数!AC33</f>
        <v>5.6391393677394566E-3</v>
      </c>
      <c r="G33" s="195">
        <f>逆行列係数!BR33</f>
        <v>9.954059517080496E-5</v>
      </c>
      <c r="H33" s="472">
        <f t="shared" si="1"/>
        <v>0.53859053459333117</v>
      </c>
      <c r="I33" s="196">
        <f t="shared" si="2"/>
        <v>4.4626590200811007E-4</v>
      </c>
      <c r="J33" s="197">
        <f t="shared" si="0"/>
        <v>0.53903680049533931</v>
      </c>
    </row>
    <row r="34" spans="1:10" x14ac:dyDescent="0.15">
      <c r="A34" s="282"/>
      <c r="B34" s="283" t="s">
        <v>108</v>
      </c>
      <c r="C34" s="192" t="s">
        <v>378</v>
      </c>
      <c r="D34" s="284"/>
      <c r="E34" s="285"/>
      <c r="F34" s="195">
        <f>逆行列係数!AC34</f>
        <v>2.5857985805553787E-2</v>
      </c>
      <c r="G34" s="195">
        <f>逆行列係数!BR34</f>
        <v>1.4285698937044008E-3</v>
      </c>
      <c r="H34" s="472">
        <f t="shared" si="1"/>
        <v>2.4696794121090861</v>
      </c>
      <c r="I34" s="196">
        <f t="shared" si="2"/>
        <v>6.4046435637809826E-3</v>
      </c>
      <c r="J34" s="197">
        <f t="shared" si="0"/>
        <v>2.4760840556728669</v>
      </c>
    </row>
    <row r="35" spans="1:10" x14ac:dyDescent="0.15">
      <c r="A35" s="282"/>
      <c r="B35" s="283" t="s">
        <v>109</v>
      </c>
      <c r="C35" s="192" t="s">
        <v>347</v>
      </c>
      <c r="D35" s="284"/>
      <c r="E35" s="285"/>
      <c r="F35" s="195">
        <f>逆行列係数!AC35</f>
        <v>7.9021432747361665E-3</v>
      </c>
      <c r="G35" s="195">
        <f>逆行列係数!BR35</f>
        <v>1.7085901727928796E-4</v>
      </c>
      <c r="H35" s="472">
        <f t="shared" si="1"/>
        <v>0.75472856640522179</v>
      </c>
      <c r="I35" s="196">
        <f t="shared" si="2"/>
        <v>7.6600459673285381E-4</v>
      </c>
      <c r="J35" s="197">
        <f t="shared" si="0"/>
        <v>0.75549457100195461</v>
      </c>
    </row>
    <row r="36" spans="1:10" x14ac:dyDescent="0.15">
      <c r="A36" s="282"/>
      <c r="B36" s="283" t="s">
        <v>110</v>
      </c>
      <c r="C36" s="192" t="s">
        <v>19</v>
      </c>
      <c r="D36" s="284"/>
      <c r="E36" s="285"/>
      <c r="F36" s="195">
        <f>逆行列係数!AC36</f>
        <v>6.3414284003660286E-4</v>
      </c>
      <c r="G36" s="195">
        <f>逆行列係数!BR36</f>
        <v>9.5988254003616205E-6</v>
      </c>
      <c r="H36" s="472">
        <f t="shared" si="1"/>
        <v>6.0566570348971636E-2</v>
      </c>
      <c r="I36" s="196">
        <f t="shared" si="2"/>
        <v>4.3033984960209639E-5</v>
      </c>
      <c r="J36" s="197">
        <f t="shared" si="0"/>
        <v>6.0609604333931845E-2</v>
      </c>
    </row>
    <row r="37" spans="1:10" x14ac:dyDescent="0.15">
      <c r="A37" s="282"/>
      <c r="B37" s="283" t="s">
        <v>111</v>
      </c>
      <c r="C37" s="192" t="s">
        <v>20</v>
      </c>
      <c r="D37" s="284"/>
      <c r="E37" s="285"/>
      <c r="F37" s="195">
        <f>逆行列係数!AC37</f>
        <v>1.9004712435894979E-3</v>
      </c>
      <c r="G37" s="195">
        <f>逆行列係数!BR37</f>
        <v>1.808117119863131E-4</v>
      </c>
      <c r="H37" s="472">
        <f t="shared" si="1"/>
        <v>0.18151277283902953</v>
      </c>
      <c r="I37" s="196">
        <f t="shared" si="2"/>
        <v>8.1062506814173502E-4</v>
      </c>
      <c r="J37" s="197">
        <f t="shared" si="0"/>
        <v>0.18232339790717125</v>
      </c>
    </row>
    <row r="38" spans="1:10" x14ac:dyDescent="0.15">
      <c r="A38" s="282"/>
      <c r="B38" s="283" t="s">
        <v>112</v>
      </c>
      <c r="C38" s="192" t="s">
        <v>379</v>
      </c>
      <c r="D38" s="284"/>
      <c r="E38" s="285"/>
      <c r="F38" s="195">
        <f>逆行列係数!AC38</f>
        <v>6.0179548394506673E-5</v>
      </c>
      <c r="G38" s="195">
        <f>逆行列係数!BR38</f>
        <v>2.53749011118806E-6</v>
      </c>
      <c r="H38" s="472">
        <f t="shared" si="1"/>
        <v>5.7477095400065526E-3</v>
      </c>
      <c r="I38" s="196">
        <f t="shared" si="2"/>
        <v>1.1376216018830157E-5</v>
      </c>
      <c r="J38" s="197">
        <f t="shared" si="0"/>
        <v>5.7590857560253826E-3</v>
      </c>
    </row>
    <row r="39" spans="1:10" x14ac:dyDescent="0.15">
      <c r="A39" s="282"/>
      <c r="B39" s="283" t="s">
        <v>334</v>
      </c>
      <c r="C39" s="192" t="s">
        <v>380</v>
      </c>
      <c r="D39" s="284"/>
      <c r="E39" s="285"/>
      <c r="F39" s="195">
        <f>逆行列係数!AC39</f>
        <v>2.6205086429789094E-3</v>
      </c>
      <c r="G39" s="195">
        <f>逆行列係数!BR39</f>
        <v>1.0534660992485472E-5</v>
      </c>
      <c r="H39" s="472">
        <f t="shared" si="1"/>
        <v>0.25028307670541428</v>
      </c>
      <c r="I39" s="196">
        <f t="shared" si="2"/>
        <v>4.7229574849277681E-5</v>
      </c>
      <c r="J39" s="197">
        <f t="shared" si="0"/>
        <v>0.25033030628026354</v>
      </c>
    </row>
    <row r="40" spans="1:10" x14ac:dyDescent="0.15">
      <c r="A40" s="282"/>
      <c r="B40" s="283" t="s">
        <v>335</v>
      </c>
      <c r="C40" s="192" t="s">
        <v>21</v>
      </c>
      <c r="D40" s="284"/>
      <c r="E40" s="285"/>
      <c r="F40" s="195">
        <f>逆行列係数!AC40</f>
        <v>6.1431093545634419E-2</v>
      </c>
      <c r="G40" s="195">
        <f>逆行列係数!BR40</f>
        <v>4.8955446819171349E-4</v>
      </c>
      <c r="H40" s="472">
        <f t="shared" si="1"/>
        <v>5.8672438036691652</v>
      </c>
      <c r="I40" s="196">
        <f t="shared" si="2"/>
        <v>2.1947976697827987E-3</v>
      </c>
      <c r="J40" s="197">
        <f t="shared" si="0"/>
        <v>5.8694386013389481</v>
      </c>
    </row>
    <row r="41" spans="1:10" x14ac:dyDescent="0.15">
      <c r="A41" s="282"/>
      <c r="B41" s="283" t="s">
        <v>381</v>
      </c>
      <c r="C41" s="435" t="s">
        <v>439</v>
      </c>
      <c r="D41" s="284"/>
      <c r="E41" s="285"/>
      <c r="F41" s="195">
        <f>逆行列係数!AC41</f>
        <v>2.0137606617349194E-4</v>
      </c>
      <c r="G41" s="195">
        <f>逆行列係数!BR41</f>
        <v>1.2632525846090597E-5</v>
      </c>
      <c r="H41" s="472">
        <f t="shared" si="1"/>
        <v>1.923329715083115E-2</v>
      </c>
      <c r="I41" s="196">
        <f t="shared" si="2"/>
        <v>5.6634838596985209E-5</v>
      </c>
      <c r="J41" s="197">
        <f t="shared" si="0"/>
        <v>1.9289931989428136E-2</v>
      </c>
    </row>
    <row r="42" spans="1:10" x14ac:dyDescent="0.15">
      <c r="A42" s="282"/>
      <c r="B42" s="283" t="s">
        <v>336</v>
      </c>
      <c r="C42" s="192" t="s">
        <v>383</v>
      </c>
      <c r="D42" s="284"/>
      <c r="E42" s="285"/>
      <c r="F42" s="195">
        <f>逆行列係数!AC42</f>
        <v>3.7632434137911514E-3</v>
      </c>
      <c r="G42" s="195">
        <f>逆行列係数!BR42</f>
        <v>9.6704402623056386E-6</v>
      </c>
      <c r="H42" s="472">
        <f t="shared" si="1"/>
        <v>0.35942493168972778</v>
      </c>
      <c r="I42" s="196">
        <f t="shared" si="2"/>
        <v>4.3355052670401583E-5</v>
      </c>
      <c r="J42" s="197">
        <f t="shared" si="0"/>
        <v>0.35946828674239817</v>
      </c>
    </row>
    <row r="43" spans="1:10" x14ac:dyDescent="0.15">
      <c r="A43" s="282"/>
      <c r="B43" s="283" t="s">
        <v>337</v>
      </c>
      <c r="C43" s="192" t="s">
        <v>384</v>
      </c>
      <c r="D43" s="322"/>
      <c r="E43" s="323"/>
      <c r="F43" s="195">
        <f>逆行列係数!AC43</f>
        <v>2.7955065552747473E-3</v>
      </c>
      <c r="G43" s="195">
        <f>逆行列係数!BR43</f>
        <v>4.2314724121303367E-5</v>
      </c>
      <c r="H43" s="472">
        <f t="shared" si="1"/>
        <v>0.26699701352976957</v>
      </c>
      <c r="I43" s="196">
        <f t="shared" si="2"/>
        <v>1.8970771167094955E-4</v>
      </c>
      <c r="J43" s="197">
        <f t="shared" si="0"/>
        <v>0.26718672124144049</v>
      </c>
    </row>
    <row r="44" spans="1:10" x14ac:dyDescent="0.15">
      <c r="A44" s="286"/>
      <c r="B44" s="287"/>
      <c r="C44" s="272" t="s">
        <v>116</v>
      </c>
      <c r="D44" s="288">
        <f>SUM(D5:D43)</f>
        <v>95.509349826414066</v>
      </c>
      <c r="E44" s="288">
        <f>SUM(E5:E43)</f>
        <v>4.4832553114872162</v>
      </c>
      <c r="F44" s="480">
        <f>逆行列係数!AC44</f>
        <v>1.2460607108302777</v>
      </c>
      <c r="G44" s="480">
        <f>逆行列係数!BR44</f>
        <v>8.186177180882926E-3</v>
      </c>
      <c r="H44" s="476">
        <f>SUM(H5:H43)</f>
        <v>119.01044833563917</v>
      </c>
      <c r="I44" s="297">
        <f>SUM(I5:I43)</f>
        <v>3.6700722326968825E-2</v>
      </c>
      <c r="J44" s="276">
        <f>SUM(J5:J43)</f>
        <v>119.04714905796615</v>
      </c>
    </row>
    <row r="45" spans="1:10" x14ac:dyDescent="0.15">
      <c r="A45" s="289" t="s">
        <v>137</v>
      </c>
      <c r="B45" s="283" t="s">
        <v>358</v>
      </c>
      <c r="C45" s="192" t="s">
        <v>359</v>
      </c>
      <c r="D45" s="290"/>
      <c r="E45" s="291"/>
      <c r="F45" s="195">
        <f>逆行列係数!AC46</f>
        <v>7.1645270895161011E-4</v>
      </c>
      <c r="G45" s="195">
        <f>逆行列係数!BR46</f>
        <v>7.2872815661016233E-4</v>
      </c>
      <c r="H45" s="472">
        <f>D$30*F45</f>
        <v>6.8427932413341344E-2</v>
      </c>
      <c r="I45" s="212">
        <f>E$30*G45</f>
        <v>3.2670743787527982E-3</v>
      </c>
      <c r="J45" s="213">
        <f t="shared" ref="J45:J83" si="3">SUM(H45:I45)</f>
        <v>7.1695006792094146E-2</v>
      </c>
    </row>
    <row r="46" spans="1:10" x14ac:dyDescent="0.15">
      <c r="A46" s="289" t="s">
        <v>138</v>
      </c>
      <c r="B46" s="283" t="s">
        <v>360</v>
      </c>
      <c r="C46" s="192" t="s">
        <v>361</v>
      </c>
      <c r="D46" s="284"/>
      <c r="E46" s="285"/>
      <c r="F46" s="195">
        <f>逆行列係数!AC47</f>
        <v>3.3499415076865122E-4</v>
      </c>
      <c r="G46" s="195">
        <f>逆行列係数!BR47</f>
        <v>4.092009663756559E-4</v>
      </c>
      <c r="H46" s="472">
        <f t="shared" ref="H46:H83" si="4">D$30*F46</f>
        <v>3.1995073535565605E-2</v>
      </c>
      <c r="I46" s="196">
        <f t="shared" ref="I46:I83" si="5">E$30*G46</f>
        <v>1.8345524059693611E-3</v>
      </c>
      <c r="J46" s="197">
        <f t="shared" si="3"/>
        <v>3.3829625941534963E-2</v>
      </c>
    </row>
    <row r="47" spans="1:10" x14ac:dyDescent="0.15">
      <c r="A47" s="289" t="s">
        <v>139</v>
      </c>
      <c r="B47" s="283" t="s">
        <v>362</v>
      </c>
      <c r="C47" s="192" t="s">
        <v>363</v>
      </c>
      <c r="D47" s="214"/>
      <c r="E47" s="198"/>
      <c r="F47" s="195">
        <f>逆行列係数!AC48</f>
        <v>4.4789502501459545E-5</v>
      </c>
      <c r="G47" s="195">
        <f>逆行列係数!BR48</f>
        <v>4.929824318506688E-5</v>
      </c>
      <c r="H47" s="472">
        <f t="shared" si="4"/>
        <v>4.2778162629629477E-3</v>
      </c>
      <c r="I47" s="196">
        <f t="shared" si="5"/>
        <v>2.2101661060643956E-4</v>
      </c>
      <c r="J47" s="197">
        <f t="shared" si="3"/>
        <v>4.4988328735693873E-3</v>
      </c>
    </row>
    <row r="48" spans="1:10" x14ac:dyDescent="0.15">
      <c r="A48" s="289" t="s">
        <v>140</v>
      </c>
      <c r="B48" s="283" t="s">
        <v>364</v>
      </c>
      <c r="C48" s="192" t="s">
        <v>3</v>
      </c>
      <c r="D48" s="214"/>
      <c r="E48" s="198"/>
      <c r="F48" s="195">
        <f>逆行列係数!AC49</f>
        <v>3.335481257662902E-2</v>
      </c>
      <c r="G48" s="195">
        <f>逆行列係数!BR49</f>
        <v>4.8365793061412081E-2</v>
      </c>
      <c r="H48" s="472">
        <f t="shared" si="4"/>
        <v>3.1856964627757365</v>
      </c>
      <c r="I48" s="196">
        <f t="shared" si="5"/>
        <v>0.21683619863686726</v>
      </c>
      <c r="J48" s="197">
        <f t="shared" si="3"/>
        <v>3.4025326614126037</v>
      </c>
    </row>
    <row r="49" spans="1:10" x14ac:dyDescent="0.15">
      <c r="A49" s="289" t="s">
        <v>136</v>
      </c>
      <c r="B49" s="283" t="s">
        <v>365</v>
      </c>
      <c r="C49" s="192" t="s">
        <v>344</v>
      </c>
      <c r="E49" s="198"/>
      <c r="F49" s="195">
        <f>逆行列係数!AC50</f>
        <v>5.5409406665393702E-4</v>
      </c>
      <c r="G49" s="195">
        <f>逆行列係数!BR50</f>
        <v>5.4014583069741441E-4</v>
      </c>
      <c r="H49" s="472">
        <f t="shared" si="4"/>
        <v>5.2921164048791262E-2</v>
      </c>
      <c r="I49" s="196">
        <f t="shared" si="5"/>
        <v>2.4216116644518578E-3</v>
      </c>
      <c r="J49" s="197">
        <f t="shared" si="3"/>
        <v>5.5342775713243121E-2</v>
      </c>
    </row>
    <row r="50" spans="1:10" x14ac:dyDescent="0.15">
      <c r="A50" s="289"/>
      <c r="B50" s="283" t="s">
        <v>366</v>
      </c>
      <c r="C50" s="192" t="s">
        <v>4</v>
      </c>
      <c r="E50" s="198"/>
      <c r="F50" s="195">
        <f>逆行列係数!AC51</f>
        <v>2.4617602687275306E-3</v>
      </c>
      <c r="G50" s="195">
        <f>逆行列係数!BR51</f>
        <v>4.1860540438056395E-3</v>
      </c>
      <c r="H50" s="472">
        <f t="shared" si="4"/>
        <v>0.23512112269466481</v>
      </c>
      <c r="I50" s="196">
        <f t="shared" si="5"/>
        <v>1.8767149026064172E-2</v>
      </c>
      <c r="J50" s="197">
        <f t="shared" si="3"/>
        <v>0.25388827172072898</v>
      </c>
    </row>
    <row r="51" spans="1:10" x14ac:dyDescent="0.15">
      <c r="A51" s="289"/>
      <c r="B51" s="283" t="s">
        <v>367</v>
      </c>
      <c r="C51" s="192" t="s">
        <v>113</v>
      </c>
      <c r="E51" s="198"/>
      <c r="F51" s="195">
        <f>逆行列係数!AC52</f>
        <v>9.5518430562051213E-3</v>
      </c>
      <c r="G51" s="195">
        <f>逆行列係数!BR52</f>
        <v>1.2824128726882267E-2</v>
      </c>
      <c r="H51" s="472">
        <f t="shared" si="4"/>
        <v>0.91229031994209897</v>
      </c>
      <c r="I51" s="196">
        <f t="shared" si="5"/>
        <v>5.7493843229990717E-2</v>
      </c>
      <c r="J51" s="197">
        <f t="shared" si="3"/>
        <v>0.96978416317208971</v>
      </c>
    </row>
    <row r="52" spans="1:10" x14ac:dyDescent="0.15">
      <c r="A52" s="289"/>
      <c r="B52" s="283" t="s">
        <v>368</v>
      </c>
      <c r="C52" s="192" t="s">
        <v>5</v>
      </c>
      <c r="E52" s="198"/>
      <c r="F52" s="195">
        <f>逆行列係数!AC53</f>
        <v>2.9047481757000424E-2</v>
      </c>
      <c r="G52" s="195">
        <f>逆行列係数!BR53</f>
        <v>3.4380580564759199E-2</v>
      </c>
      <c r="H52" s="472">
        <f t="shared" si="4"/>
        <v>2.7743060967057342</v>
      </c>
      <c r="I52" s="196">
        <f t="shared" si="5"/>
        <v>0.15413692042897084</v>
      </c>
      <c r="J52" s="197">
        <f t="shared" si="3"/>
        <v>2.9284430171347049</v>
      </c>
    </row>
    <row r="53" spans="1:10" x14ac:dyDescent="0.15">
      <c r="A53" s="289"/>
      <c r="B53" s="283" t="s">
        <v>369</v>
      </c>
      <c r="C53" s="192" t="s">
        <v>6</v>
      </c>
      <c r="E53" s="198"/>
      <c r="F53" s="195">
        <f>逆行列係数!AC54</f>
        <v>3.8598867505322883E-2</v>
      </c>
      <c r="G53" s="195">
        <f>逆行列係数!BR54</f>
        <v>4.4051381316423228E-2</v>
      </c>
      <c r="H53" s="472">
        <f t="shared" si="4"/>
        <v>3.6865527394692896</v>
      </c>
      <c r="I53" s="196">
        <f t="shared" si="5"/>
        <v>0.19749358926520316</v>
      </c>
      <c r="J53" s="197">
        <f t="shared" si="3"/>
        <v>3.8840463287344926</v>
      </c>
    </row>
    <row r="54" spans="1:10" x14ac:dyDescent="0.15">
      <c r="A54" s="289"/>
      <c r="B54" s="283" t="s">
        <v>88</v>
      </c>
      <c r="C54" s="192" t="s">
        <v>370</v>
      </c>
      <c r="E54" s="198"/>
      <c r="F54" s="195">
        <f>逆行列係数!AC55</f>
        <v>1.5816296480979129E-2</v>
      </c>
      <c r="G54" s="195">
        <f>逆行列係数!BR55</f>
        <v>1.6163792992121076E-2</v>
      </c>
      <c r="H54" s="472">
        <f t="shared" si="4"/>
        <v>1.5106041935601173</v>
      </c>
      <c r="I54" s="196">
        <f t="shared" si="5"/>
        <v>7.2466410785706661E-2</v>
      </c>
      <c r="J54" s="197">
        <f t="shared" si="3"/>
        <v>1.583070604345824</v>
      </c>
    </row>
    <row r="55" spans="1:10" x14ac:dyDescent="0.15">
      <c r="A55" s="289"/>
      <c r="B55" s="283" t="s">
        <v>89</v>
      </c>
      <c r="C55" s="192" t="s">
        <v>7</v>
      </c>
      <c r="E55" s="198"/>
      <c r="F55" s="195">
        <f>逆行列係数!AC56</f>
        <v>1.5626202522505729E-3</v>
      </c>
      <c r="G55" s="195">
        <f>逆行列係数!BR56</f>
        <v>2.1506324135480595E-3</v>
      </c>
      <c r="H55" s="472">
        <f t="shared" si="4"/>
        <v>0.14924484431803936</v>
      </c>
      <c r="I55" s="196">
        <f t="shared" si="5"/>
        <v>9.6418341910959084E-3</v>
      </c>
      <c r="J55" s="197">
        <f t="shared" si="3"/>
        <v>0.15888667850913527</v>
      </c>
    </row>
    <row r="56" spans="1:10" x14ac:dyDescent="0.15">
      <c r="A56" s="289"/>
      <c r="B56" s="283" t="s">
        <v>90</v>
      </c>
      <c r="C56" s="192" t="s">
        <v>8</v>
      </c>
      <c r="E56" s="198"/>
      <c r="F56" s="195">
        <f>逆行列係数!AC57</f>
        <v>4.4360943599551896E-3</v>
      </c>
      <c r="G56" s="195">
        <f>逆行列係数!BR57</f>
        <v>5.0810838304263094E-3</v>
      </c>
      <c r="H56" s="472">
        <f t="shared" si="4"/>
        <v>0.42368848808794263</v>
      </c>
      <c r="I56" s="196">
        <f t="shared" si="5"/>
        <v>2.2779796070870561E-2</v>
      </c>
      <c r="J56" s="197">
        <f t="shared" si="3"/>
        <v>0.44646828415881318</v>
      </c>
    </row>
    <row r="57" spans="1:10" x14ac:dyDescent="0.15">
      <c r="A57" s="289"/>
      <c r="B57" s="283" t="s">
        <v>91</v>
      </c>
      <c r="C57" s="192" t="s">
        <v>9</v>
      </c>
      <c r="E57" s="198"/>
      <c r="F57" s="195">
        <f>逆行列係数!AC58</f>
        <v>1.223356602413376E-3</v>
      </c>
      <c r="G57" s="195">
        <f>逆行列係数!BR58</f>
        <v>1.2675100113161608E-3</v>
      </c>
      <c r="H57" s="472">
        <f t="shared" si="4"/>
        <v>0.11684199370235247</v>
      </c>
      <c r="I57" s="196">
        <f t="shared" si="5"/>
        <v>5.6825709905963997E-3</v>
      </c>
      <c r="J57" s="197">
        <f t="shared" si="3"/>
        <v>0.12252456469294887</v>
      </c>
    </row>
    <row r="58" spans="1:10" x14ac:dyDescent="0.15">
      <c r="A58" s="289"/>
      <c r="B58" s="283" t="s">
        <v>92</v>
      </c>
      <c r="C58" s="192" t="s">
        <v>10</v>
      </c>
      <c r="E58" s="198"/>
      <c r="F58" s="195">
        <f>逆行列係数!AC59</f>
        <v>3.1323606817056635E-3</v>
      </c>
      <c r="G58" s="195">
        <f>逆行列係数!BR59</f>
        <v>3.6381938853487549E-3</v>
      </c>
      <c r="H58" s="472">
        <f t="shared" si="4"/>
        <v>0.29916973213153109</v>
      </c>
      <c r="I58" s="196">
        <f t="shared" si="5"/>
        <v>1.6310952060710118E-2</v>
      </c>
      <c r="J58" s="197">
        <f t="shared" si="3"/>
        <v>0.31548068419224118</v>
      </c>
    </row>
    <row r="59" spans="1:10" x14ac:dyDescent="0.15">
      <c r="A59" s="289"/>
      <c r="B59" s="283" t="s">
        <v>93</v>
      </c>
      <c r="C59" s="192" t="s">
        <v>371</v>
      </c>
      <c r="E59" s="198"/>
      <c r="F59" s="195">
        <f>逆行列係数!AC60</f>
        <v>1.3248111676285167E-3</v>
      </c>
      <c r="G59" s="195">
        <f>逆行列係数!BR60</f>
        <v>1.1647940876316979E-3</v>
      </c>
      <c r="H59" s="472">
        <f t="shared" si="4"/>
        <v>0.12653185326297209</v>
      </c>
      <c r="I59" s="196">
        <f t="shared" si="5"/>
        <v>5.2220692801637153E-3</v>
      </c>
      <c r="J59" s="197">
        <f>SUM(H59:I59)</f>
        <v>0.13175392254313581</v>
      </c>
    </row>
    <row r="60" spans="1:10" x14ac:dyDescent="0.15">
      <c r="A60" s="289"/>
      <c r="B60" s="283" t="s">
        <v>94</v>
      </c>
      <c r="C60" s="192" t="s">
        <v>372</v>
      </c>
      <c r="E60" s="198"/>
      <c r="F60" s="195">
        <f>逆行列係数!AC61</f>
        <v>1.6056667665651531E-3</v>
      </c>
      <c r="G60" s="195">
        <f>逆行列係数!BR61</f>
        <v>1.3195061821511238E-3</v>
      </c>
      <c r="H60" s="472">
        <f t="shared" si="4"/>
        <v>0.15335618891251834</v>
      </c>
      <c r="I60" s="196">
        <f t="shared" si="5"/>
        <v>5.9156830996692439E-3</v>
      </c>
      <c r="J60" s="197">
        <f>SUM(H60:I60)</f>
        <v>0.15927187201218759</v>
      </c>
    </row>
    <row r="61" spans="1:10" x14ac:dyDescent="0.15">
      <c r="A61" s="289"/>
      <c r="B61" s="283" t="s">
        <v>95</v>
      </c>
      <c r="C61" s="192" t="s">
        <v>373</v>
      </c>
      <c r="E61" s="198"/>
      <c r="F61" s="195">
        <f>逆行列係数!AC62</f>
        <v>7.1596985052206077E-4</v>
      </c>
      <c r="G61" s="195">
        <f>逆行列係数!BR62</f>
        <v>7.4259733863678431E-4</v>
      </c>
      <c r="H61" s="472">
        <f t="shared" si="4"/>
        <v>6.8381814918676884E-2</v>
      </c>
      <c r="I61" s="196">
        <f t="shared" si="5"/>
        <v>3.3292534627396343E-3</v>
      </c>
      <c r="J61" s="197">
        <f t="shared" si="3"/>
        <v>7.1711068381416512E-2</v>
      </c>
    </row>
    <row r="62" spans="1:10" x14ac:dyDescent="0.15">
      <c r="A62" s="289"/>
      <c r="B62" s="283" t="s">
        <v>96</v>
      </c>
      <c r="C62" s="192" t="s">
        <v>374</v>
      </c>
      <c r="E62" s="198"/>
      <c r="F62" s="195">
        <f>逆行列係数!AC63</f>
        <v>1.8506754735139917E-3</v>
      </c>
      <c r="G62" s="195">
        <f>逆行列係数!BR63</f>
        <v>1.6831546485973552E-3</v>
      </c>
      <c r="H62" s="472">
        <f t="shared" si="4"/>
        <v>0.17675681121501233</v>
      </c>
      <c r="I62" s="196">
        <f t="shared" si="5"/>
        <v>7.5460120183784918E-3</v>
      </c>
      <c r="J62" s="197">
        <f t="shared" si="3"/>
        <v>0.18430282323339081</v>
      </c>
    </row>
    <row r="63" spans="1:10" x14ac:dyDescent="0.15">
      <c r="A63" s="289"/>
      <c r="B63" s="283" t="s">
        <v>97</v>
      </c>
      <c r="C63" s="192" t="s">
        <v>11</v>
      </c>
      <c r="E63" s="198"/>
      <c r="F63" s="195">
        <f>逆行列係数!AC64</f>
        <v>1.0903345567731474E-3</v>
      </c>
      <c r="G63" s="195">
        <f>逆行列係数!BR64</f>
        <v>1.0187080282941725E-3</v>
      </c>
      <c r="H63" s="472">
        <f t="shared" si="4"/>
        <v>0.10413714461067466</v>
      </c>
      <c r="I63" s="196">
        <f t="shared" si="5"/>
        <v>4.5671281787045184E-3</v>
      </c>
      <c r="J63" s="197">
        <f t="shared" si="3"/>
        <v>0.10870427278937918</v>
      </c>
    </row>
    <row r="64" spans="1:10" x14ac:dyDescent="0.15">
      <c r="A64" s="289"/>
      <c r="B64" s="283" t="s">
        <v>98</v>
      </c>
      <c r="C64" s="192" t="s">
        <v>345</v>
      </c>
      <c r="E64" s="198"/>
      <c r="F64" s="195">
        <f>逆行列係数!AC65</f>
        <v>1.0946400200621505E-4</v>
      </c>
      <c r="G64" s="195">
        <f>逆行列係数!BR65</f>
        <v>1.4895181711504409E-4</v>
      </c>
      <c r="H64" s="472">
        <f t="shared" si="4"/>
        <v>1.0454835661010884E-2</v>
      </c>
      <c r="I64" s="196">
        <f t="shared" si="5"/>
        <v>6.6778902523669382E-4</v>
      </c>
      <c r="J64" s="197">
        <f t="shared" si="3"/>
        <v>1.1122624686247577E-2</v>
      </c>
    </row>
    <row r="65" spans="1:10" x14ac:dyDescent="0.15">
      <c r="A65" s="289"/>
      <c r="B65" s="283" t="s">
        <v>99</v>
      </c>
      <c r="C65" s="192" t="s">
        <v>342</v>
      </c>
      <c r="E65" s="198"/>
      <c r="F65" s="195">
        <f>逆行列係数!AC66</f>
        <v>5.7751098278629618E-3</v>
      </c>
      <c r="G65" s="195">
        <f>逆行列係数!BR66</f>
        <v>6.3526258142535975E-3</v>
      </c>
      <c r="H65" s="472">
        <f t="shared" si="4"/>
        <v>0.55157698483532558</v>
      </c>
      <c r="I65" s="196">
        <f t="shared" si="5"/>
        <v>2.8480443423643243E-2</v>
      </c>
      <c r="J65" s="197">
        <f t="shared" si="3"/>
        <v>0.58005742825896878</v>
      </c>
    </row>
    <row r="66" spans="1:10" x14ac:dyDescent="0.15">
      <c r="A66" s="289"/>
      <c r="B66" s="283" t="s">
        <v>100</v>
      </c>
      <c r="C66" s="192" t="s">
        <v>13</v>
      </c>
      <c r="E66" s="198"/>
      <c r="F66" s="195">
        <f>逆行列係数!AC67</f>
        <v>5.5175950187359756E-3</v>
      </c>
      <c r="G66" s="195">
        <f>逆行列係数!BR67</f>
        <v>7.6850641648745395E-3</v>
      </c>
      <c r="H66" s="472">
        <f t="shared" si="4"/>
        <v>0.52698191284493401</v>
      </c>
      <c r="I66" s="196">
        <f t="shared" si="5"/>
        <v>3.4454104736293845E-2</v>
      </c>
      <c r="J66" s="197">
        <f t="shared" si="3"/>
        <v>0.56143601758122785</v>
      </c>
    </row>
    <row r="67" spans="1:10" x14ac:dyDescent="0.15">
      <c r="A67" s="289"/>
      <c r="B67" s="283" t="s">
        <v>101</v>
      </c>
      <c r="C67" s="192" t="s">
        <v>14</v>
      </c>
      <c r="E67" s="198"/>
      <c r="F67" s="195">
        <f>逆行列係数!AC68</f>
        <v>3.246540595225379E-3</v>
      </c>
      <c r="G67" s="195">
        <f>逆行列係数!BR68</f>
        <v>1.445034765753706E-2</v>
      </c>
      <c r="H67" s="472">
        <f t="shared" si="4"/>
        <v>0.31007498143503526</v>
      </c>
      <c r="I67" s="196">
        <f t="shared" si="5"/>
        <v>6.4784597888489878E-2</v>
      </c>
      <c r="J67" s="197">
        <f t="shared" si="3"/>
        <v>0.37485957932352515</v>
      </c>
    </row>
    <row r="68" spans="1:10" x14ac:dyDescent="0.15">
      <c r="A68" s="289"/>
      <c r="B68" s="283" t="s">
        <v>102</v>
      </c>
      <c r="C68" s="192" t="s">
        <v>343</v>
      </c>
      <c r="E68" s="198"/>
      <c r="F68" s="195">
        <f>逆行列係数!AC69</f>
        <v>2.0291550775500818E-2</v>
      </c>
      <c r="G68" s="195">
        <f>逆行列係数!BR69</f>
        <v>5.5672026003880853E-2</v>
      </c>
      <c r="H68" s="472">
        <f t="shared" si="4"/>
        <v>1.9380328215377514</v>
      </c>
      <c r="I68" s="196">
        <f t="shared" si="5"/>
        <v>0.24959190628315325</v>
      </c>
      <c r="J68" s="197">
        <f t="shared" si="3"/>
        <v>2.1876247278209044</v>
      </c>
    </row>
    <row r="69" spans="1:10" x14ac:dyDescent="0.15">
      <c r="A69" s="289"/>
      <c r="B69" s="283" t="s">
        <v>103</v>
      </c>
      <c r="C69" s="192" t="s">
        <v>375</v>
      </c>
      <c r="E69" s="198"/>
      <c r="F69" s="195">
        <f>逆行列係数!AC70</f>
        <v>7.7468059874053407E-4</v>
      </c>
      <c r="G69" s="195">
        <f>逆行列係数!BR70</f>
        <v>1.3264352122675543E-2</v>
      </c>
      <c r="H69" s="472">
        <f t="shared" si="4"/>
        <v>7.3989240308845572E-2</v>
      </c>
      <c r="I69" s="196">
        <f t="shared" si="5"/>
        <v>5.9467477107421861E-2</v>
      </c>
      <c r="J69" s="197">
        <f t="shared" si="3"/>
        <v>0.13345671741626744</v>
      </c>
    </row>
    <row r="70" spans="1:10" x14ac:dyDescent="0.15">
      <c r="A70" s="289"/>
      <c r="B70" s="283" t="s">
        <v>104</v>
      </c>
      <c r="C70" s="192" t="s">
        <v>376</v>
      </c>
      <c r="E70" s="198"/>
      <c r="F70" s="195">
        <f>逆行列係数!AC71</f>
        <v>7.0483995305777242E-4</v>
      </c>
      <c r="G70" s="195">
        <f>逆行列係数!BR71</f>
        <v>1.0014560727851916</v>
      </c>
      <c r="H70" s="472">
        <f t="shared" si="4"/>
        <v>6.731880564822805E-2</v>
      </c>
      <c r="I70" s="196">
        <f t="shared" si="5"/>
        <v>4.489783257535338</v>
      </c>
      <c r="J70" s="197">
        <f>SUM(H70:I70)</f>
        <v>4.5571020631835664</v>
      </c>
    </row>
    <row r="71" spans="1:10" x14ac:dyDescent="0.15">
      <c r="A71" s="289"/>
      <c r="B71" s="283" t="s">
        <v>105</v>
      </c>
      <c r="C71" s="192" t="s">
        <v>377</v>
      </c>
      <c r="E71" s="198"/>
      <c r="F71" s="195">
        <f>逆行列係数!AC72</f>
        <v>3.0216260137167595E-2</v>
      </c>
      <c r="G71" s="195">
        <f>逆行列係数!BR72</f>
        <v>3.3769833340775976E-2</v>
      </c>
      <c r="H71" s="472">
        <f t="shared" si="4"/>
        <v>2.8859353598866702</v>
      </c>
      <c r="I71" s="196">
        <f t="shared" si="5"/>
        <v>0.15139878469307197</v>
      </c>
      <c r="J71" s="197">
        <f>SUM(H71:I71)</f>
        <v>3.0373341445797419</v>
      </c>
    </row>
    <row r="72" spans="1:10" x14ac:dyDescent="0.15">
      <c r="A72" s="289"/>
      <c r="B72" s="283" t="s">
        <v>106</v>
      </c>
      <c r="C72" s="192" t="s">
        <v>17</v>
      </c>
      <c r="D72" s="214"/>
      <c r="E72" s="198"/>
      <c r="F72" s="195">
        <f>逆行列係数!AC73</f>
        <v>6.5943350963478774E-3</v>
      </c>
      <c r="G72" s="195">
        <f>逆行列係数!BR73</f>
        <v>1.8279830749009778E-2</v>
      </c>
      <c r="H72" s="472">
        <f t="shared" si="4"/>
        <v>0.6298206575896893</v>
      </c>
      <c r="I72" s="196">
        <f t="shared" si="5"/>
        <v>8.1953148298585424E-2</v>
      </c>
      <c r="J72" s="197">
        <f t="shared" si="3"/>
        <v>0.71177380588827477</v>
      </c>
    </row>
    <row r="73" spans="1:10" x14ac:dyDescent="0.15">
      <c r="A73" s="289"/>
      <c r="B73" s="283" t="s">
        <v>107</v>
      </c>
      <c r="C73" s="192" t="s">
        <v>18</v>
      </c>
      <c r="D73" s="214"/>
      <c r="E73" s="198"/>
      <c r="F73" s="195">
        <f>逆行列係数!AC74</f>
        <v>3.9220836929696494E-3</v>
      </c>
      <c r="G73" s="195">
        <f>逆行列係数!BR74</f>
        <v>8.9316319712811204E-3</v>
      </c>
      <c r="H73" s="472">
        <f t="shared" si="4"/>
        <v>0.3745956634803122</v>
      </c>
      <c r="I73" s="196">
        <f t="shared" si="5"/>
        <v>4.0042786475495119E-2</v>
      </c>
      <c r="J73" s="197">
        <f t="shared" si="3"/>
        <v>0.41463844995580734</v>
      </c>
    </row>
    <row r="74" spans="1:10" x14ac:dyDescent="0.15">
      <c r="A74" s="289"/>
      <c r="B74" s="283" t="s">
        <v>108</v>
      </c>
      <c r="C74" s="192" t="s">
        <v>378</v>
      </c>
      <c r="D74" s="214"/>
      <c r="E74" s="198"/>
      <c r="F74" s="195">
        <f>逆行列係数!AC75</f>
        <v>2.9867939017412644E-2</v>
      </c>
      <c r="G74" s="195">
        <f>逆行列係数!BR75</f>
        <v>5.2052126870100038E-2</v>
      </c>
      <c r="H74" s="472">
        <f t="shared" si="4"/>
        <v>2.8526674362080664</v>
      </c>
      <c r="I74" s="196">
        <f t="shared" si="5"/>
        <v>0.23336297426458244</v>
      </c>
      <c r="J74" s="197">
        <f t="shared" si="3"/>
        <v>3.0860304104726488</v>
      </c>
    </row>
    <row r="75" spans="1:10" x14ac:dyDescent="0.15">
      <c r="A75" s="289"/>
      <c r="B75" s="283" t="s">
        <v>109</v>
      </c>
      <c r="C75" s="192" t="s">
        <v>347</v>
      </c>
      <c r="D75" s="214"/>
      <c r="E75" s="198"/>
      <c r="F75" s="195">
        <f>逆行列係数!AC76</f>
        <v>1.833413234839034E-2</v>
      </c>
      <c r="G75" s="195">
        <f>逆行列係数!BR76</f>
        <v>2.8228367938811512E-2</v>
      </c>
      <c r="H75" s="472">
        <f t="shared" si="4"/>
        <v>1.7510810602261875</v>
      </c>
      <c r="I75" s="196">
        <f t="shared" si="5"/>
        <v>0.12655498049629216</v>
      </c>
      <c r="J75" s="197">
        <f t="shared" si="3"/>
        <v>1.8776360407224797</v>
      </c>
    </row>
    <row r="76" spans="1:10" x14ac:dyDescent="0.15">
      <c r="A76" s="289"/>
      <c r="B76" s="283" t="s">
        <v>110</v>
      </c>
      <c r="C76" s="192" t="s">
        <v>19</v>
      </c>
      <c r="D76" s="214"/>
      <c r="E76" s="198"/>
      <c r="F76" s="195">
        <f>逆行列係数!AC77</f>
        <v>4.0619840485241058E-4</v>
      </c>
      <c r="G76" s="195">
        <f>逆行列係数!BR77</f>
        <v>9.9507095694434757E-4</v>
      </c>
      <c r="H76" s="472">
        <f t="shared" si="4"/>
        <v>3.8795745547980251E-2</v>
      </c>
      <c r="I76" s="196">
        <f t="shared" si="5"/>
        <v>4.4611571530274131E-3</v>
      </c>
      <c r="J76" s="197">
        <f t="shared" si="3"/>
        <v>4.3256902701007661E-2</v>
      </c>
    </row>
    <row r="77" spans="1:10" x14ac:dyDescent="0.15">
      <c r="A77" s="289"/>
      <c r="B77" s="283" t="s">
        <v>111</v>
      </c>
      <c r="C77" s="192" t="s">
        <v>20</v>
      </c>
      <c r="D77" s="214"/>
      <c r="E77" s="198"/>
      <c r="F77" s="195">
        <f>逆行列係数!AC78</f>
        <v>4.9286464602272635E-3</v>
      </c>
      <c r="G77" s="195">
        <f>逆行列係数!BR78</f>
        <v>6.5417204716499396E-3</v>
      </c>
      <c r="H77" s="472">
        <f t="shared" si="4"/>
        <v>0.4707318189405631</v>
      </c>
      <c r="I77" s="196">
        <f t="shared" si="5"/>
        <v>2.9328203050789248E-2</v>
      </c>
      <c r="J77" s="197">
        <f t="shared" si="3"/>
        <v>0.50006002199135235</v>
      </c>
    </row>
    <row r="78" spans="1:10" x14ac:dyDescent="0.15">
      <c r="A78" s="289"/>
      <c r="B78" s="283" t="s">
        <v>112</v>
      </c>
      <c r="C78" s="192" t="s">
        <v>379</v>
      </c>
      <c r="D78" s="214"/>
      <c r="E78" s="198"/>
      <c r="F78" s="195">
        <f>逆行列係数!AC79</f>
        <v>5.0251726436523061E-5</v>
      </c>
      <c r="G78" s="195">
        <f>逆行列係数!BR79</f>
        <v>9.4310355068346656E-5</v>
      </c>
      <c r="H78" s="472">
        <f t="shared" si="4"/>
        <v>4.7995097196071408E-3</v>
      </c>
      <c r="I78" s="196">
        <f t="shared" si="5"/>
        <v>4.2281740028841046E-4</v>
      </c>
      <c r="J78" s="197">
        <f t="shared" si="3"/>
        <v>5.2223271198955515E-3</v>
      </c>
    </row>
    <row r="79" spans="1:10" x14ac:dyDescent="0.15">
      <c r="A79" s="289"/>
      <c r="B79" s="283" t="s">
        <v>334</v>
      </c>
      <c r="C79" s="192" t="s">
        <v>380</v>
      </c>
      <c r="D79" s="214"/>
      <c r="E79" s="198"/>
      <c r="F79" s="195">
        <f>逆行列係数!AC80</f>
        <v>5.6270045740046512E-4</v>
      </c>
      <c r="G79" s="195">
        <f>逆行列係数!BR80</f>
        <v>3.1371120708009073E-3</v>
      </c>
      <c r="H79" s="472">
        <f t="shared" si="4"/>
        <v>5.3743154833344228E-2</v>
      </c>
      <c r="I79" s="196">
        <f t="shared" si="5"/>
        <v>1.4064474354148827E-2</v>
      </c>
      <c r="J79" s="197">
        <f t="shared" si="3"/>
        <v>6.7807629187493057E-2</v>
      </c>
    </row>
    <row r="80" spans="1:10" x14ac:dyDescent="0.15">
      <c r="A80" s="289"/>
      <c r="B80" s="283" t="s">
        <v>335</v>
      </c>
      <c r="C80" s="192" t="s">
        <v>21</v>
      </c>
      <c r="D80" s="214"/>
      <c r="E80" s="198"/>
      <c r="F80" s="195">
        <f>逆行列係数!AC81</f>
        <v>5.3223688110542733E-2</v>
      </c>
      <c r="G80" s="195">
        <f>逆行列係数!BR81</f>
        <v>0.11012318788024884</v>
      </c>
      <c r="H80" s="472">
        <f t="shared" si="4"/>
        <v>5.0833598468017813</v>
      </c>
      <c r="I80" s="196">
        <f t="shared" si="5"/>
        <v>0.49371036698203025</v>
      </c>
      <c r="J80" s="197">
        <f t="shared" si="3"/>
        <v>5.577070213783812</v>
      </c>
    </row>
    <row r="81" spans="1:10" x14ac:dyDescent="0.15">
      <c r="A81" s="289"/>
      <c r="B81" s="283" t="s">
        <v>381</v>
      </c>
      <c r="C81" s="435" t="s">
        <v>439</v>
      </c>
      <c r="D81" s="214"/>
      <c r="E81" s="198"/>
      <c r="F81" s="195">
        <f>逆行列係数!AC82</f>
        <v>4.4931037907884798E-4</v>
      </c>
      <c r="G81" s="195">
        <f>逆行列係数!BR82</f>
        <v>7.0765550512140744E-4</v>
      </c>
      <c r="H81" s="472">
        <f t="shared" si="4"/>
        <v>4.2913342176080407E-2</v>
      </c>
      <c r="I81" s="196">
        <f t="shared" si="5"/>
        <v>3.1726003020387189E-3</v>
      </c>
      <c r="J81" s="197">
        <f t="shared" si="3"/>
        <v>4.6085942478119125E-2</v>
      </c>
    </row>
    <row r="82" spans="1:10" x14ac:dyDescent="0.15">
      <c r="A82" s="289"/>
      <c r="B82" s="283" t="s">
        <v>336</v>
      </c>
      <c r="C82" s="192" t="s">
        <v>383</v>
      </c>
      <c r="D82" s="214"/>
      <c r="E82" s="198"/>
      <c r="F82" s="195">
        <f>逆行列係数!AC83</f>
        <v>3.7329635664136061E-4</v>
      </c>
      <c r="G82" s="195">
        <f>逆行列係数!BR83</f>
        <v>4.0337999797031027E-3</v>
      </c>
      <c r="H82" s="472">
        <f t="shared" si="4"/>
        <v>3.565329231538554E-2</v>
      </c>
      <c r="I82" s="196">
        <f t="shared" si="5"/>
        <v>1.808455518448096E-2</v>
      </c>
      <c r="J82" s="197">
        <f t="shared" si="3"/>
        <v>5.3737847499866501E-2</v>
      </c>
    </row>
    <row r="83" spans="1:10" x14ac:dyDescent="0.15">
      <c r="A83" s="289"/>
      <c r="B83" s="283" t="s">
        <v>337</v>
      </c>
      <c r="C83" s="192" t="s">
        <v>384</v>
      </c>
      <c r="D83" s="214"/>
      <c r="E83" s="198"/>
      <c r="F83" s="195">
        <f>逆行列係数!AC84</f>
        <v>1.7906259083019576E-3</v>
      </c>
      <c r="G83" s="195">
        <f>逆行列係数!BR84</f>
        <v>4.386525931215253E-3</v>
      </c>
      <c r="H83" s="472">
        <f t="shared" si="4"/>
        <v>0.17102151628425211</v>
      </c>
      <c r="I83" s="200">
        <f t="shared" si="5"/>
        <v>1.9665915680097189E-2</v>
      </c>
      <c r="J83" s="197">
        <f t="shared" si="3"/>
        <v>0.19068743196434929</v>
      </c>
    </row>
    <row r="84" spans="1:10" x14ac:dyDescent="0.15">
      <c r="A84" s="292"/>
      <c r="B84" s="293"/>
      <c r="C84" s="278" t="s">
        <v>116</v>
      </c>
      <c r="D84" s="217">
        <f>SUM(D45:D83)</f>
        <v>0</v>
      </c>
      <c r="E84" s="224">
        <f>SUM(E45:E83)</f>
        <v>0</v>
      </c>
      <c r="F84" s="480">
        <f>逆行列係数!AC85</f>
        <v>0.33456253065196678</v>
      </c>
      <c r="G84" s="480">
        <f>逆行列係数!BR85</f>
        <v>1.5500758987144807</v>
      </c>
      <c r="H84" s="488">
        <f>SUM(H45:H83)</f>
        <v>31.953849778849072</v>
      </c>
      <c r="I84" s="475">
        <f>SUM(I45:I83)</f>
        <v>6.9493860061200161</v>
      </c>
      <c r="J84" s="220">
        <f>SUM(J45:J83)</f>
        <v>38.903235784969098</v>
      </c>
    </row>
    <row r="85" spans="1:10" x14ac:dyDescent="0.15">
      <c r="A85" s="221"/>
      <c r="B85" s="222"/>
      <c r="C85" s="223" t="s">
        <v>48</v>
      </c>
      <c r="D85" s="215">
        <f>SUM(D84,D44)</f>
        <v>95.509349826414066</v>
      </c>
      <c r="E85" s="215">
        <f>SUM(E84,E44)</f>
        <v>4.4832553114872162</v>
      </c>
      <c r="F85" s="480">
        <f>逆行列係数!AC87</f>
        <v>1.5806232414822445</v>
      </c>
      <c r="G85" s="480">
        <f>逆行列係数!BR87</f>
        <v>1.5582620758953636</v>
      </c>
      <c r="H85" s="473">
        <f>SUM(H84,H44)</f>
        <v>150.96429811448823</v>
      </c>
      <c r="I85" s="200">
        <f>SUM(I84,I44)</f>
        <v>6.9860867284469848</v>
      </c>
      <c r="J85" s="201">
        <f>SUM(J84,J44)</f>
        <v>157.95038484293525</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27</v>
      </c>
      <c r="C2" s="324" t="s">
        <v>431</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276</v>
      </c>
      <c r="E4" s="182" t="s">
        <v>154</v>
      </c>
      <c r="F4" s="183" t="s">
        <v>155</v>
      </c>
      <c r="G4" s="183" t="s">
        <v>277</v>
      </c>
      <c r="H4" s="479" t="s">
        <v>278</v>
      </c>
      <c r="I4" s="185" t="s">
        <v>279</v>
      </c>
      <c r="J4" s="186" t="s">
        <v>280</v>
      </c>
      <c r="K4" s="187"/>
      <c r="L4" s="188"/>
    </row>
    <row r="5" spans="1:12" x14ac:dyDescent="0.15">
      <c r="A5" s="190" t="s">
        <v>130</v>
      </c>
      <c r="B5" s="191" t="s">
        <v>358</v>
      </c>
      <c r="C5" s="192" t="s">
        <v>359</v>
      </c>
      <c r="D5" s="193"/>
      <c r="E5" s="194"/>
      <c r="F5" s="195">
        <f>逆行列係数!AD5</f>
        <v>1.476393547095866E-4</v>
      </c>
      <c r="G5" s="195">
        <f>逆行列係数!BS5</f>
        <v>1.2505828011700826E-5</v>
      </c>
      <c r="H5" s="472">
        <f t="shared" ref="H5:H40" si="0">D$31*F5</f>
        <v>1.4365092178169654E-2</v>
      </c>
      <c r="I5" s="196">
        <f t="shared" ref="I5:I40" si="1">E$31*G5</f>
        <v>4.0030510529451369E-6</v>
      </c>
      <c r="J5" s="197">
        <f t="shared" ref="J5:J40" si="2">SUM(H5:I5)</f>
        <v>1.4369095229222599E-2</v>
      </c>
    </row>
    <row r="6" spans="1:12" x14ac:dyDescent="0.15">
      <c r="A6" s="190" t="s">
        <v>132</v>
      </c>
      <c r="B6" s="191" t="s">
        <v>360</v>
      </c>
      <c r="C6" s="192" t="s">
        <v>361</v>
      </c>
      <c r="D6" s="193"/>
      <c r="E6" s="194"/>
      <c r="F6" s="195">
        <f>逆行列係数!AD6</f>
        <v>5.1798847996050212E-5</v>
      </c>
      <c r="G6" s="195">
        <f>逆行列係数!BS6</f>
        <v>4.9666750900924794E-6</v>
      </c>
      <c r="H6" s="472">
        <f t="shared" si="0"/>
        <v>5.0399517638771135E-3</v>
      </c>
      <c r="I6" s="196">
        <f t="shared" si="1"/>
        <v>1.5898070827800467E-6</v>
      </c>
      <c r="J6" s="197">
        <f t="shared" si="2"/>
        <v>5.0415415709598932E-3</v>
      </c>
    </row>
    <row r="7" spans="1:12" x14ac:dyDescent="0.15">
      <c r="A7" s="190" t="s">
        <v>134</v>
      </c>
      <c r="B7" s="191" t="s">
        <v>362</v>
      </c>
      <c r="C7" s="192" t="s">
        <v>363</v>
      </c>
      <c r="D7" s="193"/>
      <c r="E7" s="194"/>
      <c r="F7" s="195">
        <f>逆行列係数!AD7</f>
        <v>1.3051831798437968E-5</v>
      </c>
      <c r="G7" s="195">
        <f>逆行列係数!BS7</f>
        <v>1.567833434078597E-6</v>
      </c>
      <c r="H7" s="472">
        <f t="shared" si="0"/>
        <v>1.2699240473336543E-3</v>
      </c>
      <c r="I7" s="196">
        <f t="shared" si="1"/>
        <v>5.0185539680049928E-7</v>
      </c>
      <c r="J7" s="197">
        <f t="shared" si="2"/>
        <v>1.2704259027304548E-3</v>
      </c>
    </row>
    <row r="8" spans="1:12" x14ac:dyDescent="0.15">
      <c r="A8" s="190" t="s">
        <v>136</v>
      </c>
      <c r="B8" s="191" t="s">
        <v>364</v>
      </c>
      <c r="C8" s="192" t="s">
        <v>3</v>
      </c>
      <c r="D8" s="193"/>
      <c r="E8" s="194"/>
      <c r="F8" s="195">
        <f>逆行列係数!AD8</f>
        <v>1.1305577767714722E-2</v>
      </c>
      <c r="G8" s="195">
        <f>逆行列係数!BS8</f>
        <v>1.6513141689577303E-4</v>
      </c>
      <c r="H8" s="472">
        <f t="shared" si="0"/>
        <v>1.100016097199469</v>
      </c>
      <c r="I8" s="196">
        <f t="shared" si="1"/>
        <v>5.2857714951818274E-5</v>
      </c>
      <c r="J8" s="197">
        <f t="shared" si="2"/>
        <v>1.1000689549144209</v>
      </c>
    </row>
    <row r="9" spans="1:12" x14ac:dyDescent="0.15">
      <c r="A9" s="190"/>
      <c r="B9" s="191" t="s">
        <v>365</v>
      </c>
      <c r="C9" s="192" t="s">
        <v>344</v>
      </c>
      <c r="D9" s="193"/>
      <c r="E9" s="194"/>
      <c r="F9" s="195">
        <f>逆行列係数!AD9</f>
        <v>1.913963927539705E-4</v>
      </c>
      <c r="G9" s="195">
        <f>逆行列係数!BS9</f>
        <v>3.6506137220804773E-5</v>
      </c>
      <c r="H9" s="472">
        <f t="shared" si="0"/>
        <v>1.8622587655494686E-2</v>
      </c>
      <c r="I9" s="196">
        <f t="shared" si="1"/>
        <v>1.1685426259178764E-5</v>
      </c>
      <c r="J9" s="197">
        <f t="shared" si="2"/>
        <v>1.8634273081753864E-2</v>
      </c>
    </row>
    <row r="10" spans="1:12" x14ac:dyDescent="0.15">
      <c r="A10" s="190"/>
      <c r="B10" s="191" t="s">
        <v>366</v>
      </c>
      <c r="C10" s="192" t="s">
        <v>4</v>
      </c>
      <c r="D10" s="193"/>
      <c r="E10" s="194"/>
      <c r="F10" s="195">
        <f>逆行列係数!AD10</f>
        <v>3.6509067186555094E-3</v>
      </c>
      <c r="G10" s="195">
        <f>逆行列係数!BS10</f>
        <v>1.0958316739167109E-4</v>
      </c>
      <c r="H10" s="472">
        <f t="shared" si="0"/>
        <v>0.35522785676317964</v>
      </c>
      <c r="I10" s="196">
        <f t="shared" si="1"/>
        <v>3.5077006752520678E-5</v>
      </c>
      <c r="J10" s="197">
        <f t="shared" si="2"/>
        <v>0.35526293376993218</v>
      </c>
    </row>
    <row r="11" spans="1:12" x14ac:dyDescent="0.15">
      <c r="A11" s="190"/>
      <c r="B11" s="191" t="s">
        <v>367</v>
      </c>
      <c r="C11" s="192" t="s">
        <v>113</v>
      </c>
      <c r="D11" s="193"/>
      <c r="E11" s="194"/>
      <c r="F11" s="195">
        <f>逆行列係数!AD11</f>
        <v>5.7348639090348879E-3</v>
      </c>
      <c r="G11" s="195">
        <f>逆行列係数!BS11</f>
        <v>4.8014948282402336E-4</v>
      </c>
      <c r="H11" s="472">
        <f t="shared" si="0"/>
        <v>0.55799382789631802</v>
      </c>
      <c r="I11" s="196">
        <f t="shared" si="1"/>
        <v>1.5369337328095589E-4</v>
      </c>
      <c r="J11" s="197">
        <f t="shared" si="2"/>
        <v>0.55814752126959899</v>
      </c>
    </row>
    <row r="12" spans="1:12" x14ac:dyDescent="0.15">
      <c r="A12" s="190"/>
      <c r="B12" s="191" t="s">
        <v>368</v>
      </c>
      <c r="C12" s="192" t="s">
        <v>5</v>
      </c>
      <c r="D12" s="193"/>
      <c r="E12" s="194"/>
      <c r="F12" s="195">
        <f>逆行列係数!AD12</f>
        <v>1.1405883945493857E-3</v>
      </c>
      <c r="G12" s="195">
        <f>逆行列係数!BS12</f>
        <v>4.080442845553928E-4</v>
      </c>
      <c r="H12" s="472">
        <f t="shared" si="0"/>
        <v>0.11097757408437499</v>
      </c>
      <c r="I12" s="196">
        <f t="shared" si="1"/>
        <v>1.3061287116770129E-4</v>
      </c>
      <c r="J12" s="197">
        <f t="shared" si="2"/>
        <v>0.11110818695554268</v>
      </c>
    </row>
    <row r="13" spans="1:12" x14ac:dyDescent="0.15">
      <c r="A13" s="190"/>
      <c r="B13" s="191" t="s">
        <v>369</v>
      </c>
      <c r="C13" s="192" t="s">
        <v>6</v>
      </c>
      <c r="D13" s="193"/>
      <c r="E13" s="194"/>
      <c r="F13" s="195">
        <f>逆行列係数!AD13</f>
        <v>6.2756757311070418E-3</v>
      </c>
      <c r="G13" s="195">
        <f>逆行列係数!BS13</f>
        <v>1.0744084181289073E-4</v>
      </c>
      <c r="H13" s="472">
        <f t="shared" si="0"/>
        <v>0.61061402317143276</v>
      </c>
      <c r="I13" s="196">
        <f t="shared" si="1"/>
        <v>3.4391259382905152E-5</v>
      </c>
      <c r="J13" s="197">
        <f t="shared" si="2"/>
        <v>0.61064841443081563</v>
      </c>
    </row>
    <row r="14" spans="1:12" x14ac:dyDescent="0.15">
      <c r="A14" s="190"/>
      <c r="B14" s="191" t="s">
        <v>88</v>
      </c>
      <c r="C14" s="192" t="s">
        <v>370</v>
      </c>
      <c r="D14" s="193"/>
      <c r="E14" s="194"/>
      <c r="F14" s="195">
        <f>逆行列係数!AD14</f>
        <v>1.1785953318827007E-3</v>
      </c>
      <c r="G14" s="195">
        <f>逆行列係数!BS14</f>
        <v>4.7114501719276291E-4</v>
      </c>
      <c r="H14" s="472">
        <f t="shared" si="0"/>
        <v>0.11467559321536443</v>
      </c>
      <c r="I14" s="196">
        <f t="shared" si="1"/>
        <v>1.5081109026917128E-4</v>
      </c>
      <c r="J14" s="197">
        <f t="shared" si="2"/>
        <v>0.11482640430563359</v>
      </c>
    </row>
    <row r="15" spans="1:12" x14ac:dyDescent="0.15">
      <c r="A15" s="190"/>
      <c r="B15" s="191" t="s">
        <v>89</v>
      </c>
      <c r="C15" s="192" t="s">
        <v>7</v>
      </c>
      <c r="D15" s="193"/>
      <c r="E15" s="194"/>
      <c r="F15" s="195">
        <f>逆行列係数!AD15</f>
        <v>3.2123038599855141E-4</v>
      </c>
      <c r="G15" s="195">
        <f>逆行列係数!BS15</f>
        <v>5.9282124893028048E-5</v>
      </c>
      <c r="H15" s="472">
        <f t="shared" si="0"/>
        <v>3.1255244337630377E-2</v>
      </c>
      <c r="I15" s="196">
        <f t="shared" si="1"/>
        <v>1.8975902455385385E-5</v>
      </c>
      <c r="J15" s="197">
        <f t="shared" si="2"/>
        <v>3.1274220240085762E-2</v>
      </c>
    </row>
    <row r="16" spans="1:12" x14ac:dyDescent="0.15">
      <c r="A16" s="190"/>
      <c r="B16" s="191" t="s">
        <v>90</v>
      </c>
      <c r="C16" s="192" t="s">
        <v>8</v>
      </c>
      <c r="D16" s="193"/>
      <c r="E16" s="194"/>
      <c r="F16" s="195">
        <f>逆行列係数!AD16</f>
        <v>1.2556107579966135E-3</v>
      </c>
      <c r="G16" s="195">
        <f>逆行列係数!BS16</f>
        <v>6.3640328777856282E-4</v>
      </c>
      <c r="H16" s="472">
        <f t="shared" si="0"/>
        <v>0.12216908096084789</v>
      </c>
      <c r="I16" s="196">
        <f t="shared" si="1"/>
        <v>2.0370941043297208E-4</v>
      </c>
      <c r="J16" s="197">
        <f t="shared" si="2"/>
        <v>0.12237279037128086</v>
      </c>
    </row>
    <row r="17" spans="1:10" x14ac:dyDescent="0.15">
      <c r="A17" s="190"/>
      <c r="B17" s="191" t="s">
        <v>91</v>
      </c>
      <c r="C17" s="192" t="s">
        <v>9</v>
      </c>
      <c r="D17" s="193"/>
      <c r="E17" s="194"/>
      <c r="F17" s="195">
        <f>逆行列係数!AD17</f>
        <v>9.9554431023880408E-5</v>
      </c>
      <c r="G17" s="195">
        <f>逆行列係数!BS17</f>
        <v>4.9433691293662782E-5</v>
      </c>
      <c r="H17" s="472">
        <f t="shared" si="0"/>
        <v>9.6864997900889243E-3</v>
      </c>
      <c r="I17" s="196">
        <f t="shared" si="1"/>
        <v>1.5823469649423769E-5</v>
      </c>
      <c r="J17" s="197">
        <f t="shared" si="2"/>
        <v>9.7023232597383477E-3</v>
      </c>
    </row>
    <row r="18" spans="1:10" x14ac:dyDescent="0.15">
      <c r="A18" s="190"/>
      <c r="B18" s="191" t="s">
        <v>92</v>
      </c>
      <c r="C18" s="192" t="s">
        <v>10</v>
      </c>
      <c r="D18" s="193"/>
      <c r="E18" s="194"/>
      <c r="F18" s="195">
        <f>逆行列係数!AD18</f>
        <v>1.3690720878831791E-3</v>
      </c>
      <c r="G18" s="195">
        <f>逆行列係数!BS18</f>
        <v>3.2394290069863262E-4</v>
      </c>
      <c r="H18" s="472">
        <f t="shared" si="0"/>
        <v>0.13320870156664288</v>
      </c>
      <c r="I18" s="196">
        <f t="shared" si="1"/>
        <v>1.0369245191301814E-4</v>
      </c>
      <c r="J18" s="197">
        <f t="shared" si="2"/>
        <v>0.13331239401855591</v>
      </c>
    </row>
    <row r="19" spans="1:10" x14ac:dyDescent="0.15">
      <c r="A19" s="190"/>
      <c r="B19" s="191" t="s">
        <v>93</v>
      </c>
      <c r="C19" s="192" t="s">
        <v>371</v>
      </c>
      <c r="D19" s="193"/>
      <c r="E19" s="194"/>
      <c r="F19" s="195">
        <f>逆行列係数!AD19</f>
        <v>1.8511491537948172E-4</v>
      </c>
      <c r="G19" s="195">
        <f>逆行列係数!BS19</f>
        <v>1.1966695867517023E-4</v>
      </c>
      <c r="H19" s="472">
        <f>D$31*F19</f>
        <v>1.801140914095083E-2</v>
      </c>
      <c r="I19" s="196">
        <f>E$31*G19</f>
        <v>3.8304776339414295E-5</v>
      </c>
      <c r="J19" s="197">
        <f>SUM(H19:I19)</f>
        <v>1.8049713917290246E-2</v>
      </c>
    </row>
    <row r="20" spans="1:10" x14ac:dyDescent="0.15">
      <c r="A20" s="190"/>
      <c r="B20" s="191" t="s">
        <v>94</v>
      </c>
      <c r="C20" s="192" t="s">
        <v>372</v>
      </c>
      <c r="D20" s="193"/>
      <c r="E20" s="194"/>
      <c r="F20" s="195">
        <f>逆行列係数!AD20</f>
        <v>1.9162643647312722E-4</v>
      </c>
      <c r="G20" s="195">
        <f>逆行列係数!BS20</f>
        <v>5.2619939853882992E-5</v>
      </c>
      <c r="H20" s="472">
        <f>D$31*F20</f>
        <v>1.8644970571196233E-2</v>
      </c>
      <c r="I20" s="196">
        <f>E$31*G20</f>
        <v>1.6843371381800127E-5</v>
      </c>
      <c r="J20" s="197">
        <f>SUM(H20:I20)</f>
        <v>1.8661813942578032E-2</v>
      </c>
    </row>
    <row r="21" spans="1:10" x14ac:dyDescent="0.15">
      <c r="A21" s="190"/>
      <c r="B21" s="191" t="s">
        <v>95</v>
      </c>
      <c r="C21" s="192" t="s">
        <v>373</v>
      </c>
      <c r="D21" s="193"/>
      <c r="E21" s="194"/>
      <c r="F21" s="195">
        <f>逆行列係数!AD21</f>
        <v>5.5079541404968741E-4</v>
      </c>
      <c r="G21" s="195">
        <f>逆行列係数!BS21</f>
        <v>4.902574286881264E-5</v>
      </c>
      <c r="H21" s="472">
        <f t="shared" si="0"/>
        <v>5.3591584098295439E-2</v>
      </c>
      <c r="I21" s="196">
        <f t="shared" si="1"/>
        <v>1.5692887462453363E-5</v>
      </c>
      <c r="J21" s="197">
        <f t="shared" si="2"/>
        <v>5.3607276985757894E-2</v>
      </c>
    </row>
    <row r="22" spans="1:10" x14ac:dyDescent="0.15">
      <c r="A22" s="190"/>
      <c r="B22" s="191" t="s">
        <v>96</v>
      </c>
      <c r="C22" s="192" t="s">
        <v>374</v>
      </c>
      <c r="D22" s="193"/>
      <c r="E22" s="194"/>
      <c r="F22" s="195">
        <f>逆行列係数!AD22</f>
        <v>2.9673102793486249E-4</v>
      </c>
      <c r="G22" s="195">
        <f>逆行列係数!BS22</f>
        <v>6.0538296069366874E-5</v>
      </c>
      <c r="H22" s="472">
        <f t="shared" si="0"/>
        <v>2.8871492812956291E-2</v>
      </c>
      <c r="I22" s="196">
        <f t="shared" si="1"/>
        <v>1.9377996370751693E-5</v>
      </c>
      <c r="J22" s="197">
        <f t="shared" si="2"/>
        <v>2.8890870809327042E-2</v>
      </c>
    </row>
    <row r="23" spans="1:10" x14ac:dyDescent="0.15">
      <c r="A23" s="190"/>
      <c r="B23" s="191" t="s">
        <v>97</v>
      </c>
      <c r="C23" s="192" t="s">
        <v>11</v>
      </c>
      <c r="D23" s="193"/>
      <c r="E23" s="194"/>
      <c r="F23" s="195">
        <f>逆行列係数!AD23</f>
        <v>2.5292339347925423E-4</v>
      </c>
      <c r="G23" s="195">
        <f>逆行列係数!BS23</f>
        <v>1.1714113757311888E-4</v>
      </c>
      <c r="H23" s="472">
        <f t="shared" si="0"/>
        <v>2.4609074379197644E-2</v>
      </c>
      <c r="I23" s="196">
        <f t="shared" si="1"/>
        <v>3.7496274030518195E-5</v>
      </c>
      <c r="J23" s="197">
        <f t="shared" si="2"/>
        <v>2.4646570653228162E-2</v>
      </c>
    </row>
    <row r="24" spans="1:10" x14ac:dyDescent="0.15">
      <c r="A24" s="190"/>
      <c r="B24" s="191" t="s">
        <v>98</v>
      </c>
      <c r="C24" s="192" t="s">
        <v>345</v>
      </c>
      <c r="D24" s="193"/>
      <c r="E24" s="194"/>
      <c r="F24" s="195">
        <f>逆行列係数!AD24</f>
        <v>2.9561528560988713E-4</v>
      </c>
      <c r="G24" s="195">
        <f>逆行列係数!BS24</f>
        <v>3.668999448616343E-5</v>
      </c>
      <c r="H24" s="472">
        <f t="shared" si="0"/>
        <v>2.8762932724916871E-2</v>
      </c>
      <c r="I24" s="196">
        <f t="shared" si="1"/>
        <v>1.1744278021652786E-5</v>
      </c>
      <c r="J24" s="197">
        <f t="shared" si="2"/>
        <v>2.8774677002938523E-2</v>
      </c>
    </row>
    <row r="25" spans="1:10" x14ac:dyDescent="0.15">
      <c r="A25" s="190"/>
      <c r="B25" s="191" t="s">
        <v>99</v>
      </c>
      <c r="C25" s="192" t="s">
        <v>342</v>
      </c>
      <c r="D25" s="193"/>
      <c r="E25" s="194"/>
      <c r="F25" s="195">
        <f>逆行列係数!AD25</f>
        <v>4.5177665961149778E-4</v>
      </c>
      <c r="G25" s="195">
        <f>逆行列係数!BS25</f>
        <v>1.2181019981091705E-4</v>
      </c>
      <c r="H25" s="472">
        <f t="shared" si="0"/>
        <v>4.3957204852530699E-2</v>
      </c>
      <c r="I25" s="196">
        <f t="shared" si="1"/>
        <v>3.8990816774093188E-5</v>
      </c>
      <c r="J25" s="197">
        <f t="shared" si="2"/>
        <v>4.3996195669304794E-2</v>
      </c>
    </row>
    <row r="26" spans="1:10" x14ac:dyDescent="0.15">
      <c r="A26" s="190"/>
      <c r="B26" s="191" t="s">
        <v>100</v>
      </c>
      <c r="C26" s="192" t="s">
        <v>13</v>
      </c>
      <c r="D26" s="193"/>
      <c r="E26" s="194"/>
      <c r="F26" s="195">
        <f>逆行列係数!AD26</f>
        <v>3.7649751789576753E-3</v>
      </c>
      <c r="G26" s="195">
        <f>逆行列係数!BS26</f>
        <v>3.6783579198272436E-4</v>
      </c>
      <c r="H26" s="472">
        <f t="shared" si="0"/>
        <v>0.36632655026590938</v>
      </c>
      <c r="I26" s="196">
        <f t="shared" si="1"/>
        <v>1.1774234005374697E-4</v>
      </c>
      <c r="J26" s="197">
        <f t="shared" si="2"/>
        <v>0.36644429260596312</v>
      </c>
    </row>
    <row r="27" spans="1:10" x14ac:dyDescent="0.15">
      <c r="A27" s="190"/>
      <c r="B27" s="191" t="s">
        <v>101</v>
      </c>
      <c r="C27" s="192" t="s">
        <v>14</v>
      </c>
      <c r="D27" s="193"/>
      <c r="E27" s="194"/>
      <c r="F27" s="195">
        <f>逆行列係数!AD27</f>
        <v>6.359236181641215E-3</v>
      </c>
      <c r="G27" s="195">
        <f>逆行列係数!BS27</f>
        <v>3.5437987906846199E-5</v>
      </c>
      <c r="H27" s="472">
        <f t="shared" si="0"/>
        <v>0.61874433217159019</v>
      </c>
      <c r="I27" s="196">
        <f t="shared" si="1"/>
        <v>1.1343517172315913E-5</v>
      </c>
      <c r="J27" s="197">
        <f t="shared" si="2"/>
        <v>0.61875567568876255</v>
      </c>
    </row>
    <row r="28" spans="1:10" x14ac:dyDescent="0.15">
      <c r="A28" s="190"/>
      <c r="B28" s="191" t="s">
        <v>102</v>
      </c>
      <c r="C28" s="192" t="s">
        <v>343</v>
      </c>
      <c r="D28" s="193"/>
      <c r="E28" s="194"/>
      <c r="F28" s="195">
        <f>逆行列係数!AD28</f>
        <v>2.3006552888039652E-2</v>
      </c>
      <c r="G28" s="195">
        <f>逆行列係数!BS28</f>
        <v>1.8345210607026801E-4</v>
      </c>
      <c r="H28" s="472">
        <f t="shared" si="0"/>
        <v>2.2385037755598183</v>
      </c>
      <c r="I28" s="196">
        <f t="shared" si="1"/>
        <v>5.8722073075248799E-5</v>
      </c>
      <c r="J28" s="197">
        <f t="shared" si="2"/>
        <v>2.2385624976328935</v>
      </c>
    </row>
    <row r="29" spans="1:10" x14ac:dyDescent="0.15">
      <c r="A29" s="190"/>
      <c r="B29" s="191" t="s">
        <v>103</v>
      </c>
      <c r="C29" s="192" t="s">
        <v>375</v>
      </c>
      <c r="D29" s="193"/>
      <c r="E29" s="194"/>
      <c r="F29" s="195">
        <f>逆行列係数!AD29</f>
        <v>4.3806044165561834E-3</v>
      </c>
      <c r="G29" s="195">
        <f>逆行列係数!BS29</f>
        <v>1.7055213109045942E-5</v>
      </c>
      <c r="H29" s="472">
        <f t="shared" si="0"/>
        <v>0.42622637008749137</v>
      </c>
      <c r="I29" s="196">
        <f t="shared" si="1"/>
        <v>5.4592857610461217E-6</v>
      </c>
      <c r="J29" s="197">
        <f t="shared" si="2"/>
        <v>0.42623182937325244</v>
      </c>
    </row>
    <row r="30" spans="1:10" x14ac:dyDescent="0.15">
      <c r="A30" s="190"/>
      <c r="B30" s="191" t="s">
        <v>104</v>
      </c>
      <c r="C30" s="192" t="s">
        <v>376</v>
      </c>
      <c r="D30" s="193"/>
      <c r="E30" s="194"/>
      <c r="F30" s="195">
        <f>逆行列係数!AD30</f>
        <v>1.7450628371905607E-3</v>
      </c>
      <c r="G30" s="195">
        <f>逆行列係数!BS30</f>
        <v>1.0257966525702685E-5</v>
      </c>
      <c r="H30" s="472">
        <f>D$31*F30</f>
        <v>0.16979204875455162</v>
      </c>
      <c r="I30" s="196">
        <f>E$31*G30</f>
        <v>3.2835221836866922E-6</v>
      </c>
      <c r="J30" s="197">
        <f>SUM(H30:I30)</f>
        <v>0.16979533227673529</v>
      </c>
    </row>
    <row r="31" spans="1:10" x14ac:dyDescent="0.15">
      <c r="A31" s="190"/>
      <c r="B31" s="191" t="s">
        <v>105</v>
      </c>
      <c r="C31" s="192" t="s">
        <v>377</v>
      </c>
      <c r="D31" s="193">
        <f>地域別最終需要!K33</f>
        <v>97.298529964632067</v>
      </c>
      <c r="E31" s="194">
        <f>地域別最終需要!I33</f>
        <v>0.32009484291641965</v>
      </c>
      <c r="F31" s="195">
        <f>逆行列係数!AD31</f>
        <v>1.0095652505200887</v>
      </c>
      <c r="G31" s="195">
        <f>逆行列係数!BS31</f>
        <v>8.3666284457778873E-4</v>
      </c>
      <c r="H31" s="472">
        <f t="shared" si="0"/>
        <v>98.229214778980136</v>
      </c>
      <c r="I31" s="196">
        <f t="shared" si="1"/>
        <v>2.6781146180913213E-4</v>
      </c>
      <c r="J31" s="197">
        <f t="shared" si="2"/>
        <v>98.229482590441947</v>
      </c>
    </row>
    <row r="32" spans="1:10" x14ac:dyDescent="0.15">
      <c r="A32" s="190"/>
      <c r="B32" s="191" t="s">
        <v>106</v>
      </c>
      <c r="C32" s="192" t="s">
        <v>17</v>
      </c>
      <c r="D32" s="193"/>
      <c r="E32" s="194"/>
      <c r="F32" s="195">
        <f>逆行列係数!AD32</f>
        <v>2.0957280867809094E-2</v>
      </c>
      <c r="G32" s="195">
        <f>逆行列係数!BS32</f>
        <v>9.9489647366121208E-5</v>
      </c>
      <c r="H32" s="472">
        <f t="shared" si="0"/>
        <v>2.0391126204937335</v>
      </c>
      <c r="I32" s="196">
        <f t="shared" si="1"/>
        <v>3.1846123045468555E-5</v>
      </c>
      <c r="J32" s="197">
        <f t="shared" si="2"/>
        <v>2.0391444666167788</v>
      </c>
    </row>
    <row r="33" spans="1:10" x14ac:dyDescent="0.15">
      <c r="A33" s="190"/>
      <c r="B33" s="191" t="s">
        <v>107</v>
      </c>
      <c r="C33" s="192" t="s">
        <v>18</v>
      </c>
      <c r="D33" s="193"/>
      <c r="E33" s="194"/>
      <c r="F33" s="195">
        <f>逆行列係数!AD33</f>
        <v>3.5644348526614134E-2</v>
      </c>
      <c r="G33" s="195">
        <f>逆行列係数!BS33</f>
        <v>1.0096781626879401E-4</v>
      </c>
      <c r="H33" s="472">
        <f t="shared" si="0"/>
        <v>3.4681427131865541</v>
      </c>
      <c r="I33" s="196">
        <f t="shared" si="1"/>
        <v>3.2319277288173542E-5</v>
      </c>
      <c r="J33" s="197">
        <f t="shared" si="2"/>
        <v>3.4681750324638423</v>
      </c>
    </row>
    <row r="34" spans="1:10" x14ac:dyDescent="0.15">
      <c r="A34" s="190"/>
      <c r="B34" s="191" t="s">
        <v>108</v>
      </c>
      <c r="C34" s="192" t="s">
        <v>378</v>
      </c>
      <c r="D34" s="193"/>
      <c r="E34" s="194"/>
      <c r="F34" s="195">
        <f>逆行列係数!AD34</f>
        <v>1.5781694842812409E-2</v>
      </c>
      <c r="G34" s="195">
        <f>逆行列係数!BS34</f>
        <v>9.8466202258618994E-4</v>
      </c>
      <c r="H34" s="472">
        <f t="shared" si="0"/>
        <v>1.5355357085560626</v>
      </c>
      <c r="I34" s="196">
        <f t="shared" si="1"/>
        <v>3.1518523544549052E-4</v>
      </c>
      <c r="J34" s="197">
        <f t="shared" si="2"/>
        <v>1.5358508937915081</v>
      </c>
    </row>
    <row r="35" spans="1:10" x14ac:dyDescent="0.15">
      <c r="A35" s="190"/>
      <c r="B35" s="191" t="s">
        <v>109</v>
      </c>
      <c r="C35" s="192" t="s">
        <v>347</v>
      </c>
      <c r="D35" s="193"/>
      <c r="E35" s="194"/>
      <c r="F35" s="195">
        <f>逆行列係数!AD35</f>
        <v>2.4655130171562959E-2</v>
      </c>
      <c r="G35" s="195">
        <f>逆行列係数!BS35</f>
        <v>3.0386808904865197E-4</v>
      </c>
      <c r="H35" s="472">
        <f t="shared" si="0"/>
        <v>2.3989079217797227</v>
      </c>
      <c r="I35" s="196">
        <f t="shared" si="1"/>
        <v>9.7266608231340876E-5</v>
      </c>
      <c r="J35" s="197">
        <f t="shared" si="2"/>
        <v>2.399005188387954</v>
      </c>
    </row>
    <row r="36" spans="1:10" x14ac:dyDescent="0.15">
      <c r="A36" s="190"/>
      <c r="B36" s="191" t="s">
        <v>110</v>
      </c>
      <c r="C36" s="192" t="s">
        <v>19</v>
      </c>
      <c r="D36" s="193"/>
      <c r="E36" s="194"/>
      <c r="F36" s="195">
        <f>逆行列係数!AD36</f>
        <v>2.0979815462993895E-3</v>
      </c>
      <c r="G36" s="195">
        <f>逆行列係数!BS36</f>
        <v>8.4953105625549978E-6</v>
      </c>
      <c r="H36" s="472">
        <f t="shared" si="0"/>
        <v>0.20413052034785625</v>
      </c>
      <c r="I36" s="196">
        <f t="shared" si="1"/>
        <v>2.7193051000472427E-6</v>
      </c>
      <c r="J36" s="197">
        <f t="shared" si="2"/>
        <v>0.20413323965295629</v>
      </c>
    </row>
    <row r="37" spans="1:10" x14ac:dyDescent="0.15">
      <c r="A37" s="190"/>
      <c r="B37" s="191" t="s">
        <v>111</v>
      </c>
      <c r="C37" s="192" t="s">
        <v>20</v>
      </c>
      <c r="D37" s="193"/>
      <c r="E37" s="194"/>
      <c r="F37" s="195">
        <f>逆行列係数!AD37</f>
        <v>4.6032532361174111E-3</v>
      </c>
      <c r="G37" s="195">
        <f>逆行列係数!BS37</f>
        <v>1.1110048484287722E-4</v>
      </c>
      <c r="H37" s="472">
        <f t="shared" si="0"/>
        <v>0.44788977292915944</v>
      </c>
      <c r="I37" s="196">
        <f t="shared" si="1"/>
        <v>3.5562692243718845E-5</v>
      </c>
      <c r="J37" s="197">
        <f t="shared" si="2"/>
        <v>0.44792533562140313</v>
      </c>
    </row>
    <row r="38" spans="1:10" x14ac:dyDescent="0.15">
      <c r="A38" s="190"/>
      <c r="B38" s="191" t="s">
        <v>112</v>
      </c>
      <c r="C38" s="192" t="s">
        <v>379</v>
      </c>
      <c r="D38" s="193"/>
      <c r="E38" s="194"/>
      <c r="F38" s="195">
        <f>逆行列係数!AD38</f>
        <v>1.0045660716194996E-4</v>
      </c>
      <c r="G38" s="195">
        <f>逆行列係数!BS38</f>
        <v>1.9147142920614872E-6</v>
      </c>
      <c r="H38" s="472">
        <f t="shared" si="0"/>
        <v>9.7742802020922611E-3</v>
      </c>
      <c r="I38" s="196">
        <f t="shared" si="1"/>
        <v>6.1289017054724545E-7</v>
      </c>
      <c r="J38" s="197">
        <f t="shared" si="2"/>
        <v>9.7748930922628083E-3</v>
      </c>
    </row>
    <row r="39" spans="1:10" x14ac:dyDescent="0.15">
      <c r="A39" s="190"/>
      <c r="B39" s="191" t="s">
        <v>334</v>
      </c>
      <c r="C39" s="192" t="s">
        <v>380</v>
      </c>
      <c r="D39" s="193"/>
      <c r="E39" s="194"/>
      <c r="F39" s="195">
        <f>逆行列係数!AD39</f>
        <v>1.0512869997624488E-3</v>
      </c>
      <c r="G39" s="195">
        <f>逆行列係数!BS39</f>
        <v>8.296423339231068E-6</v>
      </c>
      <c r="H39" s="472">
        <f t="shared" si="0"/>
        <v>0.10228867964781477</v>
      </c>
      <c r="I39" s="196">
        <f t="shared" si="1"/>
        <v>2.6556423255392865E-6</v>
      </c>
      <c r="J39" s="197">
        <f t="shared" si="2"/>
        <v>0.10229133529014031</v>
      </c>
    </row>
    <row r="40" spans="1:10" x14ac:dyDescent="0.15">
      <c r="A40" s="190"/>
      <c r="B40" s="191" t="s">
        <v>335</v>
      </c>
      <c r="C40" s="192" t="s">
        <v>21</v>
      </c>
      <c r="D40" s="193"/>
      <c r="E40" s="194"/>
      <c r="F40" s="195">
        <f>逆行列係数!AD40</f>
        <v>8.1633333791507806E-2</v>
      </c>
      <c r="G40" s="195">
        <f>逆行列係数!BS40</f>
        <v>4.729719635696649E-4</v>
      </c>
      <c r="H40" s="472">
        <f t="shared" si="0"/>
        <v>7.9428033740258339</v>
      </c>
      <c r="I40" s="196">
        <f t="shared" si="1"/>
        <v>1.5139588638270245E-4</v>
      </c>
      <c r="J40" s="197">
        <f t="shared" si="2"/>
        <v>7.9429547699122169</v>
      </c>
    </row>
    <row r="41" spans="1:10" x14ac:dyDescent="0.15">
      <c r="A41" s="190"/>
      <c r="B41" s="191" t="s">
        <v>381</v>
      </c>
      <c r="C41" s="435" t="s">
        <v>439</v>
      </c>
      <c r="D41" s="193"/>
      <c r="E41" s="194"/>
      <c r="F41" s="195">
        <f>逆行列係数!AD41</f>
        <v>9.7411155695305393E-4</v>
      </c>
      <c r="G41" s="195">
        <f>逆行列係数!BS41</f>
        <v>2.9991292273627655E-5</v>
      </c>
      <c r="H41" s="472">
        <f t="shared" ref="H41:I43" si="3">D$31*F41</f>
        <v>9.4779622513091119E-2</v>
      </c>
      <c r="I41" s="196">
        <f t="shared" si="3"/>
        <v>9.6000579891872737E-6</v>
      </c>
      <c r="J41" s="197">
        <f>SUM(H41:I41)</f>
        <v>9.47892225710803E-2</v>
      </c>
    </row>
    <row r="42" spans="1:10" x14ac:dyDescent="0.15">
      <c r="A42" s="190"/>
      <c r="B42" s="191" t="s">
        <v>336</v>
      </c>
      <c r="C42" s="192" t="s">
        <v>383</v>
      </c>
      <c r="D42" s="193"/>
      <c r="E42" s="194"/>
      <c r="F42" s="195">
        <f>逆行列係数!AD42</f>
        <v>2.7289140762590722E-3</v>
      </c>
      <c r="G42" s="195">
        <f>逆行列係数!BS42</f>
        <v>8.4860708394577787E-6</v>
      </c>
      <c r="H42" s="472">
        <f t="shared" si="3"/>
        <v>0.26551932801979955</v>
      </c>
      <c r="I42" s="196">
        <f t="shared" si="3"/>
        <v>2.7163475123338472E-6</v>
      </c>
      <c r="J42" s="197">
        <f>SUM(H42:I42)</f>
        <v>0.26552204436731186</v>
      </c>
    </row>
    <row r="43" spans="1:10" x14ac:dyDescent="0.15">
      <c r="A43" s="190"/>
      <c r="B43" s="191" t="s">
        <v>337</v>
      </c>
      <c r="C43" s="192" t="s">
        <v>384</v>
      </c>
      <c r="D43" s="320"/>
      <c r="E43" s="321"/>
      <c r="F43" s="199">
        <f>逆行列係数!AD43</f>
        <v>9.2485805961112326E-3</v>
      </c>
      <c r="G43" s="199">
        <f>逆行列係数!BS43</f>
        <v>3.7450074127378812E-5</v>
      </c>
      <c r="H43" s="473">
        <f t="shared" si="3"/>
        <v>0.89987329626104351</v>
      </c>
      <c r="I43" s="200">
        <f t="shared" si="3"/>
        <v>1.1987575595011592E-5</v>
      </c>
      <c r="J43" s="201">
        <f>SUM(H43:I43)</f>
        <v>0.89988528383663857</v>
      </c>
    </row>
    <row r="44" spans="1:10" x14ac:dyDescent="0.15">
      <c r="A44" s="202"/>
      <c r="B44" s="271"/>
      <c r="C44" s="272" t="s">
        <v>116</v>
      </c>
      <c r="D44" s="204">
        <f>SUM(D5:D43)</f>
        <v>97.298529964632067</v>
      </c>
      <c r="E44" s="204">
        <f>SUM(E5:E43)</f>
        <v>0.32009484291641965</v>
      </c>
      <c r="F44" s="205">
        <f>逆行列係数!AD44</f>
        <v>1.2832581999170873</v>
      </c>
      <c r="G44" s="205">
        <f>逆行列係数!BS44</f>
        <v>7.0419907777194979E-3</v>
      </c>
      <c r="H44" s="474">
        <f>SUM(H5:H43)</f>
        <v>124.85913641699254</v>
      </c>
      <c r="I44" s="206">
        <f>SUM(I5:I43)</f>
        <v>2.2541049318129981E-3</v>
      </c>
      <c r="J44" s="207">
        <f>SUM(J5:J43)</f>
        <v>124.86139052192436</v>
      </c>
    </row>
    <row r="45" spans="1:10" x14ac:dyDescent="0.15">
      <c r="A45" s="208" t="s">
        <v>137</v>
      </c>
      <c r="B45" s="191" t="s">
        <v>358</v>
      </c>
      <c r="C45" s="192" t="s">
        <v>359</v>
      </c>
      <c r="D45" s="209"/>
      <c r="E45" s="210"/>
      <c r="F45" s="211">
        <f>逆行列係数!AD46</f>
        <v>6.7643937700086567E-4</v>
      </c>
      <c r="G45" s="211">
        <f>逆行列係数!BS46</f>
        <v>7.3226588005498555E-4</v>
      </c>
      <c r="H45" s="472">
        <f t="shared" ref="H45:H80" si="4">D$31*F45</f>
        <v>6.5816556992375777E-2</v>
      </c>
      <c r="I45" s="212">
        <f t="shared" ref="I45:I80" si="5">E$31*G45</f>
        <v>2.3439453184925438E-4</v>
      </c>
      <c r="J45" s="213">
        <f t="shared" ref="J45:J80" si="6">SUM(H45:I45)</f>
        <v>6.6050951524225035E-2</v>
      </c>
    </row>
    <row r="46" spans="1:10" x14ac:dyDescent="0.15">
      <c r="A46" s="208" t="s">
        <v>138</v>
      </c>
      <c r="B46" s="191" t="s">
        <v>360</v>
      </c>
      <c r="C46" s="192" t="s">
        <v>361</v>
      </c>
      <c r="D46" s="193"/>
      <c r="E46" s="194"/>
      <c r="F46" s="195">
        <f>逆行列係数!AD47</f>
        <v>4.5329576961086922E-4</v>
      </c>
      <c r="G46" s="195">
        <f>逆行列係数!BS47</f>
        <v>5.8393775048457561E-4</v>
      </c>
      <c r="H46" s="472">
        <f t="shared" si="4"/>
        <v>4.4105012022324114E-2</v>
      </c>
      <c r="I46" s="196">
        <f t="shared" si="5"/>
        <v>1.8691546251432768E-4</v>
      </c>
      <c r="J46" s="197">
        <f t="shared" si="6"/>
        <v>4.4291927484838442E-2</v>
      </c>
    </row>
    <row r="47" spans="1:10" x14ac:dyDescent="0.15">
      <c r="A47" s="208" t="s">
        <v>139</v>
      </c>
      <c r="B47" s="191" t="s">
        <v>362</v>
      </c>
      <c r="C47" s="192" t="s">
        <v>363</v>
      </c>
      <c r="D47" s="214"/>
      <c r="E47" s="198"/>
      <c r="F47" s="195">
        <f>逆行列係数!AD48</f>
        <v>5.7821938716403086E-5</v>
      </c>
      <c r="G47" s="195">
        <f>逆行列係数!BS48</f>
        <v>6.9340202590450123E-5</v>
      </c>
      <c r="H47" s="472">
        <f t="shared" si="4"/>
        <v>5.6259896368110645E-3</v>
      </c>
      <c r="I47" s="196">
        <f t="shared" si="5"/>
        <v>2.2195441255982847E-5</v>
      </c>
      <c r="J47" s="197">
        <f t="shared" si="6"/>
        <v>5.6481850780670476E-3</v>
      </c>
    </row>
    <row r="48" spans="1:10" x14ac:dyDescent="0.15">
      <c r="A48" s="208" t="s">
        <v>140</v>
      </c>
      <c r="B48" s="191" t="s">
        <v>364</v>
      </c>
      <c r="C48" s="192" t="s">
        <v>3</v>
      </c>
      <c r="D48" s="214"/>
      <c r="E48" s="198"/>
      <c r="F48" s="195">
        <f>逆行列係数!AD49</f>
        <v>2.2070903467916878E-2</v>
      </c>
      <c r="G48" s="195">
        <f>逆行列係数!BS49</f>
        <v>3.0421355068560963E-2</v>
      </c>
      <c r="H48" s="472">
        <f t="shared" si="4"/>
        <v>2.147466462419612</v>
      </c>
      <c r="I48" s="196">
        <f t="shared" si="5"/>
        <v>9.737718871975649E-3</v>
      </c>
      <c r="J48" s="197">
        <f t="shared" si="6"/>
        <v>2.1572041812915876</v>
      </c>
    </row>
    <row r="49" spans="1:10" x14ac:dyDescent="0.15">
      <c r="A49" s="208" t="s">
        <v>136</v>
      </c>
      <c r="B49" s="191" t="s">
        <v>365</v>
      </c>
      <c r="C49" s="192" t="s">
        <v>344</v>
      </c>
      <c r="E49" s="198"/>
      <c r="F49" s="195">
        <f>逆行列係数!AD50</f>
        <v>6.6415269104375747E-4</v>
      </c>
      <c r="G49" s="195">
        <f>逆行列係数!BS50</f>
        <v>7.5649035847154906E-4</v>
      </c>
      <c r="H49" s="472">
        <f t="shared" si="4"/>
        <v>6.4621080510612064E-2</v>
      </c>
      <c r="I49" s="196">
        <f t="shared" si="5"/>
        <v>2.421486624627365E-4</v>
      </c>
      <c r="J49" s="197">
        <f t="shared" si="6"/>
        <v>6.4863229173074799E-2</v>
      </c>
    </row>
    <row r="50" spans="1:10" x14ac:dyDescent="0.15">
      <c r="A50" s="208"/>
      <c r="B50" s="191" t="s">
        <v>366</v>
      </c>
      <c r="C50" s="192" t="s">
        <v>4</v>
      </c>
      <c r="E50" s="198"/>
      <c r="F50" s="195">
        <f>逆行列係数!AD51</f>
        <v>3.6152688216955203E-3</v>
      </c>
      <c r="G50" s="195">
        <f>逆行列係数!BS51</f>
        <v>6.5361734126163805E-3</v>
      </c>
      <c r="H50" s="472">
        <f t="shared" si="4"/>
        <v>0.35176034177794163</v>
      </c>
      <c r="I50" s="196">
        <f t="shared" si="5"/>
        <v>2.092195401785919E-3</v>
      </c>
      <c r="J50" s="197">
        <f t="shared" si="6"/>
        <v>0.35385253717972753</v>
      </c>
    </row>
    <row r="51" spans="1:10" x14ac:dyDescent="0.15">
      <c r="A51" s="208"/>
      <c r="B51" s="191" t="s">
        <v>367</v>
      </c>
      <c r="C51" s="192" t="s">
        <v>113</v>
      </c>
      <c r="E51" s="198"/>
      <c r="F51" s="195">
        <f>逆行列係数!AD52</f>
        <v>1.2992565412915741E-2</v>
      </c>
      <c r="G51" s="195">
        <f>逆行列係数!BS52</f>
        <v>1.8601285797119681E-2</v>
      </c>
      <c r="H51" s="472">
        <f t="shared" si="4"/>
        <v>1.2641575151460245</v>
      </c>
      <c r="I51" s="196">
        <f t="shared" si="5"/>
        <v>5.9541756552724525E-3</v>
      </c>
      <c r="J51" s="197">
        <f t="shared" si="6"/>
        <v>1.2701116908012968</v>
      </c>
    </row>
    <row r="52" spans="1:10" x14ac:dyDescent="0.15">
      <c r="A52" s="208"/>
      <c r="B52" s="191" t="s">
        <v>368</v>
      </c>
      <c r="C52" s="192" t="s">
        <v>5</v>
      </c>
      <c r="E52" s="198"/>
      <c r="F52" s="195">
        <f>逆行列係数!AD53</f>
        <v>8.8266525378201868E-3</v>
      </c>
      <c r="G52" s="195">
        <f>逆行列係数!BS53</f>
        <v>8.8658953655602005E-3</v>
      </c>
      <c r="H52" s="472">
        <f t="shared" si="4"/>
        <v>0.8588203164384931</v>
      </c>
      <c r="I52" s="196">
        <f t="shared" si="5"/>
        <v>2.8379273843524054E-3</v>
      </c>
      <c r="J52" s="197">
        <f t="shared" si="6"/>
        <v>0.8616582438228455</v>
      </c>
    </row>
    <row r="53" spans="1:10" x14ac:dyDescent="0.15">
      <c r="A53" s="208"/>
      <c r="B53" s="191" t="s">
        <v>369</v>
      </c>
      <c r="C53" s="192" t="s">
        <v>6</v>
      </c>
      <c r="E53" s="198"/>
      <c r="F53" s="195">
        <f>逆行列係数!AD54</f>
        <v>2.5400423728770626E-2</v>
      </c>
      <c r="G53" s="195">
        <f>逆行列係数!BS54</f>
        <v>2.9603686031263489E-2</v>
      </c>
      <c r="H53" s="472">
        <f t="shared" si="4"/>
        <v>2.4714238892881402</v>
      </c>
      <c r="I53" s="196">
        <f t="shared" si="5"/>
        <v>9.4759872299242931E-3</v>
      </c>
      <c r="J53" s="197">
        <f t="shared" si="6"/>
        <v>2.4808998765180643</v>
      </c>
    </row>
    <row r="54" spans="1:10" x14ac:dyDescent="0.15">
      <c r="A54" s="208"/>
      <c r="B54" s="191" t="s">
        <v>88</v>
      </c>
      <c r="C54" s="192" t="s">
        <v>370</v>
      </c>
      <c r="E54" s="198"/>
      <c r="F54" s="195">
        <f>逆行列係数!AD55</f>
        <v>1.0389037226255653E-2</v>
      </c>
      <c r="G54" s="195">
        <f>逆行列係数!BS55</f>
        <v>9.9345964766193329E-3</v>
      </c>
      <c r="H54" s="472">
        <f t="shared" si="4"/>
        <v>1.0108380498625138</v>
      </c>
      <c r="I54" s="196">
        <f t="shared" si="5"/>
        <v>3.1800130986214814E-3</v>
      </c>
      <c r="J54" s="197">
        <f t="shared" si="6"/>
        <v>1.0140180629611353</v>
      </c>
    </row>
    <row r="55" spans="1:10" x14ac:dyDescent="0.15">
      <c r="A55" s="208"/>
      <c r="B55" s="191" t="s">
        <v>89</v>
      </c>
      <c r="C55" s="192" t="s">
        <v>7</v>
      </c>
      <c r="E55" s="198"/>
      <c r="F55" s="195">
        <f>逆行列係数!AD56</f>
        <v>1.3015630060476994E-3</v>
      </c>
      <c r="G55" s="195">
        <f>逆行列係数!BS56</f>
        <v>1.7898168543141388E-3</v>
      </c>
      <c r="H55" s="472">
        <f t="shared" si="4"/>
        <v>0.12664016714478868</v>
      </c>
      <c r="I55" s="196">
        <f t="shared" si="5"/>
        <v>5.7291114483084464E-4</v>
      </c>
      <c r="J55" s="197">
        <f t="shared" si="6"/>
        <v>0.12721307828961953</v>
      </c>
    </row>
    <row r="56" spans="1:10" x14ac:dyDescent="0.15">
      <c r="A56" s="208"/>
      <c r="B56" s="191" t="s">
        <v>90</v>
      </c>
      <c r="C56" s="192" t="s">
        <v>8</v>
      </c>
      <c r="E56" s="198"/>
      <c r="F56" s="195">
        <f>逆行列係数!AD57</f>
        <v>5.7474464455766292E-3</v>
      </c>
      <c r="G56" s="195">
        <f>逆行列係数!BS57</f>
        <v>6.7158603994604228E-3</v>
      </c>
      <c r="H56" s="472">
        <f t="shared" si="4"/>
        <v>0.55921809020505575</v>
      </c>
      <c r="I56" s="196">
        <f t="shared" si="5"/>
        <v>2.1497122796138874E-3</v>
      </c>
      <c r="J56" s="197">
        <f t="shared" si="6"/>
        <v>0.56136780248466966</v>
      </c>
    </row>
    <row r="57" spans="1:10" x14ac:dyDescent="0.15">
      <c r="A57" s="208"/>
      <c r="B57" s="191" t="s">
        <v>91</v>
      </c>
      <c r="C57" s="192" t="s">
        <v>9</v>
      </c>
      <c r="E57" s="198"/>
      <c r="F57" s="195">
        <f>逆行列係数!AD58</f>
        <v>1.4433254386837535E-3</v>
      </c>
      <c r="G57" s="195">
        <f>逆行列係数!BS58</f>
        <v>1.4987934113662883E-3</v>
      </c>
      <c r="H57" s="472">
        <f t="shared" si="4"/>
        <v>0.14043344344448691</v>
      </c>
      <c r="I57" s="196">
        <f t="shared" si="5"/>
        <v>4.797560415754568E-4</v>
      </c>
      <c r="J57" s="197">
        <f t="shared" si="6"/>
        <v>0.14091319948606237</v>
      </c>
    </row>
    <row r="58" spans="1:10" x14ac:dyDescent="0.15">
      <c r="A58" s="208"/>
      <c r="B58" s="191" t="s">
        <v>92</v>
      </c>
      <c r="C58" s="192" t="s">
        <v>10</v>
      </c>
      <c r="E58" s="198"/>
      <c r="F58" s="195">
        <f>逆行列係数!AD59</f>
        <v>4.6349764709979809E-3</v>
      </c>
      <c r="G58" s="195">
        <f>逆行列係数!BS59</f>
        <v>6.1280423138375447E-3</v>
      </c>
      <c r="H58" s="472">
        <f t="shared" si="4"/>
        <v>0.45097639704876163</v>
      </c>
      <c r="I58" s="196">
        <f t="shared" si="5"/>
        <v>1.9615547418330016E-3</v>
      </c>
      <c r="J58" s="197">
        <f t="shared" si="6"/>
        <v>0.45293795179059465</v>
      </c>
    </row>
    <row r="59" spans="1:10" x14ac:dyDescent="0.15">
      <c r="A59" s="208"/>
      <c r="B59" s="191" t="s">
        <v>93</v>
      </c>
      <c r="C59" s="192" t="s">
        <v>371</v>
      </c>
      <c r="E59" s="198"/>
      <c r="F59" s="195">
        <f>逆行列係数!AD60</f>
        <v>1.5419994365565375E-3</v>
      </c>
      <c r="G59" s="195">
        <f>逆行列係数!BS60</f>
        <v>1.2874216064991892E-3</v>
      </c>
      <c r="H59" s="472">
        <f>D$31*F59</f>
        <v>0.15003427838324204</v>
      </c>
      <c r="I59" s="196">
        <f>E$31*G59</f>
        <v>4.1209701689956258E-4</v>
      </c>
      <c r="J59" s="197">
        <f>SUM(H59:I59)</f>
        <v>0.15044637540014161</v>
      </c>
    </row>
    <row r="60" spans="1:10" x14ac:dyDescent="0.15">
      <c r="A60" s="208"/>
      <c r="B60" s="191" t="s">
        <v>94</v>
      </c>
      <c r="C60" s="192" t="s">
        <v>372</v>
      </c>
      <c r="E60" s="198"/>
      <c r="F60" s="195">
        <f>逆行列係数!AD61</f>
        <v>1.9616300967846027E-3</v>
      </c>
      <c r="G60" s="195">
        <f>逆行列係数!BS61</f>
        <v>1.5362139158143198E-3</v>
      </c>
      <c r="H60" s="472">
        <f>D$31*F60</f>
        <v>0.19086372475152077</v>
      </c>
      <c r="I60" s="196">
        <f>E$31*G60</f>
        <v>4.9173415206860257E-4</v>
      </c>
      <c r="J60" s="197">
        <f>SUM(H60:I60)</f>
        <v>0.19135545890358938</v>
      </c>
    </row>
    <row r="61" spans="1:10" x14ac:dyDescent="0.15">
      <c r="A61" s="208"/>
      <c r="B61" s="191" t="s">
        <v>95</v>
      </c>
      <c r="C61" s="192" t="s">
        <v>373</v>
      </c>
      <c r="E61" s="198"/>
      <c r="F61" s="195">
        <f>逆行列係数!AD62</f>
        <v>1.4431470721499541E-3</v>
      </c>
      <c r="G61" s="195">
        <f>逆行列係数!BS62</f>
        <v>1.8784332096742793E-3</v>
      </c>
      <c r="H61" s="472">
        <f t="shared" si="4"/>
        <v>0.14041608864295335</v>
      </c>
      <c r="I61" s="196">
        <f t="shared" si="5"/>
        <v>6.0127678317967441E-4</v>
      </c>
      <c r="J61" s="197">
        <f t="shared" si="6"/>
        <v>0.14101736542613302</v>
      </c>
    </row>
    <row r="62" spans="1:10" x14ac:dyDescent="0.15">
      <c r="A62" s="208"/>
      <c r="B62" s="191" t="s">
        <v>96</v>
      </c>
      <c r="C62" s="192" t="s">
        <v>374</v>
      </c>
      <c r="E62" s="198"/>
      <c r="F62" s="195">
        <f>逆行列係数!AD63</f>
        <v>2.5175434231524429E-3</v>
      </c>
      <c r="G62" s="195">
        <f>逆行列係数!BS63</f>
        <v>2.2486988049096957E-3</v>
      </c>
      <c r="H62" s="472">
        <f t="shared" si="4"/>
        <v>0.24495327419486035</v>
      </c>
      <c r="I62" s="196">
        <f t="shared" si="5"/>
        <v>7.1979689072390965E-4</v>
      </c>
      <c r="J62" s="197">
        <f t="shared" si="6"/>
        <v>0.24567307108558425</v>
      </c>
    </row>
    <row r="63" spans="1:10" x14ac:dyDescent="0.15">
      <c r="A63" s="208"/>
      <c r="B63" s="191" t="s">
        <v>97</v>
      </c>
      <c r="C63" s="192" t="s">
        <v>11</v>
      </c>
      <c r="E63" s="198"/>
      <c r="F63" s="195">
        <f>逆行列係数!AD64</f>
        <v>1.5353891523591434E-3</v>
      </c>
      <c r="G63" s="195">
        <f>逆行列係数!BS64</f>
        <v>1.4134134040087189E-3</v>
      </c>
      <c r="H63" s="472">
        <f t="shared" si="4"/>
        <v>0.14939110744818715</v>
      </c>
      <c r="I63" s="196">
        <f t="shared" si="5"/>
        <v>4.5242634153213289E-4</v>
      </c>
      <c r="J63" s="197">
        <f t="shared" si="6"/>
        <v>0.14984353378971929</v>
      </c>
    </row>
    <row r="64" spans="1:10" x14ac:dyDescent="0.15">
      <c r="A64" s="208"/>
      <c r="B64" s="191" t="s">
        <v>98</v>
      </c>
      <c r="C64" s="192" t="s">
        <v>345</v>
      </c>
      <c r="E64" s="198"/>
      <c r="F64" s="195">
        <f>逆行列係数!AD65</f>
        <v>2.2147443341890611E-4</v>
      </c>
      <c r="G64" s="195">
        <f>逆行列係数!BS65</f>
        <v>4.1006014057727472E-4</v>
      </c>
      <c r="H64" s="472">
        <f t="shared" si="4"/>
        <v>2.1549136796409345E-2</v>
      </c>
      <c r="I64" s="196">
        <f t="shared" si="5"/>
        <v>1.312581362843677E-4</v>
      </c>
      <c r="J64" s="197">
        <f t="shared" si="6"/>
        <v>2.1680394932693713E-2</v>
      </c>
    </row>
    <row r="65" spans="1:10" x14ac:dyDescent="0.15">
      <c r="A65" s="208"/>
      <c r="B65" s="191" t="s">
        <v>99</v>
      </c>
      <c r="C65" s="192" t="s">
        <v>342</v>
      </c>
      <c r="E65" s="198"/>
      <c r="F65" s="195">
        <f>逆行列係数!AD66</f>
        <v>6.3820869019868805E-3</v>
      </c>
      <c r="G65" s="195">
        <f>逆行列係数!BS66</f>
        <v>6.894117208928313E-3</v>
      </c>
      <c r="H65" s="472">
        <f t="shared" si="4"/>
        <v>0.62096767366985628</v>
      </c>
      <c r="I65" s="196">
        <f t="shared" si="5"/>
        <v>2.2067713650392937E-3</v>
      </c>
      <c r="J65" s="197">
        <f t="shared" si="6"/>
        <v>0.62317444503489561</v>
      </c>
    </row>
    <row r="66" spans="1:10" x14ac:dyDescent="0.15">
      <c r="A66" s="208"/>
      <c r="B66" s="191" t="s">
        <v>100</v>
      </c>
      <c r="C66" s="192" t="s">
        <v>13</v>
      </c>
      <c r="E66" s="198"/>
      <c r="F66" s="195">
        <f>逆行列係数!AD67</f>
        <v>6.7911578997752733E-3</v>
      </c>
      <c r="G66" s="195">
        <f>逆行列係数!BS67</f>
        <v>9.7174462791318056E-3</v>
      </c>
      <c r="H66" s="472">
        <f t="shared" si="4"/>
        <v>0.66076968040583217</v>
      </c>
      <c r="I66" s="196">
        <f t="shared" si="5"/>
        <v>3.1105044402674419E-3</v>
      </c>
      <c r="J66" s="197">
        <f t="shared" si="6"/>
        <v>0.66388018484609956</v>
      </c>
    </row>
    <row r="67" spans="1:10" x14ac:dyDescent="0.15">
      <c r="A67" s="208"/>
      <c r="B67" s="191" t="s">
        <v>101</v>
      </c>
      <c r="C67" s="192" t="s">
        <v>14</v>
      </c>
      <c r="E67" s="198"/>
      <c r="F67" s="195">
        <f>逆行列係数!AD68</f>
        <v>2.7512391474532952E-3</v>
      </c>
      <c r="G67" s="195">
        <f>逆行列係数!BS68</f>
        <v>1.4290095471467035E-2</v>
      </c>
      <c r="H67" s="472">
        <f t="shared" si="4"/>
        <v>0.26769152462835322</v>
      </c>
      <c r="I67" s="196">
        <f t="shared" si="5"/>
        <v>4.5741858651998802E-3</v>
      </c>
      <c r="J67" s="197">
        <f t="shared" si="6"/>
        <v>0.27226571049355308</v>
      </c>
    </row>
    <row r="68" spans="1:10" x14ac:dyDescent="0.15">
      <c r="A68" s="208"/>
      <c r="B68" s="191" t="s">
        <v>102</v>
      </c>
      <c r="C68" s="192" t="s">
        <v>343</v>
      </c>
      <c r="E68" s="198"/>
      <c r="F68" s="195">
        <f>逆行列係数!AD69</f>
        <v>1.2936689524072707E-2</v>
      </c>
      <c r="G68" s="195">
        <f>逆行列係数!BS69</f>
        <v>2.997555083696914E-2</v>
      </c>
      <c r="H68" s="472">
        <f t="shared" si="4"/>
        <v>1.2587208733011299</v>
      </c>
      <c r="I68" s="196">
        <f t="shared" si="5"/>
        <v>9.5950192364927887E-3</v>
      </c>
      <c r="J68" s="197">
        <f t="shared" si="6"/>
        <v>1.2683158925376228</v>
      </c>
    </row>
    <row r="69" spans="1:10" x14ac:dyDescent="0.15">
      <c r="A69" s="208"/>
      <c r="B69" s="191" t="s">
        <v>103</v>
      </c>
      <c r="C69" s="192" t="s">
        <v>375</v>
      </c>
      <c r="E69" s="198"/>
      <c r="F69" s="195">
        <f>逆行列係数!AD70</f>
        <v>6.7972134134692262E-4</v>
      </c>
      <c r="G69" s="195">
        <f>逆行列係数!BS70</f>
        <v>4.4464217563320464E-3</v>
      </c>
      <c r="H69" s="472">
        <f t="shared" si="4"/>
        <v>6.6135887298643448E-2</v>
      </c>
      <c r="I69" s="196">
        <f t="shared" si="5"/>
        <v>1.4232766736332573E-3</v>
      </c>
      <c r="J69" s="197">
        <f t="shared" si="6"/>
        <v>6.7559163972276709E-2</v>
      </c>
    </row>
    <row r="70" spans="1:10" x14ac:dyDescent="0.15">
      <c r="A70" s="208"/>
      <c r="B70" s="191" t="s">
        <v>104</v>
      </c>
      <c r="C70" s="192" t="s">
        <v>376</v>
      </c>
      <c r="E70" s="198"/>
      <c r="F70" s="195">
        <f>逆行列係数!AD71</f>
        <v>6.3059539637562293E-4</v>
      </c>
      <c r="G70" s="195">
        <f>逆行列係数!BS71</f>
        <v>2.3958091522283931E-3</v>
      </c>
      <c r="H70" s="472">
        <f>D$31*F70</f>
        <v>6.1356005069812584E-2</v>
      </c>
      <c r="I70" s="196">
        <f>E$31*G70</f>
        <v>7.6688615424026806E-4</v>
      </c>
      <c r="J70" s="197">
        <f>SUM(H70:I70)</f>
        <v>6.2122891224052852E-2</v>
      </c>
    </row>
    <row r="71" spans="1:10" x14ac:dyDescent="0.15">
      <c r="A71" s="208"/>
      <c r="B71" s="191" t="s">
        <v>105</v>
      </c>
      <c r="C71" s="192" t="s">
        <v>377</v>
      </c>
      <c r="E71" s="198"/>
      <c r="F71" s="195">
        <f>逆行列係数!AD72</f>
        <v>3.237112155183032E-2</v>
      </c>
      <c r="G71" s="195">
        <f>逆行列係数!BS72</f>
        <v>1.0395867707825821</v>
      </c>
      <c r="H71" s="472">
        <f t="shared" si="4"/>
        <v>3.1496625402995093</v>
      </c>
      <c r="I71" s="196">
        <f t="shared" si="5"/>
        <v>0.33276636409163857</v>
      </c>
      <c r="J71" s="197">
        <f t="shared" si="6"/>
        <v>3.4824289043911478</v>
      </c>
    </row>
    <row r="72" spans="1:10" x14ac:dyDescent="0.15">
      <c r="A72" s="208"/>
      <c r="B72" s="191" t="s">
        <v>106</v>
      </c>
      <c r="C72" s="192" t="s">
        <v>17</v>
      </c>
      <c r="D72" s="214"/>
      <c r="E72" s="198"/>
      <c r="F72" s="195">
        <f>逆行列係数!AD73</f>
        <v>7.4400677003471586E-3</v>
      </c>
      <c r="G72" s="195">
        <f>逆行列係数!BS73</f>
        <v>2.8725905401067651E-2</v>
      </c>
      <c r="H72" s="472">
        <f t="shared" si="4"/>
        <v>0.72390765008111924</v>
      </c>
      <c r="I72" s="196">
        <f t="shared" si="5"/>
        <v>9.1950141769866801E-3</v>
      </c>
      <c r="J72" s="197">
        <f t="shared" si="6"/>
        <v>0.73310266425810588</v>
      </c>
    </row>
    <row r="73" spans="1:10" x14ac:dyDescent="0.15">
      <c r="A73" s="208"/>
      <c r="B73" s="191" t="s">
        <v>107</v>
      </c>
      <c r="C73" s="192" t="s">
        <v>18</v>
      </c>
      <c r="D73" s="214"/>
      <c r="E73" s="198"/>
      <c r="F73" s="195">
        <f>逆行列係数!AD74</f>
        <v>4.9079363744574424E-3</v>
      </c>
      <c r="G73" s="195">
        <f>逆行列係数!BS74</f>
        <v>4.2566570013925734E-2</v>
      </c>
      <c r="H73" s="472">
        <f t="shared" si="4"/>
        <v>0.47753499439465513</v>
      </c>
      <c r="I73" s="196">
        <f t="shared" si="5"/>
        <v>1.3625339542098337E-2</v>
      </c>
      <c r="J73" s="197">
        <f t="shared" si="6"/>
        <v>0.49116033393675346</v>
      </c>
    </row>
    <row r="74" spans="1:10" x14ac:dyDescent="0.15">
      <c r="A74" s="208"/>
      <c r="B74" s="191" t="s">
        <v>108</v>
      </c>
      <c r="C74" s="192" t="s">
        <v>378</v>
      </c>
      <c r="D74" s="214"/>
      <c r="E74" s="198"/>
      <c r="F74" s="195">
        <f>逆行列係数!AD75</f>
        <v>2.0294224739378815E-2</v>
      </c>
      <c r="G74" s="195">
        <f>逆行列係数!BS75</f>
        <v>3.499540203808129E-2</v>
      </c>
      <c r="H74" s="472">
        <f t="shared" si="4"/>
        <v>1.9745982339134269</v>
      </c>
      <c r="I74" s="196">
        <f t="shared" si="5"/>
        <v>1.1201847718176583E-2</v>
      </c>
      <c r="J74" s="197">
        <f t="shared" si="6"/>
        <v>1.9858000816316035</v>
      </c>
    </row>
    <row r="75" spans="1:10" x14ac:dyDescent="0.15">
      <c r="A75" s="208"/>
      <c r="B75" s="191" t="s">
        <v>109</v>
      </c>
      <c r="C75" s="192" t="s">
        <v>347</v>
      </c>
      <c r="D75" s="214"/>
      <c r="E75" s="198"/>
      <c r="F75" s="195">
        <f>逆行列係数!AD76</f>
        <v>3.9160558076788636E-2</v>
      </c>
      <c r="G75" s="195">
        <f>逆行列係数!BS76</f>
        <v>6.4933900991004864E-2</v>
      </c>
      <c r="H75" s="472">
        <f t="shared" si="4"/>
        <v>3.8102647334661333</v>
      </c>
      <c r="I75" s="196">
        <f t="shared" si="5"/>
        <v>2.0785006837666049E-2</v>
      </c>
      <c r="J75" s="197">
        <f t="shared" si="6"/>
        <v>3.8310497403037993</v>
      </c>
    </row>
    <row r="76" spans="1:10" x14ac:dyDescent="0.15">
      <c r="A76" s="208"/>
      <c r="B76" s="191" t="s">
        <v>110</v>
      </c>
      <c r="C76" s="192" t="s">
        <v>19</v>
      </c>
      <c r="D76" s="214"/>
      <c r="E76" s="198"/>
      <c r="F76" s="195">
        <f>逆行列係数!AD77</f>
        <v>4.0826557274478443E-4</v>
      </c>
      <c r="G76" s="195">
        <f>逆行列係数!BS77</f>
        <v>2.4115010842466621E-3</v>
      </c>
      <c r="H76" s="472">
        <f t="shared" si="4"/>
        <v>3.9723640063236081E-2</v>
      </c>
      <c r="I76" s="196">
        <f t="shared" si="5"/>
        <v>7.7190906075471093E-4</v>
      </c>
      <c r="J76" s="197">
        <f t="shared" si="6"/>
        <v>4.0495549123990789E-2</v>
      </c>
    </row>
    <row r="77" spans="1:10" x14ac:dyDescent="0.15">
      <c r="A77" s="208"/>
      <c r="B77" s="191" t="s">
        <v>111</v>
      </c>
      <c r="C77" s="192" t="s">
        <v>20</v>
      </c>
      <c r="D77" s="214"/>
      <c r="E77" s="198"/>
      <c r="F77" s="195">
        <f>逆行列係数!AD78</f>
        <v>3.8063939768356518E-3</v>
      </c>
      <c r="G77" s="195">
        <f>逆行列係数!BS78</f>
        <v>8.2562650554611223E-3</v>
      </c>
      <c r="H77" s="472">
        <f t="shared" si="4"/>
        <v>0.37035653841233868</v>
      </c>
      <c r="I77" s="196">
        <f t="shared" si="5"/>
        <v>2.6427878660041527E-3</v>
      </c>
      <c r="J77" s="197">
        <f t="shared" si="6"/>
        <v>0.37299932627834281</v>
      </c>
    </row>
    <row r="78" spans="1:10" x14ac:dyDescent="0.15">
      <c r="A78" s="208"/>
      <c r="B78" s="191" t="s">
        <v>112</v>
      </c>
      <c r="C78" s="192" t="s">
        <v>379</v>
      </c>
      <c r="D78" s="214"/>
      <c r="E78" s="198"/>
      <c r="F78" s="195">
        <f>逆行列係数!AD79</f>
        <v>4.9854849575126362E-5</v>
      </c>
      <c r="G78" s="195">
        <f>逆行列係数!BS79</f>
        <v>1.3537934449679302E-4</v>
      </c>
      <c r="H78" s="472">
        <f t="shared" si="4"/>
        <v>4.8508035752676563E-3</v>
      </c>
      <c r="I78" s="196">
        <f t="shared" si="5"/>
        <v>4.3334230010828826E-5</v>
      </c>
      <c r="J78" s="197">
        <f t="shared" si="6"/>
        <v>4.8941378052784852E-3</v>
      </c>
    </row>
    <row r="79" spans="1:10" x14ac:dyDescent="0.15">
      <c r="A79" s="208"/>
      <c r="B79" s="191" t="s">
        <v>334</v>
      </c>
      <c r="C79" s="192" t="s">
        <v>380</v>
      </c>
      <c r="D79" s="214"/>
      <c r="E79" s="198"/>
      <c r="F79" s="195">
        <f>逆行列係数!AD80</f>
        <v>4.8234346378010605E-4</v>
      </c>
      <c r="G79" s="195">
        <f>逆行列係数!BS80</f>
        <v>1.4644801408428211E-3</v>
      </c>
      <c r="H79" s="472">
        <f t="shared" si="4"/>
        <v>4.6931309963853071E-2</v>
      </c>
      <c r="I79" s="196">
        <f t="shared" si="5"/>
        <v>4.6877254063729893E-4</v>
      </c>
      <c r="J79" s="197">
        <f t="shared" si="6"/>
        <v>4.7400082504490369E-2</v>
      </c>
    </row>
    <row r="80" spans="1:10" x14ac:dyDescent="0.15">
      <c r="A80" s="208"/>
      <c r="B80" s="191" t="s">
        <v>335</v>
      </c>
      <c r="C80" s="192" t="s">
        <v>21</v>
      </c>
      <c r="D80" s="214"/>
      <c r="E80" s="198"/>
      <c r="F80" s="195">
        <f>逆行列係数!AD81</f>
        <v>6.2948582141642256E-2</v>
      </c>
      <c r="G80" s="195">
        <f>逆行列係数!BS81</f>
        <v>0.13374263821277738</v>
      </c>
      <c r="H80" s="472">
        <f t="shared" si="4"/>
        <v>6.1248045057396823</v>
      </c>
      <c r="I80" s="196">
        <f t="shared" si="5"/>
        <v>4.2810328769946518E-2</v>
      </c>
      <c r="J80" s="197">
        <f t="shared" si="6"/>
        <v>6.1676148345096289</v>
      </c>
    </row>
    <row r="81" spans="1:10" x14ac:dyDescent="0.15">
      <c r="A81" s="208"/>
      <c r="B81" s="191" t="s">
        <v>381</v>
      </c>
      <c r="C81" s="435" t="s">
        <v>439</v>
      </c>
      <c r="D81" s="214"/>
      <c r="E81" s="198"/>
      <c r="F81" s="195">
        <f>逆行列係数!AD82</f>
        <v>9.4665462641225411E-4</v>
      </c>
      <c r="G81" s="195">
        <f>逆行列係数!BS82</f>
        <v>2.0761225591021636E-3</v>
      </c>
      <c r="H81" s="472">
        <f t="shared" ref="H81:I83" si="7">D$31*F81</f>
        <v>9.2108103534130278E-2</v>
      </c>
      <c r="I81" s="196">
        <f t="shared" si="7"/>
        <v>6.6455612443104225E-4</v>
      </c>
      <c r="J81" s="197">
        <f>SUM(H81:I81)</f>
        <v>9.2772659658561324E-2</v>
      </c>
    </row>
    <row r="82" spans="1:10" x14ac:dyDescent="0.15">
      <c r="A82" s="208"/>
      <c r="B82" s="191" t="s">
        <v>336</v>
      </c>
      <c r="C82" s="192" t="s">
        <v>383</v>
      </c>
      <c r="D82" s="214"/>
      <c r="E82" s="198"/>
      <c r="F82" s="195">
        <f>逆行列係数!AD83</f>
        <v>3.9309096836444025E-4</v>
      </c>
      <c r="G82" s="195">
        <f>逆行列係数!BS83</f>
        <v>2.9390117322727399E-3</v>
      </c>
      <c r="H82" s="472">
        <f t="shared" si="7"/>
        <v>3.8247173364233729E-2</v>
      </c>
      <c r="I82" s="196">
        <f t="shared" si="7"/>
        <v>9.4076249877135705E-4</v>
      </c>
      <c r="J82" s="197">
        <f>SUM(H82:I82)</f>
        <v>3.9187935863005084E-2</v>
      </c>
    </row>
    <row r="83" spans="1:10" x14ac:dyDescent="0.15">
      <c r="A83" s="208"/>
      <c r="B83" s="191" t="s">
        <v>337</v>
      </c>
      <c r="C83" s="192" t="s">
        <v>384</v>
      </c>
      <c r="D83" s="214"/>
      <c r="E83" s="198"/>
      <c r="F83" s="195">
        <f>逆行列係数!AD84</f>
        <v>1.7997385102734979E-3</v>
      </c>
      <c r="G83" s="195">
        <f>逆行列係数!BS84</f>
        <v>1.0630510282085637E-2</v>
      </c>
      <c r="H83" s="472">
        <f t="shared" si="7"/>
        <v>0.17511191137034821</v>
      </c>
      <c r="I83" s="196">
        <f t="shared" si="7"/>
        <v>3.4027715188655861E-3</v>
      </c>
      <c r="J83" s="197">
        <f>SUM(H83:I83)</f>
        <v>0.17851468288921379</v>
      </c>
    </row>
    <row r="84" spans="1:10" x14ac:dyDescent="0.15">
      <c r="A84" s="216"/>
      <c r="B84" s="277"/>
      <c r="C84" s="278" t="s">
        <v>116</v>
      </c>
      <c r="D84" s="217">
        <f>SUM(D45:D83)</f>
        <v>0</v>
      </c>
      <c r="E84" s="224">
        <f>SUM(E45:E83)</f>
        <v>0</v>
      </c>
      <c r="F84" s="218">
        <f>逆行列係数!AD85</f>
        <v>0.31267537871091527</v>
      </c>
      <c r="G84" s="218">
        <f>逆行列係数!BS85</f>
        <v>1.5711956787468071</v>
      </c>
      <c r="H84" s="488">
        <f>SUM(H45:H83)</f>
        <v>30.422854704706669</v>
      </c>
      <c r="I84" s="219">
        <f>SUM(I45:I83)</f>
        <v>0.50293163397941654</v>
      </c>
      <c r="J84" s="220">
        <f>SUM(J45:J83)</f>
        <v>30.925786338686098</v>
      </c>
    </row>
    <row r="85" spans="1:10" x14ac:dyDescent="0.15">
      <c r="A85" s="221"/>
      <c r="B85" s="222"/>
      <c r="C85" s="223" t="s">
        <v>48</v>
      </c>
      <c r="D85" s="215">
        <f>SUM(D84,D44)</f>
        <v>97.298529964632067</v>
      </c>
      <c r="E85" s="215">
        <f>SUM(E84,E44)</f>
        <v>0.32009484291641965</v>
      </c>
      <c r="F85" s="199">
        <f>逆行列係数!AD87</f>
        <v>1.5959335786280027</v>
      </c>
      <c r="G85" s="199">
        <f>逆行列係数!BS87</f>
        <v>1.5782376695245266</v>
      </c>
      <c r="H85" s="473">
        <f>SUM(H84,H44)</f>
        <v>155.28199112169921</v>
      </c>
      <c r="I85" s="200">
        <f>SUM(I84,I44)</f>
        <v>0.50518573891122953</v>
      </c>
      <c r="J85" s="201">
        <f>SUM(J84,J44)</f>
        <v>155.78717686061046</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28</v>
      </c>
      <c r="C2" s="324" t="s">
        <v>432</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241</v>
      </c>
      <c r="E4" s="182" t="s">
        <v>154</v>
      </c>
      <c r="F4" s="183" t="s">
        <v>155</v>
      </c>
      <c r="G4" s="183" t="s">
        <v>242</v>
      </c>
      <c r="H4" s="479" t="s">
        <v>243</v>
      </c>
      <c r="I4" s="185" t="s">
        <v>244</v>
      </c>
      <c r="J4" s="186" t="s">
        <v>245</v>
      </c>
      <c r="K4" s="187"/>
      <c r="L4" s="188"/>
    </row>
    <row r="5" spans="1:12" x14ac:dyDescent="0.15">
      <c r="A5" s="190" t="s">
        <v>130</v>
      </c>
      <c r="B5" s="191" t="s">
        <v>358</v>
      </c>
      <c r="C5" s="192" t="s">
        <v>359</v>
      </c>
      <c r="D5" s="193"/>
      <c r="E5" s="194"/>
      <c r="F5" s="195">
        <f>逆行列係数!AE5</f>
        <v>7.2740976939019317E-5</v>
      </c>
      <c r="G5" s="195">
        <f>逆行列係数!BT5</f>
        <v>1.1482840895359313E-5</v>
      </c>
      <c r="H5" s="472">
        <f t="shared" ref="H5:H40" si="0">D$32*F5</f>
        <v>1.633800453305628E-3</v>
      </c>
      <c r="I5" s="196">
        <f t="shared" ref="I5:I40" si="1">E$32*G5</f>
        <v>8.7955086513949248E-4</v>
      </c>
      <c r="J5" s="197">
        <f t="shared" ref="J5:J40" si="2">SUM(H5:I5)</f>
        <v>2.5133513184451206E-3</v>
      </c>
    </row>
    <row r="6" spans="1:12" x14ac:dyDescent="0.15">
      <c r="A6" s="190" t="s">
        <v>132</v>
      </c>
      <c r="B6" s="191" t="s">
        <v>360</v>
      </c>
      <c r="C6" s="192" t="s">
        <v>361</v>
      </c>
      <c r="D6" s="193"/>
      <c r="E6" s="194"/>
      <c r="F6" s="195">
        <f>逆行列係数!AE6</f>
        <v>4.353028249466881E-5</v>
      </c>
      <c r="G6" s="195">
        <f>逆行列係数!BT6</f>
        <v>4.7520285600463402E-6</v>
      </c>
      <c r="H6" s="472">
        <f t="shared" si="0"/>
        <v>9.777129516961745E-4</v>
      </c>
      <c r="I6" s="196">
        <f t="shared" si="1"/>
        <v>3.6399100790863553E-4</v>
      </c>
      <c r="J6" s="197">
        <f t="shared" si="2"/>
        <v>1.34170395960481E-3</v>
      </c>
    </row>
    <row r="7" spans="1:12" x14ac:dyDescent="0.15">
      <c r="A7" s="190" t="s">
        <v>134</v>
      </c>
      <c r="B7" s="191" t="s">
        <v>362</v>
      </c>
      <c r="C7" s="192" t="s">
        <v>363</v>
      </c>
      <c r="D7" s="193"/>
      <c r="E7" s="194"/>
      <c r="F7" s="195">
        <f>逆行列係数!AE7</f>
        <v>2.0523125243525173E-5</v>
      </c>
      <c r="G7" s="195">
        <f>逆行列係数!BT7</f>
        <v>2.4304973124095839E-6</v>
      </c>
      <c r="H7" s="472">
        <f t="shared" si="0"/>
        <v>4.6096014567180297E-4</v>
      </c>
      <c r="I7" s="196">
        <f t="shared" si="1"/>
        <v>1.8616873936771271E-4</v>
      </c>
      <c r="J7" s="197">
        <f t="shared" si="2"/>
        <v>6.471288850395157E-4</v>
      </c>
    </row>
    <row r="8" spans="1:12" x14ac:dyDescent="0.15">
      <c r="A8" s="190" t="s">
        <v>136</v>
      </c>
      <c r="B8" s="191" t="s">
        <v>364</v>
      </c>
      <c r="C8" s="192" t="s">
        <v>3</v>
      </c>
      <c r="D8" s="193"/>
      <c r="E8" s="194"/>
      <c r="F8" s="195">
        <f>逆行列係数!AE8</f>
        <v>2.9798755236726884E-3</v>
      </c>
      <c r="G8" s="195">
        <f>逆行列係数!BT8</f>
        <v>1.1045269585431253E-4</v>
      </c>
      <c r="H8" s="472">
        <f t="shared" si="0"/>
        <v>6.6929565510952568E-2</v>
      </c>
      <c r="I8" s="196">
        <f t="shared" si="1"/>
        <v>8.4603422690382856E-3</v>
      </c>
      <c r="J8" s="197">
        <f t="shared" si="2"/>
        <v>7.5389907779990856E-2</v>
      </c>
    </row>
    <row r="9" spans="1:12" x14ac:dyDescent="0.15">
      <c r="A9" s="190"/>
      <c r="B9" s="191" t="s">
        <v>365</v>
      </c>
      <c r="C9" s="192" t="s">
        <v>344</v>
      </c>
      <c r="D9" s="193"/>
      <c r="E9" s="194"/>
      <c r="F9" s="195">
        <f>逆行列係数!AE9</f>
        <v>1.2586720592832777E-4</v>
      </c>
      <c r="G9" s="195">
        <f>逆行列係数!BT9</f>
        <v>2.9001904173967959E-5</v>
      </c>
      <c r="H9" s="472">
        <f t="shared" si="0"/>
        <v>2.8270433908855769E-3</v>
      </c>
      <c r="I9" s="196">
        <f t="shared" si="1"/>
        <v>2.2214580990332512E-3</v>
      </c>
      <c r="J9" s="197">
        <f t="shared" si="2"/>
        <v>5.0485014899188281E-3</v>
      </c>
    </row>
    <row r="10" spans="1:12" x14ac:dyDescent="0.15">
      <c r="A10" s="190"/>
      <c r="B10" s="191" t="s">
        <v>366</v>
      </c>
      <c r="C10" s="192" t="s">
        <v>4</v>
      </c>
      <c r="D10" s="193"/>
      <c r="E10" s="194"/>
      <c r="F10" s="195">
        <f>逆行列係数!AE10</f>
        <v>1.7594501944847918E-3</v>
      </c>
      <c r="G10" s="195">
        <f>逆行列係数!BT10</f>
        <v>6.9609571404416097E-5</v>
      </c>
      <c r="H10" s="472">
        <f t="shared" si="0"/>
        <v>3.9518173198687903E-2</v>
      </c>
      <c r="I10" s="196">
        <f t="shared" si="1"/>
        <v>5.3318825287814488E-3</v>
      </c>
      <c r="J10" s="197">
        <f t="shared" si="2"/>
        <v>4.4850055727469348E-2</v>
      </c>
    </row>
    <row r="11" spans="1:12" x14ac:dyDescent="0.15">
      <c r="A11" s="190"/>
      <c r="B11" s="191" t="s">
        <v>367</v>
      </c>
      <c r="C11" s="192" t="s">
        <v>113</v>
      </c>
      <c r="D11" s="193"/>
      <c r="E11" s="194"/>
      <c r="F11" s="195">
        <f>逆行列係数!AE11</f>
        <v>4.4595655007873608E-3</v>
      </c>
      <c r="G11" s="195">
        <f>逆行列係数!BT11</f>
        <v>4.3679074850610833E-4</v>
      </c>
      <c r="H11" s="472">
        <f t="shared" si="0"/>
        <v>0.10016417765244767</v>
      </c>
      <c r="I11" s="196">
        <f t="shared" si="1"/>
        <v>3.3456849592746411E-2</v>
      </c>
      <c r="J11" s="197">
        <f t="shared" si="2"/>
        <v>0.13362102724519409</v>
      </c>
    </row>
    <row r="12" spans="1:12" x14ac:dyDescent="0.15">
      <c r="A12" s="190"/>
      <c r="B12" s="191" t="s">
        <v>368</v>
      </c>
      <c r="C12" s="192" t="s">
        <v>5</v>
      </c>
      <c r="D12" s="193"/>
      <c r="E12" s="194"/>
      <c r="F12" s="195">
        <f>逆行列係数!AE12</f>
        <v>9.5960385068837007E-4</v>
      </c>
      <c r="G12" s="195">
        <f>逆行列係数!BT12</f>
        <v>3.7659101625115202E-4</v>
      </c>
      <c r="H12" s="472">
        <f t="shared" si="0"/>
        <v>2.155320525269841E-2</v>
      </c>
      <c r="I12" s="196">
        <f t="shared" si="1"/>
        <v>2.8845732268338354E-2</v>
      </c>
      <c r="J12" s="197">
        <f t="shared" si="2"/>
        <v>5.039893752103676E-2</v>
      </c>
    </row>
    <row r="13" spans="1:12" x14ac:dyDescent="0.15">
      <c r="A13" s="190"/>
      <c r="B13" s="191" t="s">
        <v>369</v>
      </c>
      <c r="C13" s="192" t="s">
        <v>6</v>
      </c>
      <c r="D13" s="193"/>
      <c r="E13" s="194"/>
      <c r="F13" s="195">
        <f>逆行列係数!AE13</f>
        <v>1.8566951369822578E-3</v>
      </c>
      <c r="G13" s="195">
        <f>逆行列係数!BT13</f>
        <v>6.6469190084620736E-5</v>
      </c>
      <c r="H13" s="472">
        <f t="shared" si="0"/>
        <v>4.1702345556824255E-2</v>
      </c>
      <c r="I13" s="196">
        <f t="shared" si="1"/>
        <v>5.0913388225797725E-3</v>
      </c>
      <c r="J13" s="197">
        <f t="shared" si="2"/>
        <v>4.6793684379404024E-2</v>
      </c>
    </row>
    <row r="14" spans="1:12" x14ac:dyDescent="0.15">
      <c r="A14" s="190"/>
      <c r="B14" s="191" t="s">
        <v>88</v>
      </c>
      <c r="C14" s="192" t="s">
        <v>370</v>
      </c>
      <c r="D14" s="193"/>
      <c r="E14" s="194"/>
      <c r="F14" s="195">
        <f>逆行列係数!AE14</f>
        <v>8.400556393207884E-4</v>
      </c>
      <c r="G14" s="195">
        <f>逆行列係数!BT14</f>
        <v>4.1221473011874698E-4</v>
      </c>
      <c r="H14" s="472">
        <f t="shared" si="0"/>
        <v>1.8868089790364546E-2</v>
      </c>
      <c r="I14" s="196">
        <f t="shared" si="1"/>
        <v>3.1574400952094808E-2</v>
      </c>
      <c r="J14" s="197">
        <f t="shared" si="2"/>
        <v>5.044249074245935E-2</v>
      </c>
    </row>
    <row r="15" spans="1:12" x14ac:dyDescent="0.15">
      <c r="A15" s="190"/>
      <c r="B15" s="191" t="s">
        <v>89</v>
      </c>
      <c r="C15" s="192" t="s">
        <v>7</v>
      </c>
      <c r="D15" s="193"/>
      <c r="E15" s="194"/>
      <c r="F15" s="195">
        <f>逆行列係数!AE15</f>
        <v>2.1712143696270527E-4</v>
      </c>
      <c r="G15" s="195">
        <f>逆行列係数!BT15</f>
        <v>4.971142252602762E-5</v>
      </c>
      <c r="H15" s="472">
        <f t="shared" si="0"/>
        <v>4.8766612308413088E-3</v>
      </c>
      <c r="I15" s="196">
        <f t="shared" si="1"/>
        <v>3.8077445371339246E-3</v>
      </c>
      <c r="J15" s="197">
        <f t="shared" si="2"/>
        <v>8.684405767975233E-3</v>
      </c>
    </row>
    <row r="16" spans="1:12" x14ac:dyDescent="0.15">
      <c r="A16" s="190"/>
      <c r="B16" s="191" t="s">
        <v>90</v>
      </c>
      <c r="C16" s="192" t="s">
        <v>8</v>
      </c>
      <c r="D16" s="193"/>
      <c r="E16" s="194"/>
      <c r="F16" s="195">
        <f>逆行列係数!AE16</f>
        <v>8.1764919286019054E-4</v>
      </c>
      <c r="G16" s="195">
        <f>逆行列係数!BT16</f>
        <v>4.5401477789035411E-4</v>
      </c>
      <c r="H16" s="472">
        <f t="shared" si="0"/>
        <v>1.8364829263426856E-2</v>
      </c>
      <c r="I16" s="196">
        <f t="shared" si="1"/>
        <v>3.4776158123114007E-2</v>
      </c>
      <c r="J16" s="197">
        <f t="shared" si="2"/>
        <v>5.3140987386540862E-2</v>
      </c>
    </row>
    <row r="17" spans="1:10" x14ac:dyDescent="0.15">
      <c r="A17" s="190"/>
      <c r="B17" s="191" t="s">
        <v>91</v>
      </c>
      <c r="C17" s="192" t="s">
        <v>9</v>
      </c>
      <c r="D17" s="193"/>
      <c r="E17" s="194"/>
      <c r="F17" s="195">
        <f>逆行列係数!AE17</f>
        <v>8.5268778923136437E-5</v>
      </c>
      <c r="G17" s="195">
        <f>逆行列係数!BT17</f>
        <v>4.3133850849186322E-5</v>
      </c>
      <c r="H17" s="472">
        <f t="shared" si="0"/>
        <v>1.9151814495731445E-3</v>
      </c>
      <c r="I17" s="196">
        <f t="shared" si="1"/>
        <v>3.3039224506308481E-3</v>
      </c>
      <c r="J17" s="197">
        <f t="shared" si="2"/>
        <v>5.2191039002039922E-3</v>
      </c>
    </row>
    <row r="18" spans="1:10" x14ac:dyDescent="0.15">
      <c r="A18" s="190"/>
      <c r="B18" s="191" t="s">
        <v>92</v>
      </c>
      <c r="C18" s="192" t="s">
        <v>10</v>
      </c>
      <c r="D18" s="193"/>
      <c r="E18" s="194"/>
      <c r="F18" s="195">
        <f>逆行列係数!AE18</f>
        <v>3.821680939347222E-4</v>
      </c>
      <c r="G18" s="195">
        <f>逆行列係数!BT18</f>
        <v>1.4310604910546603E-4</v>
      </c>
      <c r="H18" s="472">
        <f t="shared" si="0"/>
        <v>8.5836956194984375E-3</v>
      </c>
      <c r="I18" s="196">
        <f t="shared" si="1"/>
        <v>1.0961490317981866E-2</v>
      </c>
      <c r="J18" s="197">
        <f t="shared" si="2"/>
        <v>1.9545185937480301E-2</v>
      </c>
    </row>
    <row r="19" spans="1:10" x14ac:dyDescent="0.15">
      <c r="A19" s="190"/>
      <c r="B19" s="191" t="s">
        <v>93</v>
      </c>
      <c r="C19" s="192" t="s">
        <v>371</v>
      </c>
      <c r="D19" s="193"/>
      <c r="E19" s="194"/>
      <c r="F19" s="195">
        <f>逆行列係数!AE19</f>
        <v>2.0010093601532264E-4</v>
      </c>
      <c r="G19" s="195">
        <f>逆行列係数!BT19</f>
        <v>1.3445459930072943E-4</v>
      </c>
      <c r="H19" s="472">
        <f>D$32*F19</f>
        <v>4.4943718619944364E-3</v>
      </c>
      <c r="I19" s="196">
        <f>E$32*G19</f>
        <v>1.0298815442503774E-2</v>
      </c>
      <c r="J19" s="197">
        <f>SUM(H19:I19)</f>
        <v>1.4793187304498211E-2</v>
      </c>
    </row>
    <row r="20" spans="1:10" x14ac:dyDescent="0.15">
      <c r="A20" s="190"/>
      <c r="B20" s="191" t="s">
        <v>94</v>
      </c>
      <c r="C20" s="192" t="s">
        <v>372</v>
      </c>
      <c r="D20" s="193"/>
      <c r="E20" s="194"/>
      <c r="F20" s="195">
        <f>逆行列係数!AE20</f>
        <v>2.2043182183343693E-4</v>
      </c>
      <c r="G20" s="195">
        <f>逆行列係数!BT20</f>
        <v>6.3036590706870541E-5</v>
      </c>
      <c r="H20" s="472">
        <f>D$32*F20</f>
        <v>4.9510142094513097E-3</v>
      </c>
      <c r="I20" s="196">
        <f>E$32*G20</f>
        <v>4.8284120973999759E-3</v>
      </c>
      <c r="J20" s="197">
        <f>SUM(H20:I20)</f>
        <v>9.7794263068512848E-3</v>
      </c>
    </row>
    <row r="21" spans="1:10" x14ac:dyDescent="0.15">
      <c r="A21" s="190"/>
      <c r="B21" s="191" t="s">
        <v>95</v>
      </c>
      <c r="C21" s="192" t="s">
        <v>373</v>
      </c>
      <c r="D21" s="193"/>
      <c r="E21" s="194"/>
      <c r="F21" s="195">
        <f>逆行列係数!AE21</f>
        <v>2.9167541339284348E-4</v>
      </c>
      <c r="G21" s="195">
        <f>逆行列係数!BT21</f>
        <v>2.7788099775103583E-5</v>
      </c>
      <c r="H21" s="472">
        <f t="shared" si="0"/>
        <v>6.5511826026041645E-3</v>
      </c>
      <c r="I21" s="196">
        <f t="shared" si="1"/>
        <v>2.1284843550913018E-3</v>
      </c>
      <c r="J21" s="197">
        <f t="shared" si="2"/>
        <v>8.6796669576954671E-3</v>
      </c>
    </row>
    <row r="22" spans="1:10" x14ac:dyDescent="0.15">
      <c r="A22" s="190"/>
      <c r="B22" s="191" t="s">
        <v>96</v>
      </c>
      <c r="C22" s="192" t="s">
        <v>374</v>
      </c>
      <c r="D22" s="193"/>
      <c r="E22" s="194"/>
      <c r="F22" s="195">
        <f>逆行列係数!AE22</f>
        <v>3.3513107899625432E-4</v>
      </c>
      <c r="G22" s="195">
        <f>逆行列係数!BT22</f>
        <v>6.792233087541423E-5</v>
      </c>
      <c r="H22" s="472">
        <f t="shared" si="0"/>
        <v>7.5272196198285807E-3</v>
      </c>
      <c r="I22" s="196">
        <f t="shared" si="1"/>
        <v>5.2026450099038899E-3</v>
      </c>
      <c r="J22" s="197">
        <f t="shared" si="2"/>
        <v>1.2729864629732471E-2</v>
      </c>
    </row>
    <row r="23" spans="1:10" x14ac:dyDescent="0.15">
      <c r="A23" s="190"/>
      <c r="B23" s="191" t="s">
        <v>97</v>
      </c>
      <c r="C23" s="192" t="s">
        <v>11</v>
      </c>
      <c r="D23" s="193"/>
      <c r="E23" s="194"/>
      <c r="F23" s="195">
        <f>逆行列係数!AE23</f>
        <v>2.362678052851001E-4</v>
      </c>
      <c r="G23" s="195">
        <f>逆行列係数!BT23</f>
        <v>1.1666024314773232E-4</v>
      </c>
      <c r="H23" s="472">
        <f t="shared" si="0"/>
        <v>5.3066986947388466E-3</v>
      </c>
      <c r="I23" s="196">
        <f t="shared" si="1"/>
        <v>8.9358216074769316E-3</v>
      </c>
      <c r="J23" s="197">
        <f t="shared" si="2"/>
        <v>1.4242520302215778E-2</v>
      </c>
    </row>
    <row r="24" spans="1:10" x14ac:dyDescent="0.15">
      <c r="A24" s="190"/>
      <c r="B24" s="191" t="s">
        <v>98</v>
      </c>
      <c r="C24" s="192" t="s">
        <v>345</v>
      </c>
      <c r="D24" s="193"/>
      <c r="E24" s="194"/>
      <c r="F24" s="195">
        <f>逆行列係数!AE24</f>
        <v>1.925937618576798E-4</v>
      </c>
      <c r="G24" s="195">
        <f>逆行列係数!BT24</f>
        <v>2.7139692763078008E-5</v>
      </c>
      <c r="H24" s="472">
        <f t="shared" si="0"/>
        <v>4.3257567971722597E-3</v>
      </c>
      <c r="I24" s="196">
        <f t="shared" si="1"/>
        <v>2.0788183400705681E-3</v>
      </c>
      <c r="J24" s="197">
        <f t="shared" si="2"/>
        <v>6.4045751372428274E-3</v>
      </c>
    </row>
    <row r="25" spans="1:10" x14ac:dyDescent="0.15">
      <c r="A25" s="190"/>
      <c r="B25" s="191" t="s">
        <v>99</v>
      </c>
      <c r="C25" s="192" t="s">
        <v>342</v>
      </c>
      <c r="D25" s="193"/>
      <c r="E25" s="194"/>
      <c r="F25" s="195">
        <f>逆行列係数!AE25</f>
        <v>5.2703611934525648E-4</v>
      </c>
      <c r="G25" s="195">
        <f>逆行列係数!BT25</f>
        <v>1.473028013827344E-4</v>
      </c>
      <c r="H25" s="472">
        <f t="shared" si="0"/>
        <v>1.1837507371073369E-2</v>
      </c>
      <c r="I25" s="196">
        <f t="shared" si="1"/>
        <v>1.1282948842913561E-2</v>
      </c>
      <c r="J25" s="197">
        <f t="shared" si="2"/>
        <v>2.312045621398693E-2</v>
      </c>
    </row>
    <row r="26" spans="1:10" x14ac:dyDescent="0.15">
      <c r="A26" s="190"/>
      <c r="B26" s="191" t="s">
        <v>100</v>
      </c>
      <c r="C26" s="192" t="s">
        <v>13</v>
      </c>
      <c r="D26" s="193"/>
      <c r="E26" s="194"/>
      <c r="F26" s="195">
        <f>逆行列係数!AE26</f>
        <v>8.1209954122691622E-3</v>
      </c>
      <c r="G26" s="195">
        <f>逆行列係数!BT26</f>
        <v>7.2696621029309056E-4</v>
      </c>
      <c r="H26" s="472">
        <f t="shared" si="0"/>
        <v>0.18240181180108797</v>
      </c>
      <c r="I26" s="196">
        <f t="shared" si="1"/>
        <v>5.5683411885370224E-2</v>
      </c>
      <c r="J26" s="197">
        <f t="shared" si="2"/>
        <v>0.23808522368645818</v>
      </c>
    </row>
    <row r="27" spans="1:10" x14ac:dyDescent="0.15">
      <c r="A27" s="190"/>
      <c r="B27" s="191" t="s">
        <v>101</v>
      </c>
      <c r="C27" s="192" t="s">
        <v>14</v>
      </c>
      <c r="D27" s="193"/>
      <c r="E27" s="194"/>
      <c r="F27" s="195">
        <f>逆行列係数!AE27</f>
        <v>4.7827459586499092E-3</v>
      </c>
      <c r="G27" s="195">
        <f>逆行列係数!BT27</f>
        <v>3.1875623638189506E-5</v>
      </c>
      <c r="H27" s="472">
        <f t="shared" si="0"/>
        <v>0.10742298006031192</v>
      </c>
      <c r="I27" s="196">
        <f t="shared" si="1"/>
        <v>2.4415763140253062E-3</v>
      </c>
      <c r="J27" s="197">
        <f t="shared" si="2"/>
        <v>0.10986455637433723</v>
      </c>
    </row>
    <row r="28" spans="1:10" x14ac:dyDescent="0.15">
      <c r="A28" s="190"/>
      <c r="B28" s="191" t="s">
        <v>102</v>
      </c>
      <c r="C28" s="192" t="s">
        <v>343</v>
      </c>
      <c r="D28" s="193"/>
      <c r="E28" s="194"/>
      <c r="F28" s="195">
        <f>逆行列係数!AE28</f>
        <v>5.4971529568821767E-3</v>
      </c>
      <c r="G28" s="195">
        <f>逆行列係数!BT28</f>
        <v>1.2855193015734085E-4</v>
      </c>
      <c r="H28" s="472">
        <f t="shared" si="0"/>
        <v>0.12346893554060587</v>
      </c>
      <c r="I28" s="196">
        <f t="shared" si="1"/>
        <v>9.8466888477864532E-3</v>
      </c>
      <c r="J28" s="197">
        <f t="shared" si="2"/>
        <v>0.13331562438839231</v>
      </c>
    </row>
    <row r="29" spans="1:10" x14ac:dyDescent="0.15">
      <c r="A29" s="190"/>
      <c r="B29" s="191" t="s">
        <v>103</v>
      </c>
      <c r="C29" s="192" t="s">
        <v>375</v>
      </c>
      <c r="D29" s="193"/>
      <c r="E29" s="194"/>
      <c r="F29" s="195">
        <f>逆行列係数!AE29</f>
        <v>2.4560975175720963E-3</v>
      </c>
      <c r="G29" s="195">
        <f>逆行列係数!BT29</f>
        <v>1.5881529693355841E-5</v>
      </c>
      <c r="H29" s="472">
        <f t="shared" si="0"/>
        <v>5.5165237070381005E-2</v>
      </c>
      <c r="I29" s="196">
        <f t="shared" si="1"/>
        <v>1.2164771164925709E-3</v>
      </c>
      <c r="J29" s="197">
        <f t="shared" si="2"/>
        <v>5.6381714186873579E-2</v>
      </c>
    </row>
    <row r="30" spans="1:10" x14ac:dyDescent="0.15">
      <c r="A30" s="190"/>
      <c r="B30" s="191" t="s">
        <v>104</v>
      </c>
      <c r="C30" s="192" t="s">
        <v>376</v>
      </c>
      <c r="D30" s="193"/>
      <c r="E30" s="194"/>
      <c r="F30" s="195">
        <f>逆行列係数!AE30</f>
        <v>2.6348094144983676E-3</v>
      </c>
      <c r="G30" s="195">
        <f>逆行列係数!BT30</f>
        <v>1.0243124179026003E-5</v>
      </c>
      <c r="H30" s="472">
        <f>D$32*F30</f>
        <v>5.9179199908053988E-2</v>
      </c>
      <c r="I30" s="196">
        <f>E$32*G30</f>
        <v>7.8459231609092673E-4</v>
      </c>
      <c r="J30" s="197">
        <f>SUM(H30:I30)</f>
        <v>5.9963792224144913E-2</v>
      </c>
    </row>
    <row r="31" spans="1:10" x14ac:dyDescent="0.15">
      <c r="A31" s="190"/>
      <c r="B31" s="191" t="s">
        <v>105</v>
      </c>
      <c r="C31" s="192" t="s">
        <v>377</v>
      </c>
      <c r="D31" s="193"/>
      <c r="E31" s="194"/>
      <c r="F31" s="195">
        <f>逆行列係数!AE31</f>
        <v>4.8634815831804235E-3</v>
      </c>
      <c r="G31" s="195">
        <f>逆行列係数!BT31</f>
        <v>5.3246052990593555E-4</v>
      </c>
      <c r="H31" s="472">
        <f>D$32*F31</f>
        <v>0.10923634448716651</v>
      </c>
      <c r="I31" s="196">
        <f>E$32*G31</f>
        <v>4.0784865348144642E-2</v>
      </c>
      <c r="J31" s="197">
        <f>SUM(H31:I31)</f>
        <v>0.15002120983531114</v>
      </c>
    </row>
    <row r="32" spans="1:10" x14ac:dyDescent="0.15">
      <c r="A32" s="190"/>
      <c r="B32" s="191" t="s">
        <v>106</v>
      </c>
      <c r="C32" s="192" t="s">
        <v>17</v>
      </c>
      <c r="D32" s="193">
        <f>地域別最終需要!K34</f>
        <v>22.460523931033894</v>
      </c>
      <c r="E32" s="194">
        <f>地域別最終需要!I34</f>
        <v>76.596973967910245</v>
      </c>
      <c r="F32" s="195">
        <f>逆行列係数!AE32</f>
        <v>1.0585886848372525</v>
      </c>
      <c r="G32" s="195">
        <f>逆行列係数!BT32</f>
        <v>1.2525027070277637E-4</v>
      </c>
      <c r="H32" s="472">
        <f t="shared" si="0"/>
        <v>23.776456488908806</v>
      </c>
      <c r="I32" s="196">
        <f t="shared" si="1"/>
        <v>9.5937917244942727E-3</v>
      </c>
      <c r="J32" s="197">
        <f t="shared" si="2"/>
        <v>23.786050280633301</v>
      </c>
    </row>
    <row r="33" spans="1:10" x14ac:dyDescent="0.15">
      <c r="A33" s="190"/>
      <c r="B33" s="191" t="s">
        <v>107</v>
      </c>
      <c r="C33" s="192" t="s">
        <v>18</v>
      </c>
      <c r="D33" s="193"/>
      <c r="E33" s="194"/>
      <c r="F33" s="195">
        <f>逆行列係数!AE33</f>
        <v>2.3697931922830387E-2</v>
      </c>
      <c r="G33" s="195">
        <f>逆行列係数!BT33</f>
        <v>8.9528859798278433E-5</v>
      </c>
      <c r="H33" s="472">
        <f t="shared" si="0"/>
        <v>0.53226796706874402</v>
      </c>
      <c r="I33" s="196">
        <f t="shared" si="1"/>
        <v>6.8576397433454195E-3</v>
      </c>
      <c r="J33" s="197">
        <f t="shared" si="2"/>
        <v>0.53912560681208943</v>
      </c>
    </row>
    <row r="34" spans="1:10" x14ac:dyDescent="0.15">
      <c r="A34" s="190"/>
      <c r="B34" s="191" t="s">
        <v>108</v>
      </c>
      <c r="C34" s="192" t="s">
        <v>378</v>
      </c>
      <c r="D34" s="193"/>
      <c r="E34" s="194"/>
      <c r="F34" s="195">
        <f>逆行列係数!AE34</f>
        <v>1.8663789253789503E-2</v>
      </c>
      <c r="G34" s="195">
        <f>逆行列係数!BT34</f>
        <v>1.0787400633469164E-3</v>
      </c>
      <c r="H34" s="472">
        <f t="shared" si="0"/>
        <v>0.41919848517851238</v>
      </c>
      <c r="I34" s="196">
        <f t="shared" si="1"/>
        <v>8.2628224550325605E-2</v>
      </c>
      <c r="J34" s="197">
        <f t="shared" si="2"/>
        <v>0.50182670972883803</v>
      </c>
    </row>
    <row r="35" spans="1:10" x14ac:dyDescent="0.15">
      <c r="A35" s="190"/>
      <c r="B35" s="191" t="s">
        <v>109</v>
      </c>
      <c r="C35" s="192" t="s">
        <v>347</v>
      </c>
      <c r="D35" s="193"/>
      <c r="E35" s="194"/>
      <c r="F35" s="195">
        <f>逆行列係数!AE35</f>
        <v>3.5219427094860603E-2</v>
      </c>
      <c r="G35" s="195">
        <f>逆行列係数!BT35</f>
        <v>4.0037454096084117E-4</v>
      </c>
      <c r="H35" s="472">
        <f t="shared" si="0"/>
        <v>0.79104678510142012</v>
      </c>
      <c r="I35" s="196">
        <f t="shared" si="1"/>
        <v>3.0667478291391565E-2</v>
      </c>
      <c r="J35" s="197">
        <f t="shared" si="2"/>
        <v>0.82171426339281173</v>
      </c>
    </row>
    <row r="36" spans="1:10" x14ac:dyDescent="0.15">
      <c r="A36" s="190"/>
      <c r="B36" s="191" t="s">
        <v>110</v>
      </c>
      <c r="C36" s="192" t="s">
        <v>19</v>
      </c>
      <c r="D36" s="193"/>
      <c r="E36" s="194"/>
      <c r="F36" s="195">
        <f>逆行列係数!AE36</f>
        <v>1.3372314600650795E-3</v>
      </c>
      <c r="G36" s="195">
        <f>逆行列係数!BT36</f>
        <v>8.2988705790917222E-6</v>
      </c>
      <c r="H36" s="472">
        <f t="shared" si="0"/>
        <v>3.0034919210123114E-2</v>
      </c>
      <c r="I36" s="196">
        <f t="shared" si="1"/>
        <v>6.3566837370974483E-4</v>
      </c>
      <c r="J36" s="197">
        <f t="shared" si="2"/>
        <v>3.067058758383286E-2</v>
      </c>
    </row>
    <row r="37" spans="1:10" x14ac:dyDescent="0.15">
      <c r="A37" s="190"/>
      <c r="B37" s="191" t="s">
        <v>111</v>
      </c>
      <c r="C37" s="192" t="s">
        <v>20</v>
      </c>
      <c r="D37" s="193"/>
      <c r="E37" s="194"/>
      <c r="F37" s="195">
        <f>逆行列係数!AE37</f>
        <v>2.2473123320541446E-3</v>
      </c>
      <c r="G37" s="195">
        <f>逆行列係数!BT37</f>
        <v>1.0567469811088426E-4</v>
      </c>
      <c r="H37" s="472">
        <f t="shared" si="0"/>
        <v>5.0475812414609703E-2</v>
      </c>
      <c r="I37" s="196">
        <f t="shared" si="1"/>
        <v>8.0943621002661763E-3</v>
      </c>
      <c r="J37" s="197">
        <f t="shared" si="2"/>
        <v>5.8570174514875881E-2</v>
      </c>
    </row>
    <row r="38" spans="1:10" x14ac:dyDescent="0.15">
      <c r="A38" s="190"/>
      <c r="B38" s="191" t="s">
        <v>112</v>
      </c>
      <c r="C38" s="192" t="s">
        <v>379</v>
      </c>
      <c r="D38" s="193"/>
      <c r="E38" s="194"/>
      <c r="F38" s="195">
        <f>逆行列係数!AE38</f>
        <v>2.052184179337228E-4</v>
      </c>
      <c r="G38" s="195">
        <f>逆行列係数!BT38</f>
        <v>2.1184299559034282E-6</v>
      </c>
      <c r="H38" s="472">
        <f t="shared" si="0"/>
        <v>4.6093131870892957E-3</v>
      </c>
      <c r="I38" s="196">
        <f t="shared" si="1"/>
        <v>1.6226532418517613E-4</v>
      </c>
      <c r="J38" s="197">
        <f t="shared" si="2"/>
        <v>4.7715785112744718E-3</v>
      </c>
    </row>
    <row r="39" spans="1:10" x14ac:dyDescent="0.15">
      <c r="A39" s="190"/>
      <c r="B39" s="191" t="s">
        <v>334</v>
      </c>
      <c r="C39" s="192" t="s">
        <v>380</v>
      </c>
      <c r="D39" s="193"/>
      <c r="E39" s="194"/>
      <c r="F39" s="195">
        <f>逆行列係数!AE39</f>
        <v>3.3044121835423385E-3</v>
      </c>
      <c r="G39" s="195">
        <f>逆行列係数!BT39</f>
        <v>8.1838651558681491E-6</v>
      </c>
      <c r="H39" s="472">
        <f t="shared" si="0"/>
        <v>7.4218828926452651E-2</v>
      </c>
      <c r="I39" s="196">
        <f t="shared" si="1"/>
        <v>6.2685930630092029E-4</v>
      </c>
      <c r="J39" s="197">
        <f t="shared" si="2"/>
        <v>7.4845688232753574E-2</v>
      </c>
    </row>
    <row r="40" spans="1:10" x14ac:dyDescent="0.15">
      <c r="A40" s="190"/>
      <c r="B40" s="191" t="s">
        <v>335</v>
      </c>
      <c r="C40" s="192" t="s">
        <v>21</v>
      </c>
      <c r="D40" s="193"/>
      <c r="E40" s="194"/>
      <c r="F40" s="195">
        <f>逆行列係数!AE40</f>
        <v>9.6732028879011139E-2</v>
      </c>
      <c r="G40" s="195">
        <f>逆行列係数!BT40</f>
        <v>5.05616535843158E-4</v>
      </c>
      <c r="H40" s="472">
        <f t="shared" si="0"/>
        <v>2.1726520495344914</v>
      </c>
      <c r="I40" s="196">
        <f t="shared" si="1"/>
        <v>3.8728696633723331E-2</v>
      </c>
      <c r="J40" s="197">
        <f t="shared" si="2"/>
        <v>2.2113807461682149</v>
      </c>
    </row>
    <row r="41" spans="1:10" x14ac:dyDescent="0.15">
      <c r="A41" s="190"/>
      <c r="B41" s="191" t="s">
        <v>381</v>
      </c>
      <c r="C41" s="435" t="s">
        <v>439</v>
      </c>
      <c r="D41" s="193"/>
      <c r="E41" s="194"/>
      <c r="F41" s="195">
        <f>逆行列係数!AE41</f>
        <v>5.0892157960640222E-4</v>
      </c>
      <c r="G41" s="195">
        <f>逆行列係数!BT41</f>
        <v>2.5300840740669115E-5</v>
      </c>
      <c r="H41" s="472">
        <f t="shared" ref="H41:I43" si="3">D$32*F41</f>
        <v>1.1430645317769168E-2</v>
      </c>
      <c r="I41" s="196">
        <f t="shared" si="3"/>
        <v>1.9379678395792751E-3</v>
      </c>
      <c r="J41" s="197">
        <f>SUM(H41:I41)</f>
        <v>1.3368613157348443E-2</v>
      </c>
    </row>
    <row r="42" spans="1:10" x14ac:dyDescent="0.15">
      <c r="A42" s="190"/>
      <c r="B42" s="191" t="s">
        <v>336</v>
      </c>
      <c r="C42" s="192" t="s">
        <v>383</v>
      </c>
      <c r="D42" s="193"/>
      <c r="E42" s="194"/>
      <c r="F42" s="195">
        <f>逆行列係数!AE42</f>
        <v>4.27298727944464E-3</v>
      </c>
      <c r="G42" s="195">
        <f>逆行列係数!BT42</f>
        <v>8.4092539763448178E-6</v>
      </c>
      <c r="H42" s="472">
        <f t="shared" si="3"/>
        <v>9.5973533046969747E-2</v>
      </c>
      <c r="I42" s="196">
        <f t="shared" si="3"/>
        <v>6.4412340791562969E-4</v>
      </c>
      <c r="J42" s="197">
        <f>SUM(H42:I42)</f>
        <v>9.6617656454885376E-2</v>
      </c>
    </row>
    <row r="43" spans="1:10" x14ac:dyDescent="0.15">
      <c r="A43" s="190"/>
      <c r="B43" s="191" t="s">
        <v>337</v>
      </c>
      <c r="C43" s="192" t="s">
        <v>384</v>
      </c>
      <c r="D43" s="320"/>
      <c r="E43" s="321"/>
      <c r="F43" s="199">
        <f>逆行列係数!AE43</f>
        <v>5.8949483878360581E-3</v>
      </c>
      <c r="G43" s="199">
        <f>逆行列係数!BT43</f>
        <v>3.6584103202818728E-5</v>
      </c>
      <c r="H43" s="473">
        <f t="shared" si="3"/>
        <v>0.13240362933720146</v>
      </c>
      <c r="I43" s="200">
        <f t="shared" si="3"/>
        <v>2.8022316006656479E-3</v>
      </c>
      <c r="J43" s="201">
        <f>SUM(H43:I43)</f>
        <v>0.1352058609378671</v>
      </c>
    </row>
    <row r="44" spans="1:10" x14ac:dyDescent="0.15">
      <c r="A44" s="202"/>
      <c r="B44" s="271"/>
      <c r="C44" s="272" t="s">
        <v>116</v>
      </c>
      <c r="D44" s="204">
        <f>SUM(D5:D43)</f>
        <v>22.460523931033894</v>
      </c>
      <c r="E44" s="204">
        <f>SUM(E5:E43)</f>
        <v>76.596973967910245</v>
      </c>
      <c r="F44" s="205">
        <f>逆行列係数!AE44</f>
        <v>1.2956515283472274</v>
      </c>
      <c r="G44" s="205">
        <f>逆行列係数!BT44</f>
        <v>6.6341249617243242E-3</v>
      </c>
      <c r="H44" s="474">
        <f>SUM(H5:H43)</f>
        <v>29.101012158723535</v>
      </c>
      <c r="I44" s="206">
        <f>SUM(I5:I43)</f>
        <v>0.50815389699306157</v>
      </c>
      <c r="J44" s="207">
        <f>SUM(J5:J43)</f>
        <v>29.609166055716592</v>
      </c>
    </row>
    <row r="45" spans="1:10" x14ac:dyDescent="0.15">
      <c r="A45" s="208" t="s">
        <v>137</v>
      </c>
      <c r="B45" s="191" t="s">
        <v>358</v>
      </c>
      <c r="C45" s="192" t="s">
        <v>359</v>
      </c>
      <c r="D45" s="209"/>
      <c r="E45" s="210"/>
      <c r="F45" s="211">
        <f>逆行列係数!AE46</f>
        <v>4.9112256798908597E-4</v>
      </c>
      <c r="G45" s="211">
        <f>逆行列係数!BT46</f>
        <v>5.1298452556147202E-4</v>
      </c>
      <c r="H45" s="472">
        <f t="shared" ref="H45:H80" si="4">D$32*F45</f>
        <v>1.1030870191389685E-2</v>
      </c>
      <c r="I45" s="212">
        <f t="shared" ref="I45:I80" si="5">E$32*G45</f>
        <v>3.9293062350372859E-2</v>
      </c>
      <c r="J45" s="213">
        <f t="shared" ref="J45:J80" si="6">SUM(H45:I45)</f>
        <v>5.0323932541762546E-2</v>
      </c>
    </row>
    <row r="46" spans="1:10" x14ac:dyDescent="0.15">
      <c r="A46" s="208" t="s">
        <v>138</v>
      </c>
      <c r="B46" s="191" t="s">
        <v>360</v>
      </c>
      <c r="C46" s="192" t="s">
        <v>361</v>
      </c>
      <c r="D46" s="193"/>
      <c r="E46" s="194"/>
      <c r="F46" s="195">
        <f>逆行列係数!AE47</f>
        <v>4.016137495791212E-4</v>
      </c>
      <c r="G46" s="195">
        <f>逆行列係数!BT47</f>
        <v>5.1372634370238084E-4</v>
      </c>
      <c r="H46" s="472">
        <f t="shared" si="4"/>
        <v>9.0204552334541051E-3</v>
      </c>
      <c r="I46" s="196">
        <f t="shared" si="5"/>
        <v>3.9349883375200977E-2</v>
      </c>
      <c r="J46" s="197">
        <f t="shared" si="6"/>
        <v>4.8370338608655084E-2</v>
      </c>
    </row>
    <row r="47" spans="1:10" x14ac:dyDescent="0.15">
      <c r="A47" s="208" t="s">
        <v>139</v>
      </c>
      <c r="B47" s="191" t="s">
        <v>362</v>
      </c>
      <c r="C47" s="192" t="s">
        <v>363</v>
      </c>
      <c r="D47" s="214"/>
      <c r="E47" s="198"/>
      <c r="F47" s="195">
        <f>逆行列係数!AE48</f>
        <v>7.8490934025106867E-5</v>
      </c>
      <c r="G47" s="195">
        <f>逆行列係数!BT48</f>
        <v>9.8604281307564258E-5</v>
      </c>
      <c r="H47" s="472">
        <f t="shared" si="4"/>
        <v>1.7629475020401154E-3</v>
      </c>
      <c r="I47" s="196">
        <f t="shared" si="5"/>
        <v>7.5527895684399981E-3</v>
      </c>
      <c r="J47" s="197">
        <f t="shared" si="6"/>
        <v>9.3157370704801141E-3</v>
      </c>
    </row>
    <row r="48" spans="1:10" x14ac:dyDescent="0.15">
      <c r="A48" s="208" t="s">
        <v>140</v>
      </c>
      <c r="B48" s="191" t="s">
        <v>364</v>
      </c>
      <c r="C48" s="192" t="s">
        <v>3</v>
      </c>
      <c r="D48" s="214"/>
      <c r="E48" s="198"/>
      <c r="F48" s="195">
        <f>逆行列係数!AE49</f>
        <v>9.7652135998702386E-3</v>
      </c>
      <c r="G48" s="195">
        <f>逆行列係数!BT49</f>
        <v>1.2800355346782109E-2</v>
      </c>
      <c r="H48" s="472">
        <f t="shared" si="4"/>
        <v>0.21933181375154312</v>
      </c>
      <c r="I48" s="196">
        <f t="shared" si="5"/>
        <v>0.98046848527746999</v>
      </c>
      <c r="J48" s="197">
        <f t="shared" si="6"/>
        <v>1.1998002990290131</v>
      </c>
    </row>
    <row r="49" spans="1:10" x14ac:dyDescent="0.15">
      <c r="A49" s="208" t="s">
        <v>136</v>
      </c>
      <c r="B49" s="191" t="s">
        <v>365</v>
      </c>
      <c r="C49" s="192" t="s">
        <v>344</v>
      </c>
      <c r="E49" s="198"/>
      <c r="F49" s="195">
        <f>逆行列係数!AE50</f>
        <v>5.209297031153762E-4</v>
      </c>
      <c r="G49" s="195">
        <f>逆行列係数!BT50</f>
        <v>5.122060056820196E-4</v>
      </c>
      <c r="H49" s="472">
        <f t="shared" si="4"/>
        <v>1.1700354063209288E-2</v>
      </c>
      <c r="I49" s="196">
        <f t="shared" si="5"/>
        <v>3.9233430083432941E-2</v>
      </c>
      <c r="J49" s="197">
        <f t="shared" si="6"/>
        <v>5.0933784146642229E-2</v>
      </c>
    </row>
    <row r="50" spans="1:10" x14ac:dyDescent="0.15">
      <c r="A50" s="208"/>
      <c r="B50" s="191" t="s">
        <v>366</v>
      </c>
      <c r="C50" s="192" t="s">
        <v>4</v>
      </c>
      <c r="E50" s="198"/>
      <c r="F50" s="195">
        <f>逆行列係数!AE51</f>
        <v>2.1144644629803346E-3</v>
      </c>
      <c r="G50" s="195">
        <f>逆行列係数!BT51</f>
        <v>3.7461507375129498E-3</v>
      </c>
      <c r="H50" s="472">
        <f t="shared" si="4"/>
        <v>4.7491979672090533E-2</v>
      </c>
      <c r="I50" s="196">
        <f t="shared" si="5"/>
        <v>0.2869438105211472</v>
      </c>
      <c r="J50" s="197">
        <f t="shared" si="6"/>
        <v>0.33443579019323771</v>
      </c>
    </row>
    <row r="51" spans="1:10" x14ac:dyDescent="0.15">
      <c r="A51" s="208"/>
      <c r="B51" s="191" t="s">
        <v>367</v>
      </c>
      <c r="C51" s="192" t="s">
        <v>113</v>
      </c>
      <c r="E51" s="198"/>
      <c r="F51" s="195">
        <f>逆行列係数!AE52</f>
        <v>1.158818606552213E-2</v>
      </c>
      <c r="G51" s="195">
        <f>逆行列係数!BT52</f>
        <v>1.6353268783216749E-2</v>
      </c>
      <c r="H51" s="472">
        <f t="shared" si="4"/>
        <v>0.26027673044193328</v>
      </c>
      <c r="I51" s="196">
        <f t="shared" si="5"/>
        <v>1.2526109032782926</v>
      </c>
      <c r="J51" s="197">
        <f t="shared" si="6"/>
        <v>1.5128876337202259</v>
      </c>
    </row>
    <row r="52" spans="1:10" x14ac:dyDescent="0.15">
      <c r="A52" s="208"/>
      <c r="B52" s="191" t="s">
        <v>368</v>
      </c>
      <c r="C52" s="192" t="s">
        <v>5</v>
      </c>
      <c r="E52" s="198"/>
      <c r="F52" s="195">
        <f>逆行列係数!AE53</f>
        <v>7.4137713022514578E-3</v>
      </c>
      <c r="G52" s="195">
        <f>逆行列係数!BT53</f>
        <v>8.1545017366890446E-3</v>
      </c>
      <c r="H52" s="472">
        <f t="shared" si="4"/>
        <v>0.16651718775343119</v>
      </c>
      <c r="I52" s="196">
        <f t="shared" si="5"/>
        <v>0.62461015724644964</v>
      </c>
      <c r="J52" s="197">
        <f t="shared" si="6"/>
        <v>0.7911273449998808</v>
      </c>
    </row>
    <row r="53" spans="1:10" x14ac:dyDescent="0.15">
      <c r="A53" s="208"/>
      <c r="B53" s="191" t="s">
        <v>369</v>
      </c>
      <c r="C53" s="192" t="s">
        <v>6</v>
      </c>
      <c r="E53" s="198"/>
      <c r="F53" s="195">
        <f>逆行列係数!AE54</f>
        <v>1.0777826063822401E-2</v>
      </c>
      <c r="G53" s="195">
        <f>逆行列係数!BT54</f>
        <v>1.2547977784294414E-2</v>
      </c>
      <c r="H53" s="472">
        <f t="shared" si="4"/>
        <v>0.24207562023100387</v>
      </c>
      <c r="I53" s="196">
        <f t="shared" si="5"/>
        <v>0.96113712769351534</v>
      </c>
      <c r="J53" s="197">
        <f t="shared" si="6"/>
        <v>1.2032127479245192</v>
      </c>
    </row>
    <row r="54" spans="1:10" x14ac:dyDescent="0.15">
      <c r="A54" s="208"/>
      <c r="B54" s="191" t="s">
        <v>88</v>
      </c>
      <c r="C54" s="192" t="s">
        <v>370</v>
      </c>
      <c r="E54" s="198"/>
      <c r="F54" s="195">
        <f>逆行列係数!AE55</f>
        <v>8.0574434009796254E-3</v>
      </c>
      <c r="G54" s="195">
        <f>逆行列係数!BT55</f>
        <v>8.6492761408595176E-3</v>
      </c>
      <c r="H54" s="472">
        <f t="shared" si="4"/>
        <v>0.18097440033065401</v>
      </c>
      <c r="I54" s="196">
        <f t="shared" si="5"/>
        <v>0.6625083794026837</v>
      </c>
      <c r="J54" s="197">
        <f t="shared" si="6"/>
        <v>0.84348277973333774</v>
      </c>
    </row>
    <row r="55" spans="1:10" x14ac:dyDescent="0.15">
      <c r="A55" s="208"/>
      <c r="B55" s="191" t="s">
        <v>89</v>
      </c>
      <c r="C55" s="192" t="s">
        <v>7</v>
      </c>
      <c r="E55" s="198"/>
      <c r="F55" s="195">
        <f>逆行列係数!AE56</f>
        <v>1.0611865603771123E-3</v>
      </c>
      <c r="G55" s="195">
        <f>逆行列係数!BT56</f>
        <v>1.4516639966706986E-3</v>
      </c>
      <c r="H55" s="472">
        <f t="shared" si="4"/>
        <v>2.3834806134641676E-2</v>
      </c>
      <c r="I55" s="196">
        <f t="shared" si="5"/>
        <v>0.11119306936313805</v>
      </c>
      <c r="J55" s="197">
        <f t="shared" si="6"/>
        <v>0.13502787549777973</v>
      </c>
    </row>
    <row r="56" spans="1:10" x14ac:dyDescent="0.15">
      <c r="A56" s="208"/>
      <c r="B56" s="191" t="s">
        <v>90</v>
      </c>
      <c r="C56" s="192" t="s">
        <v>8</v>
      </c>
      <c r="E56" s="198"/>
      <c r="F56" s="195">
        <f>逆行列係数!AE57</f>
        <v>4.162588870860867E-3</v>
      </c>
      <c r="G56" s="195">
        <f>逆行列係数!BT57</f>
        <v>4.8093747629949276E-3</v>
      </c>
      <c r="H56" s="472">
        <f t="shared" si="4"/>
        <v>9.3493926949025863E-2</v>
      </c>
      <c r="I56" s="196">
        <f t="shared" si="5"/>
        <v>0.36838355352304697</v>
      </c>
      <c r="J56" s="197">
        <f t="shared" si="6"/>
        <v>0.46187748047207283</v>
      </c>
    </row>
    <row r="57" spans="1:10" x14ac:dyDescent="0.15">
      <c r="A57" s="208"/>
      <c r="B57" s="191" t="s">
        <v>91</v>
      </c>
      <c r="C57" s="192" t="s">
        <v>9</v>
      </c>
      <c r="E57" s="198"/>
      <c r="F57" s="195">
        <f>逆行列係数!AE58</f>
        <v>1.2599495715458124E-3</v>
      </c>
      <c r="G57" s="195">
        <f>逆行列係数!BT58</f>
        <v>1.3127552265648423E-3</v>
      </c>
      <c r="H57" s="472">
        <f t="shared" si="4"/>
        <v>2.829912750360062E-2</v>
      </c>
      <c r="I57" s="196">
        <f t="shared" si="5"/>
        <v>0.10055307791542534</v>
      </c>
      <c r="J57" s="197">
        <f t="shared" si="6"/>
        <v>0.12885220541902595</v>
      </c>
    </row>
    <row r="58" spans="1:10" x14ac:dyDescent="0.15">
      <c r="A58" s="208"/>
      <c r="B58" s="191" t="s">
        <v>92</v>
      </c>
      <c r="C58" s="192" t="s">
        <v>10</v>
      </c>
      <c r="E58" s="198"/>
      <c r="F58" s="195">
        <f>逆行列係数!AE59</f>
        <v>2.0409601360227335E-3</v>
      </c>
      <c r="G58" s="195">
        <f>逆行列係数!BT59</f>
        <v>2.568671955267234E-3</v>
      </c>
      <c r="H58" s="472">
        <f t="shared" si="4"/>
        <v>4.5841033977424797E-2</v>
      </c>
      <c r="I58" s="196">
        <f t="shared" si="5"/>
        <v>0.19675249888970545</v>
      </c>
      <c r="J58" s="197">
        <f t="shared" si="6"/>
        <v>0.24259353286713026</v>
      </c>
    </row>
    <row r="59" spans="1:10" x14ac:dyDescent="0.15">
      <c r="A59" s="208"/>
      <c r="B59" s="191" t="s">
        <v>93</v>
      </c>
      <c r="C59" s="192" t="s">
        <v>371</v>
      </c>
      <c r="E59" s="198"/>
      <c r="F59" s="195">
        <f>逆行列係数!AE60</f>
        <v>1.6544872206087765E-3</v>
      </c>
      <c r="G59" s="195">
        <f>逆行列係数!BT60</f>
        <v>1.4473492355974709E-3</v>
      </c>
      <c r="H59" s="472">
        <f>D$32*F59</f>
        <v>3.7160649812073177E-2</v>
      </c>
      <c r="I59" s="196">
        <f>E$32*G59</f>
        <v>0.11086257172153427</v>
      </c>
      <c r="J59" s="197">
        <f>SUM(H59:I59)</f>
        <v>0.14802322153360745</v>
      </c>
    </row>
    <row r="60" spans="1:10" x14ac:dyDescent="0.15">
      <c r="A60" s="208"/>
      <c r="B60" s="191" t="s">
        <v>94</v>
      </c>
      <c r="C60" s="192" t="s">
        <v>372</v>
      </c>
      <c r="E60" s="198"/>
      <c r="F60" s="195">
        <f>逆行列係数!AE61</f>
        <v>2.2023019126401933E-3</v>
      </c>
      <c r="G60" s="195">
        <f>逆行列係数!BT61</f>
        <v>1.8454632106926813E-3</v>
      </c>
      <c r="H60" s="472">
        <f>D$32*F60</f>
        <v>4.9464854812216776E-2</v>
      </c>
      <c r="I60" s="196">
        <f>E$32*G60</f>
        <v>0.14135689750816335</v>
      </c>
      <c r="J60" s="197">
        <f>SUM(H60:I60)</f>
        <v>0.19082175232038012</v>
      </c>
    </row>
    <row r="61" spans="1:10" x14ac:dyDescent="0.15">
      <c r="A61" s="208"/>
      <c r="B61" s="191" t="s">
        <v>95</v>
      </c>
      <c r="C61" s="192" t="s">
        <v>373</v>
      </c>
      <c r="E61" s="198"/>
      <c r="F61" s="195">
        <f>逆行列係数!AE62</f>
        <v>9.6268535918433236E-4</v>
      </c>
      <c r="G61" s="195">
        <f>逆行列係数!BT62</f>
        <v>1.034835352141067E-3</v>
      </c>
      <c r="H61" s="472">
        <f t="shared" si="4"/>
        <v>2.1622417548015655E-2</v>
      </c>
      <c r="I61" s="196">
        <f t="shared" si="5"/>
        <v>7.926525652902254E-2</v>
      </c>
      <c r="J61" s="197">
        <f t="shared" si="6"/>
        <v>0.10088767407703819</v>
      </c>
    </row>
    <row r="62" spans="1:10" x14ac:dyDescent="0.15">
      <c r="A62" s="208"/>
      <c r="B62" s="191" t="s">
        <v>96</v>
      </c>
      <c r="C62" s="192" t="s">
        <v>374</v>
      </c>
      <c r="E62" s="198"/>
      <c r="F62" s="195">
        <f>逆行列係数!AE63</f>
        <v>2.7303273072365446E-3</v>
      </c>
      <c r="G62" s="195">
        <f>逆行列係数!BT63</f>
        <v>2.5812618831139887E-3</v>
      </c>
      <c r="H62" s="472">
        <f t="shared" si="4"/>
        <v>6.1324581823741744E-2</v>
      </c>
      <c r="I62" s="196">
        <f t="shared" si="5"/>
        <v>0.19771684926524116</v>
      </c>
      <c r="J62" s="197">
        <f t="shared" si="6"/>
        <v>0.25904143108898292</v>
      </c>
    </row>
    <row r="63" spans="1:10" x14ac:dyDescent="0.15">
      <c r="A63" s="208"/>
      <c r="B63" s="191" t="s">
        <v>97</v>
      </c>
      <c r="C63" s="192" t="s">
        <v>11</v>
      </c>
      <c r="E63" s="198"/>
      <c r="F63" s="195">
        <f>逆行列係数!AE64</f>
        <v>1.4995145766780878E-3</v>
      </c>
      <c r="G63" s="195">
        <f>逆行列係数!BT64</f>
        <v>1.4061324969714636E-3</v>
      </c>
      <c r="H63" s="472">
        <f t="shared" si="4"/>
        <v>3.3679883034412349E-2</v>
      </c>
      <c r="I63" s="196">
        <f t="shared" si="5"/>
        <v>0.10770549426595583</v>
      </c>
      <c r="J63" s="197">
        <f t="shared" si="6"/>
        <v>0.14138537730036818</v>
      </c>
    </row>
    <row r="64" spans="1:10" x14ac:dyDescent="0.15">
      <c r="A64" s="208"/>
      <c r="B64" s="191" t="s">
        <v>98</v>
      </c>
      <c r="C64" s="192" t="s">
        <v>345</v>
      </c>
      <c r="E64" s="198"/>
      <c r="F64" s="195">
        <f>逆行列係数!AE65</f>
        <v>1.8002359985771799E-4</v>
      </c>
      <c r="G64" s="195">
        <f>逆行列係数!BT65</f>
        <v>3.0079221909410096E-4</v>
      </c>
      <c r="H64" s="472">
        <f t="shared" si="4"/>
        <v>4.0434243727551448E-3</v>
      </c>
      <c r="I64" s="196">
        <f t="shared" si="5"/>
        <v>2.3039773775700805E-2</v>
      </c>
      <c r="J64" s="197">
        <f t="shared" si="6"/>
        <v>2.7083198148455952E-2</v>
      </c>
    </row>
    <row r="65" spans="1:10" x14ac:dyDescent="0.15">
      <c r="A65" s="208"/>
      <c r="B65" s="191" t="s">
        <v>99</v>
      </c>
      <c r="C65" s="192" t="s">
        <v>342</v>
      </c>
      <c r="E65" s="198"/>
      <c r="F65" s="195">
        <f>逆行列係数!AE66</f>
        <v>7.2543951629290317E-3</v>
      </c>
      <c r="G65" s="195">
        <f>逆行列係数!BT66</f>
        <v>8.3665495803253373E-3</v>
      </c>
      <c r="H65" s="472">
        <f t="shared" si="4"/>
        <v>0.16293751616214402</v>
      </c>
      <c r="I65" s="196">
        <f t="shared" si="5"/>
        <v>0.64085238040541026</v>
      </c>
      <c r="J65" s="197">
        <f t="shared" si="6"/>
        <v>0.80378989656755429</v>
      </c>
    </row>
    <row r="66" spans="1:10" x14ac:dyDescent="0.15">
      <c r="A66" s="208"/>
      <c r="B66" s="191" t="s">
        <v>100</v>
      </c>
      <c r="C66" s="192" t="s">
        <v>13</v>
      </c>
      <c r="E66" s="198"/>
      <c r="F66" s="195">
        <f>逆行列係数!AE67</f>
        <v>1.2099166490739881E-2</v>
      </c>
      <c r="G66" s="195">
        <f>逆行列係数!BT67</f>
        <v>1.9863609246847155E-2</v>
      </c>
      <c r="H66" s="472">
        <f t="shared" si="4"/>
        <v>0.27175361851082647</v>
      </c>
      <c r="I66" s="196">
        <f t="shared" si="5"/>
        <v>1.5214923603894928</v>
      </c>
      <c r="J66" s="197">
        <f t="shared" si="6"/>
        <v>1.7932459789003192</v>
      </c>
    </row>
    <row r="67" spans="1:10" x14ac:dyDescent="0.15">
      <c r="A67" s="208"/>
      <c r="B67" s="191" t="s">
        <v>101</v>
      </c>
      <c r="C67" s="192" t="s">
        <v>14</v>
      </c>
      <c r="E67" s="198"/>
      <c r="F67" s="195">
        <f>逆行列係数!AE68</f>
        <v>2.2424516406244453E-3</v>
      </c>
      <c r="G67" s="195">
        <f>逆行列係数!BT68</f>
        <v>1.1233654344350877E-2</v>
      </c>
      <c r="H67" s="472">
        <f t="shared" si="4"/>
        <v>5.0366638738431571E-2</v>
      </c>
      <c r="I67" s="196">
        <f t="shared" si="5"/>
        <v>0.86046392937874594</v>
      </c>
      <c r="J67" s="197">
        <f t="shared" si="6"/>
        <v>0.91083056811717755</v>
      </c>
    </row>
    <row r="68" spans="1:10" x14ac:dyDescent="0.15">
      <c r="A68" s="208"/>
      <c r="B68" s="191" t="s">
        <v>102</v>
      </c>
      <c r="C68" s="192" t="s">
        <v>343</v>
      </c>
      <c r="E68" s="198"/>
      <c r="F68" s="195">
        <f>逆行列係数!AE69</f>
        <v>5.9131495813626303E-3</v>
      </c>
      <c r="G68" s="195">
        <f>逆行列係数!BT69</f>
        <v>1.1272989105611787E-2</v>
      </c>
      <c r="H68" s="472">
        <f t="shared" si="4"/>
        <v>0.13281243767997841</v>
      </c>
      <c r="I68" s="196">
        <f t="shared" si="5"/>
        <v>0.86347685306308186</v>
      </c>
      <c r="J68" s="197">
        <f t="shared" si="6"/>
        <v>0.99628929074306027</v>
      </c>
    </row>
    <row r="69" spans="1:10" x14ac:dyDescent="0.15">
      <c r="A69" s="208"/>
      <c r="B69" s="191" t="s">
        <v>103</v>
      </c>
      <c r="C69" s="192" t="s">
        <v>375</v>
      </c>
      <c r="E69" s="198"/>
      <c r="F69" s="195">
        <f>逆行列係数!AE70</f>
        <v>5.8944327123945693E-4</v>
      </c>
      <c r="G69" s="195">
        <f>逆行列係数!BT70</f>
        <v>2.9648597717825105E-3</v>
      </c>
      <c r="H69" s="472">
        <f t="shared" si="4"/>
        <v>1.3239204699660724E-2</v>
      </c>
      <c r="I69" s="196">
        <f t="shared" si="5"/>
        <v>0.22709928675772928</v>
      </c>
      <c r="J69" s="197">
        <f t="shared" si="6"/>
        <v>0.24033849145739</v>
      </c>
    </row>
    <row r="70" spans="1:10" x14ac:dyDescent="0.15">
      <c r="A70" s="208"/>
      <c r="B70" s="191" t="s">
        <v>104</v>
      </c>
      <c r="C70" s="192" t="s">
        <v>376</v>
      </c>
      <c r="E70" s="198"/>
      <c r="F70" s="195">
        <f>逆行列係数!AE71</f>
        <v>5.7907079055080006E-4</v>
      </c>
      <c r="G70" s="195">
        <f>逆行列係数!BT71</f>
        <v>3.1940810196004511E-3</v>
      </c>
      <c r="H70" s="472">
        <f>D$32*F70</f>
        <v>1.3006233348928961E-2</v>
      </c>
      <c r="I70" s="196">
        <f>E$32*G70</f>
        <v>0.24465694070973196</v>
      </c>
      <c r="J70" s="197">
        <f>SUM(H70:I70)</f>
        <v>0.2576631740586609</v>
      </c>
    </row>
    <row r="71" spans="1:10" x14ac:dyDescent="0.15">
      <c r="A71" s="208"/>
      <c r="B71" s="191" t="s">
        <v>105</v>
      </c>
      <c r="C71" s="192" t="s">
        <v>377</v>
      </c>
      <c r="E71" s="198"/>
      <c r="F71" s="195">
        <f>逆行列係数!AE72</f>
        <v>2.0143288397881362E-2</v>
      </c>
      <c r="G71" s="195">
        <f>逆行列係数!BT72</f>
        <v>2.3520540608937879E-2</v>
      </c>
      <c r="H71" s="472">
        <f t="shared" si="4"/>
        <v>0.45242881111033173</v>
      </c>
      <c r="I71" s="196">
        <f t="shared" si="5"/>
        <v>1.8016022367339906</v>
      </c>
      <c r="J71" s="197">
        <f t="shared" si="6"/>
        <v>2.2540310478443222</v>
      </c>
    </row>
    <row r="72" spans="1:10" x14ac:dyDescent="0.15">
      <c r="A72" s="208"/>
      <c r="B72" s="191" t="s">
        <v>106</v>
      </c>
      <c r="C72" s="192" t="s">
        <v>17</v>
      </c>
      <c r="D72" s="214"/>
      <c r="E72" s="198"/>
      <c r="F72" s="195">
        <f>逆行列係数!AE73</f>
        <v>1.2223904346740861E-2</v>
      </c>
      <c r="G72" s="195">
        <f>逆行列係数!BT73</f>
        <v>1.0732686224546417</v>
      </c>
      <c r="H72" s="472">
        <f t="shared" si="4"/>
        <v>0.27455529611064233</v>
      </c>
      <c r="I72" s="196">
        <f t="shared" si="5"/>
        <v>82.209128734733085</v>
      </c>
      <c r="J72" s="197">
        <f t="shared" si="6"/>
        <v>82.483684030843733</v>
      </c>
    </row>
    <row r="73" spans="1:10" x14ac:dyDescent="0.15">
      <c r="A73" s="208"/>
      <c r="B73" s="191" t="s">
        <v>107</v>
      </c>
      <c r="C73" s="192" t="s">
        <v>18</v>
      </c>
      <c r="D73" s="214"/>
      <c r="E73" s="198"/>
      <c r="F73" s="195">
        <f>逆行列係数!AE74</f>
        <v>4.5257321964148698E-3</v>
      </c>
      <c r="G73" s="195">
        <f>逆行列係数!BT74</f>
        <v>2.8421477022509831E-2</v>
      </c>
      <c r="H73" s="472">
        <f t="shared" si="4"/>
        <v>0.10165031630302677</v>
      </c>
      <c r="I73" s="196">
        <f t="shared" si="5"/>
        <v>2.1769991356227449</v>
      </c>
      <c r="J73" s="197">
        <f t="shared" si="6"/>
        <v>2.2786494519257716</v>
      </c>
    </row>
    <row r="74" spans="1:10" x14ac:dyDescent="0.15">
      <c r="A74" s="208"/>
      <c r="B74" s="191" t="s">
        <v>108</v>
      </c>
      <c r="C74" s="192" t="s">
        <v>378</v>
      </c>
      <c r="D74" s="214"/>
      <c r="E74" s="198"/>
      <c r="F74" s="195">
        <f>逆行列係数!AE75</f>
        <v>2.2212555454206018E-2</v>
      </c>
      <c r="G74" s="195">
        <f>逆行列係数!BT75</f>
        <v>3.8335764738478072E-2</v>
      </c>
      <c r="H74" s="472">
        <f t="shared" si="4"/>
        <v>0.49890563334861171</v>
      </c>
      <c r="I74" s="196">
        <f t="shared" si="5"/>
        <v>2.9364035737131364</v>
      </c>
      <c r="J74" s="197">
        <f t="shared" si="6"/>
        <v>3.4353092070617484</v>
      </c>
    </row>
    <row r="75" spans="1:10" x14ac:dyDescent="0.15">
      <c r="A75" s="208"/>
      <c r="B75" s="191" t="s">
        <v>109</v>
      </c>
      <c r="C75" s="192" t="s">
        <v>347</v>
      </c>
      <c r="D75" s="214"/>
      <c r="E75" s="198"/>
      <c r="F75" s="195">
        <f>逆行列係数!AE76</f>
        <v>5.2109880343280242E-2</v>
      </c>
      <c r="G75" s="195">
        <f>逆行列係数!BT76</f>
        <v>9.1338822945389656E-2</v>
      </c>
      <c r="H75" s="472">
        <f t="shared" si="4"/>
        <v>1.1704152144935587</v>
      </c>
      <c r="I75" s="196">
        <f t="shared" si="5"/>
        <v>6.9962774434075747</v>
      </c>
      <c r="J75" s="197">
        <f t="shared" si="6"/>
        <v>8.1666926579011339</v>
      </c>
    </row>
    <row r="76" spans="1:10" x14ac:dyDescent="0.15">
      <c r="A76" s="208"/>
      <c r="B76" s="191" t="s">
        <v>110</v>
      </c>
      <c r="C76" s="192" t="s">
        <v>19</v>
      </c>
      <c r="D76" s="214"/>
      <c r="E76" s="198"/>
      <c r="F76" s="195">
        <f>逆行列係数!AE77</f>
        <v>3.9371595728353672E-4</v>
      </c>
      <c r="G76" s="195">
        <f>逆行列係数!BT77</f>
        <v>1.7178479661040702E-3</v>
      </c>
      <c r="H76" s="472">
        <f t="shared" si="4"/>
        <v>8.8430666805967943E-3</v>
      </c>
      <c r="I76" s="196">
        <f t="shared" si="5"/>
        <v>0.13158195594050104</v>
      </c>
      <c r="J76" s="197">
        <f t="shared" si="6"/>
        <v>0.14042502262109782</v>
      </c>
    </row>
    <row r="77" spans="1:10" x14ac:dyDescent="0.15">
      <c r="A77" s="208"/>
      <c r="B77" s="191" t="s">
        <v>111</v>
      </c>
      <c r="C77" s="192" t="s">
        <v>20</v>
      </c>
      <c r="D77" s="214"/>
      <c r="E77" s="198"/>
      <c r="F77" s="195">
        <f>逆行列係数!AE78</f>
        <v>3.5808320447510539E-3</v>
      </c>
      <c r="G77" s="195">
        <f>逆行列係数!BT78</f>
        <v>5.8888348938886731E-3</v>
      </c>
      <c r="H77" s="472">
        <f t="shared" si="4"/>
        <v>8.0427363834144075E-2</v>
      </c>
      <c r="I77" s="196">
        <f t="shared" si="5"/>
        <v>0.4510669330685122</v>
      </c>
      <c r="J77" s="197">
        <f t="shared" si="6"/>
        <v>0.53149429690265626</v>
      </c>
    </row>
    <row r="78" spans="1:10" x14ac:dyDescent="0.15">
      <c r="A78" s="208"/>
      <c r="B78" s="191" t="s">
        <v>112</v>
      </c>
      <c r="C78" s="192" t="s">
        <v>379</v>
      </c>
      <c r="D78" s="214"/>
      <c r="E78" s="198"/>
      <c r="F78" s="195">
        <f>逆行列係数!AE79</f>
        <v>5.785190538783198E-5</v>
      </c>
      <c r="G78" s="195">
        <f>逆行列係数!BT79</f>
        <v>2.4669740453559994E-4</v>
      </c>
      <c r="H78" s="472">
        <f t="shared" si="4"/>
        <v>1.2993841054193089E-3</v>
      </c>
      <c r="I78" s="196">
        <f t="shared" si="5"/>
        <v>1.8896274673164373E-2</v>
      </c>
      <c r="J78" s="197">
        <f t="shared" si="6"/>
        <v>2.0195658778583682E-2</v>
      </c>
    </row>
    <row r="79" spans="1:10" x14ac:dyDescent="0.15">
      <c r="A79" s="208"/>
      <c r="B79" s="191" t="s">
        <v>334</v>
      </c>
      <c r="C79" s="192" t="s">
        <v>380</v>
      </c>
      <c r="D79" s="214"/>
      <c r="E79" s="198"/>
      <c r="F79" s="195">
        <f>逆行列係数!AE80</f>
        <v>5.1145905895670239E-4</v>
      </c>
      <c r="G79" s="195">
        <f>逆行列係数!BT80</f>
        <v>3.7381591392470445E-3</v>
      </c>
      <c r="H79" s="472">
        <f t="shared" si="4"/>
        <v>1.148763843344109E-2</v>
      </c>
      <c r="I79" s="196">
        <f t="shared" si="5"/>
        <v>0.28633167827681161</v>
      </c>
      <c r="J79" s="197">
        <f t="shared" si="6"/>
        <v>0.29781931671025269</v>
      </c>
    </row>
    <row r="80" spans="1:10" x14ac:dyDescent="0.15">
      <c r="A80" s="208"/>
      <c r="B80" s="191" t="s">
        <v>335</v>
      </c>
      <c r="C80" s="192" t="s">
        <v>21</v>
      </c>
      <c r="D80" s="214"/>
      <c r="E80" s="198"/>
      <c r="F80" s="195">
        <f>逆行列係数!AE81</f>
        <v>6.9361905554726044E-2</v>
      </c>
      <c r="G80" s="195">
        <f>逆行列係数!BT81</f>
        <v>0.16597800299813936</v>
      </c>
      <c r="H80" s="472">
        <f t="shared" si="4"/>
        <v>1.5579047396140371</v>
      </c>
      <c r="I80" s="196">
        <f t="shared" si="5"/>
        <v>12.713412774894209</v>
      </c>
      <c r="J80" s="197">
        <f t="shared" si="6"/>
        <v>14.271317514508246</v>
      </c>
    </row>
    <row r="81" spans="1:10" x14ac:dyDescent="0.15">
      <c r="A81" s="208"/>
      <c r="B81" s="191" t="s">
        <v>381</v>
      </c>
      <c r="C81" s="435" t="s">
        <v>439</v>
      </c>
      <c r="D81" s="214"/>
      <c r="E81" s="198"/>
      <c r="F81" s="195">
        <f>逆行列係数!AE82</f>
        <v>9.3262057858141422E-4</v>
      </c>
      <c r="G81" s="195">
        <f>逆行列係数!BT82</f>
        <v>1.6789947813515994E-3</v>
      </c>
      <c r="H81" s="472">
        <f t="shared" ref="H81:I83" si="7">D$32*F81</f>
        <v>2.0947146823802529E-2</v>
      </c>
      <c r="I81" s="196">
        <f t="shared" si="7"/>
        <v>0.12860591955944561</v>
      </c>
      <c r="J81" s="197">
        <f>SUM(H81:I81)</f>
        <v>0.14955306638324814</v>
      </c>
    </row>
    <row r="82" spans="1:10" x14ac:dyDescent="0.15">
      <c r="A82" s="208"/>
      <c r="B82" s="191" t="s">
        <v>336</v>
      </c>
      <c r="C82" s="192" t="s">
        <v>383</v>
      </c>
      <c r="D82" s="214"/>
      <c r="E82" s="198"/>
      <c r="F82" s="195">
        <f>逆行列係数!AE83</f>
        <v>4.0522204291894884E-4</v>
      </c>
      <c r="G82" s="195">
        <f>逆行列係数!BT83</f>
        <v>4.6448891449596928E-3</v>
      </c>
      <c r="H82" s="472">
        <f t="shared" si="7"/>
        <v>9.1014993923634931E-3</v>
      </c>
      <c r="I82" s="196">
        <f t="shared" si="7"/>
        <v>0.35578445292030647</v>
      </c>
      <c r="J82" s="197">
        <f>SUM(H82:I82)</f>
        <v>0.36488595231266996</v>
      </c>
    </row>
    <row r="83" spans="1:10" x14ac:dyDescent="0.15">
      <c r="A83" s="208"/>
      <c r="B83" s="191" t="s">
        <v>337</v>
      </c>
      <c r="C83" s="192" t="s">
        <v>384</v>
      </c>
      <c r="D83" s="214"/>
      <c r="E83" s="198"/>
      <c r="F83" s="195">
        <f>逆行列係数!AE84</f>
        <v>1.7356001037964783E-3</v>
      </c>
      <c r="G83" s="195">
        <f>逆行列係数!BT84</f>
        <v>7.5727108671128909E-3</v>
      </c>
      <c r="H83" s="472">
        <f t="shared" si="7"/>
        <v>3.898248766602571E-2</v>
      </c>
      <c r="I83" s="196">
        <f t="shared" si="7"/>
        <v>0.58004673715475707</v>
      </c>
      <c r="J83" s="197">
        <f>SUM(H83:I83)</f>
        <v>0.61902922482078282</v>
      </c>
    </row>
    <row r="84" spans="1:10" x14ac:dyDescent="0.15">
      <c r="A84" s="216"/>
      <c r="B84" s="277"/>
      <c r="C84" s="278" t="s">
        <v>116</v>
      </c>
      <c r="D84" s="217">
        <f>SUM(D45:D83)</f>
        <v>0</v>
      </c>
      <c r="E84" s="224">
        <f>SUM(E45:E83)</f>
        <v>0</v>
      </c>
      <c r="F84" s="218">
        <f>逆行列係数!AE85</f>
        <v>0.28583533188751864</v>
      </c>
      <c r="G84" s="218">
        <f>逆行列係数!BT85</f>
        <v>1.585894460058531</v>
      </c>
      <c r="H84" s="488">
        <f>SUM(H45:H83)</f>
        <v>6.4200113121946281</v>
      </c>
      <c r="I84" s="219">
        <f>SUM(I45:I83)</f>
        <v>121.47471667295639</v>
      </c>
      <c r="J84" s="220">
        <f>SUM(J45:J83)</f>
        <v>127.89472798515101</v>
      </c>
    </row>
    <row r="85" spans="1:10" x14ac:dyDescent="0.15">
      <c r="A85" s="221"/>
      <c r="B85" s="222"/>
      <c r="C85" s="223" t="s">
        <v>48</v>
      </c>
      <c r="D85" s="215">
        <f>SUM(D84,D44)</f>
        <v>22.460523931033894</v>
      </c>
      <c r="E85" s="215">
        <f>SUM(E84,E44)</f>
        <v>76.596973967910245</v>
      </c>
      <c r="F85" s="199">
        <f>逆行列係数!AE87</f>
        <v>1.5814868602347461</v>
      </c>
      <c r="G85" s="199">
        <f>逆行列係数!BT87</f>
        <v>1.5925285850202553</v>
      </c>
      <c r="H85" s="473">
        <f>SUM(H84,H44)</f>
        <v>35.521023470918166</v>
      </c>
      <c r="I85" s="200">
        <f>SUM(I84,I44)</f>
        <v>121.98287056994945</v>
      </c>
      <c r="J85" s="201">
        <f>SUM(J84,J44)</f>
        <v>157.50389404086761</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29</v>
      </c>
      <c r="C2" s="324" t="s">
        <v>433</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246</v>
      </c>
      <c r="E4" s="182" t="s">
        <v>154</v>
      </c>
      <c r="F4" s="183" t="s">
        <v>155</v>
      </c>
      <c r="G4" s="183" t="s">
        <v>247</v>
      </c>
      <c r="H4" s="479" t="s">
        <v>248</v>
      </c>
      <c r="I4" s="185" t="s">
        <v>249</v>
      </c>
      <c r="J4" s="186" t="s">
        <v>250</v>
      </c>
      <c r="K4" s="187"/>
      <c r="L4" s="188"/>
    </row>
    <row r="5" spans="1:12" x14ac:dyDescent="0.15">
      <c r="A5" s="190" t="s">
        <v>130</v>
      </c>
      <c r="B5" s="191" t="s">
        <v>358</v>
      </c>
      <c r="C5" s="192" t="s">
        <v>359</v>
      </c>
      <c r="D5" s="193"/>
      <c r="E5" s="194"/>
      <c r="F5" s="195">
        <f>逆行列係数!AF5</f>
        <v>3.5387429119057594E-5</v>
      </c>
      <c r="G5" s="195">
        <f>逆行列係数!BU5</f>
        <v>4.1790146846860844E-6</v>
      </c>
      <c r="H5" s="472">
        <f t="shared" ref="H5:H40" si="0">D$33*F5</f>
        <v>3.4370743601923603E-3</v>
      </c>
      <c r="I5" s="196">
        <f t="shared" ref="I5:I40" si="1">E$33*G5</f>
        <v>1.1992622805377723E-5</v>
      </c>
      <c r="J5" s="197">
        <f t="shared" ref="J5:J40" si="2">SUM(H5:I5)</f>
        <v>3.4490669829977381E-3</v>
      </c>
    </row>
    <row r="6" spans="1:12" x14ac:dyDescent="0.15">
      <c r="A6" s="190" t="s">
        <v>132</v>
      </c>
      <c r="B6" s="191" t="s">
        <v>360</v>
      </c>
      <c r="C6" s="192" t="s">
        <v>361</v>
      </c>
      <c r="D6" s="193"/>
      <c r="E6" s="194"/>
      <c r="F6" s="195">
        <f>逆行列係数!AF6</f>
        <v>1.3408457774016325E-5</v>
      </c>
      <c r="G6" s="195">
        <f>逆行列係数!BU6</f>
        <v>1.6741325775361358E-6</v>
      </c>
      <c r="H6" s="472">
        <f t="shared" si="0"/>
        <v>1.3023231009447445E-3</v>
      </c>
      <c r="I6" s="196">
        <f t="shared" si="1"/>
        <v>4.8043000667497765E-6</v>
      </c>
      <c r="J6" s="197">
        <f t="shared" si="2"/>
        <v>1.3071274010114944E-3</v>
      </c>
    </row>
    <row r="7" spans="1:12" x14ac:dyDescent="0.15">
      <c r="A7" s="190" t="s">
        <v>134</v>
      </c>
      <c r="B7" s="191" t="s">
        <v>362</v>
      </c>
      <c r="C7" s="192" t="s">
        <v>363</v>
      </c>
      <c r="D7" s="193"/>
      <c r="E7" s="194"/>
      <c r="F7" s="195">
        <f>逆行列係数!AF7</f>
        <v>4.1544226177523132E-6</v>
      </c>
      <c r="G7" s="195">
        <f>逆行列係数!BU7</f>
        <v>5.2365032107578537E-7</v>
      </c>
      <c r="H7" s="472">
        <f t="shared" si="0"/>
        <v>4.0350655066914248E-4</v>
      </c>
      <c r="I7" s="196">
        <f t="shared" si="1"/>
        <v>1.5027324037863633E-6</v>
      </c>
      <c r="J7" s="197">
        <f t="shared" si="2"/>
        <v>4.0500928307292882E-4</v>
      </c>
    </row>
    <row r="8" spans="1:12" x14ac:dyDescent="0.15">
      <c r="A8" s="190" t="s">
        <v>136</v>
      </c>
      <c r="B8" s="191" t="s">
        <v>364</v>
      </c>
      <c r="C8" s="192" t="s">
        <v>3</v>
      </c>
      <c r="D8" s="193"/>
      <c r="E8" s="194"/>
      <c r="F8" s="195">
        <f>逆行列係数!AF8</f>
        <v>2.4301224370771942E-3</v>
      </c>
      <c r="G8" s="195">
        <f>逆行列係数!BU8</f>
        <v>7.8594698735038552E-5</v>
      </c>
      <c r="H8" s="472">
        <f t="shared" si="0"/>
        <v>0.23603046981754386</v>
      </c>
      <c r="I8" s="196">
        <f t="shared" si="1"/>
        <v>2.2554516974673352E-4</v>
      </c>
      <c r="J8" s="197">
        <f t="shared" si="2"/>
        <v>0.2362560149872906</v>
      </c>
    </row>
    <row r="9" spans="1:12" x14ac:dyDescent="0.15">
      <c r="A9" s="190"/>
      <c r="B9" s="191" t="s">
        <v>365</v>
      </c>
      <c r="C9" s="192" t="s">
        <v>344</v>
      </c>
      <c r="D9" s="193"/>
      <c r="E9" s="194"/>
      <c r="F9" s="195">
        <f>逆行列係数!AF9</f>
        <v>5.3211564789259614E-5</v>
      </c>
      <c r="G9" s="195">
        <f>逆行列係数!BU9</f>
        <v>1.2599229451110587E-5</v>
      </c>
      <c r="H9" s="472">
        <f t="shared" si="0"/>
        <v>5.168278949780611E-3</v>
      </c>
      <c r="I9" s="196">
        <f t="shared" si="1"/>
        <v>3.6156323403042916E-5</v>
      </c>
      <c r="J9" s="197">
        <f t="shared" si="2"/>
        <v>5.204435273183654E-3</v>
      </c>
    </row>
    <row r="10" spans="1:12" x14ac:dyDescent="0.15">
      <c r="A10" s="190"/>
      <c r="B10" s="191" t="s">
        <v>366</v>
      </c>
      <c r="C10" s="192" t="s">
        <v>4</v>
      </c>
      <c r="D10" s="193"/>
      <c r="E10" s="194"/>
      <c r="F10" s="195">
        <f>逆行列係数!AF10</f>
        <v>3.0118730917279079E-4</v>
      </c>
      <c r="G10" s="195">
        <f>逆行列係数!BU10</f>
        <v>1.8883831759058803E-5</v>
      </c>
      <c r="H10" s="472">
        <f t="shared" si="0"/>
        <v>2.9253415796052524E-2</v>
      </c>
      <c r="I10" s="196">
        <f t="shared" si="1"/>
        <v>5.4191403594844329E-5</v>
      </c>
      <c r="J10" s="197">
        <f t="shared" si="2"/>
        <v>2.9307607199647367E-2</v>
      </c>
    </row>
    <row r="11" spans="1:12" x14ac:dyDescent="0.15">
      <c r="A11" s="190"/>
      <c r="B11" s="191" t="s">
        <v>367</v>
      </c>
      <c r="C11" s="192" t="s">
        <v>113</v>
      </c>
      <c r="D11" s="193"/>
      <c r="E11" s="194"/>
      <c r="F11" s="195">
        <f>逆行列係数!AF11</f>
        <v>1.4371735412868172E-3</v>
      </c>
      <c r="G11" s="195">
        <f>逆行列係数!BU11</f>
        <v>1.6203410132272918E-4</v>
      </c>
      <c r="H11" s="472">
        <f t="shared" si="0"/>
        <v>0.1395883355438092</v>
      </c>
      <c r="I11" s="196">
        <f t="shared" si="1"/>
        <v>4.6499330712876288E-4</v>
      </c>
      <c r="J11" s="197">
        <f t="shared" si="2"/>
        <v>0.14005332885093796</v>
      </c>
    </row>
    <row r="12" spans="1:12" x14ac:dyDescent="0.15">
      <c r="A12" s="190"/>
      <c r="B12" s="191" t="s">
        <v>368</v>
      </c>
      <c r="C12" s="192" t="s">
        <v>5</v>
      </c>
      <c r="D12" s="193"/>
      <c r="E12" s="194"/>
      <c r="F12" s="195">
        <f>逆行列係数!AF12</f>
        <v>3.6459873970820213E-4</v>
      </c>
      <c r="G12" s="195">
        <f>逆行列係数!BU12</f>
        <v>1.5605852195724036E-4</v>
      </c>
      <c r="H12" s="472">
        <f t="shared" si="0"/>
        <v>3.5412376971308009E-2</v>
      </c>
      <c r="I12" s="196">
        <f t="shared" si="1"/>
        <v>4.4784503779232986E-4</v>
      </c>
      <c r="J12" s="197">
        <f t="shared" si="2"/>
        <v>3.5860222009100336E-2</v>
      </c>
    </row>
    <row r="13" spans="1:12" x14ac:dyDescent="0.15">
      <c r="A13" s="190"/>
      <c r="B13" s="191" t="s">
        <v>369</v>
      </c>
      <c r="C13" s="192" t="s">
        <v>6</v>
      </c>
      <c r="D13" s="193"/>
      <c r="E13" s="194"/>
      <c r="F13" s="195">
        <f>逆行列係数!AF13</f>
        <v>1.0139882287338816E-3</v>
      </c>
      <c r="G13" s="195">
        <f>逆行列係数!BU13</f>
        <v>3.4464366547492995E-5</v>
      </c>
      <c r="H13" s="472">
        <f t="shared" si="0"/>
        <v>9.848562128637911E-2</v>
      </c>
      <c r="I13" s="196">
        <f t="shared" si="1"/>
        <v>9.8903253378112706E-5</v>
      </c>
      <c r="J13" s="197">
        <f t="shared" si="2"/>
        <v>9.8584524539757218E-2</v>
      </c>
    </row>
    <row r="14" spans="1:12" x14ac:dyDescent="0.15">
      <c r="A14" s="190"/>
      <c r="B14" s="191" t="s">
        <v>88</v>
      </c>
      <c r="C14" s="192" t="s">
        <v>370</v>
      </c>
      <c r="D14" s="193"/>
      <c r="E14" s="194"/>
      <c r="F14" s="195">
        <f>逆行列係数!AF14</f>
        <v>2.6960138031798556E-4</v>
      </c>
      <c r="G14" s="195">
        <f>逆行列係数!BU14</f>
        <v>1.5588326076870272E-4</v>
      </c>
      <c r="H14" s="472">
        <f t="shared" si="0"/>
        <v>2.6185569701766873E-2</v>
      </c>
      <c r="I14" s="196">
        <f t="shared" si="1"/>
        <v>4.4734208638269341E-4</v>
      </c>
      <c r="J14" s="197">
        <f t="shared" si="2"/>
        <v>2.6632911788149565E-2</v>
      </c>
    </row>
    <row r="15" spans="1:12" x14ac:dyDescent="0.15">
      <c r="A15" s="190"/>
      <c r="B15" s="191" t="s">
        <v>89</v>
      </c>
      <c r="C15" s="192" t="s">
        <v>7</v>
      </c>
      <c r="D15" s="193"/>
      <c r="E15" s="194"/>
      <c r="F15" s="195">
        <f>逆行列係数!AF15</f>
        <v>5.3188490752562761E-4</v>
      </c>
      <c r="G15" s="195">
        <f>逆行列係数!BU15</f>
        <v>8.8850102965193424E-5</v>
      </c>
      <c r="H15" s="472">
        <f t="shared" si="0"/>
        <v>5.1660378381234162E-2</v>
      </c>
      <c r="I15" s="196">
        <f t="shared" si="1"/>
        <v>2.5497535937961852E-4</v>
      </c>
      <c r="J15" s="197">
        <f t="shared" si="2"/>
        <v>5.1915353740613783E-2</v>
      </c>
    </row>
    <row r="16" spans="1:12" x14ac:dyDescent="0.15">
      <c r="A16" s="190"/>
      <c r="B16" s="191" t="s">
        <v>90</v>
      </c>
      <c r="C16" s="192" t="s">
        <v>8</v>
      </c>
      <c r="D16" s="193"/>
      <c r="E16" s="194"/>
      <c r="F16" s="195">
        <f>逆行列係数!AF16</f>
        <v>1.2582334891386602E-3</v>
      </c>
      <c r="G16" s="195">
        <f>逆行列係数!BU16</f>
        <v>5.582288766267339E-4</v>
      </c>
      <c r="H16" s="472">
        <f t="shared" si="0"/>
        <v>0.12220842746456716</v>
      </c>
      <c r="I16" s="196">
        <f t="shared" si="1"/>
        <v>1.6019633481993945E-3</v>
      </c>
      <c r="J16" s="197">
        <f t="shared" si="2"/>
        <v>0.12381039081276655</v>
      </c>
    </row>
    <row r="17" spans="1:10" x14ac:dyDescent="0.15">
      <c r="A17" s="190"/>
      <c r="B17" s="191" t="s">
        <v>91</v>
      </c>
      <c r="C17" s="192" t="s">
        <v>9</v>
      </c>
      <c r="D17" s="193"/>
      <c r="E17" s="194"/>
      <c r="F17" s="195">
        <f>逆行列係数!AF17</f>
        <v>7.4702279367908856E-5</v>
      </c>
      <c r="G17" s="195">
        <f>逆行列係数!BU17</f>
        <v>3.8700527603029319E-5</v>
      </c>
      <c r="H17" s="472">
        <f t="shared" si="0"/>
        <v>7.2556073005340714E-3</v>
      </c>
      <c r="I17" s="196">
        <f t="shared" si="1"/>
        <v>1.1105987055106577E-4</v>
      </c>
      <c r="J17" s="197">
        <f t="shared" si="2"/>
        <v>7.3666671710851369E-3</v>
      </c>
    </row>
    <row r="18" spans="1:10" ht="10.5" customHeight="1" x14ac:dyDescent="0.15">
      <c r="A18" s="190"/>
      <c r="B18" s="191" t="s">
        <v>92</v>
      </c>
      <c r="C18" s="192" t="s">
        <v>10</v>
      </c>
      <c r="D18" s="193"/>
      <c r="E18" s="194"/>
      <c r="F18" s="195">
        <f>逆行列係数!AF18</f>
        <v>7.9612453833450463E-4</v>
      </c>
      <c r="G18" s="195">
        <f>逆行列係数!BU18</f>
        <v>2.5398921469497521E-4</v>
      </c>
      <c r="H18" s="472">
        <f t="shared" si="0"/>
        <v>7.7325177509317111E-2</v>
      </c>
      <c r="I18" s="196">
        <f t="shared" si="1"/>
        <v>7.2887919241655999E-4</v>
      </c>
      <c r="J18" s="197">
        <f t="shared" si="2"/>
        <v>7.8054056701733668E-2</v>
      </c>
    </row>
    <row r="19" spans="1:10" ht="10.5" customHeight="1" x14ac:dyDescent="0.15">
      <c r="A19" s="190"/>
      <c r="B19" s="191" t="s">
        <v>93</v>
      </c>
      <c r="C19" s="192" t="s">
        <v>371</v>
      </c>
      <c r="D19" s="193"/>
      <c r="E19" s="194"/>
      <c r="F19" s="195">
        <f>逆行列係数!AF19</f>
        <v>8.4180121831737024E-5</v>
      </c>
      <c r="G19" s="195">
        <f>逆行列係数!BU19</f>
        <v>7.3707062904437157E-5</v>
      </c>
      <c r="H19" s="472">
        <f>D$33*F19</f>
        <v>8.1761615802125199E-3</v>
      </c>
      <c r="I19" s="196">
        <f>E$33*G19</f>
        <v>2.1151899914215367E-4</v>
      </c>
      <c r="J19" s="197">
        <f>SUM(H19:I19)</f>
        <v>8.3876805793546734E-3</v>
      </c>
    </row>
    <row r="20" spans="1:10" ht="10.5" customHeight="1" x14ac:dyDescent="0.15">
      <c r="A20" s="190"/>
      <c r="B20" s="191" t="s">
        <v>94</v>
      </c>
      <c r="C20" s="192" t="s">
        <v>372</v>
      </c>
      <c r="D20" s="193"/>
      <c r="E20" s="194"/>
      <c r="F20" s="195">
        <f>逆行列係数!AF20</f>
        <v>7.2531834805215502E-5</v>
      </c>
      <c r="G20" s="195">
        <f>逆行列係数!BU20</f>
        <v>2.3805979049698691E-5</v>
      </c>
      <c r="H20" s="472">
        <f>D$33*F20</f>
        <v>7.0447985601886269E-3</v>
      </c>
      <c r="I20" s="196">
        <f>E$33*G20</f>
        <v>6.8316612598169526E-5</v>
      </c>
      <c r="J20" s="197">
        <f>SUM(H20:I20)</f>
        <v>7.1131151727867967E-3</v>
      </c>
    </row>
    <row r="21" spans="1:10" x14ac:dyDescent="0.15">
      <c r="A21" s="190"/>
      <c r="B21" s="191" t="s">
        <v>95</v>
      </c>
      <c r="C21" s="192" t="s">
        <v>373</v>
      </c>
      <c r="D21" s="193"/>
      <c r="E21" s="194"/>
      <c r="F21" s="195">
        <f>逆行列係数!AF21</f>
        <v>9.1156252047993092E-5</v>
      </c>
      <c r="G21" s="195">
        <f>逆行列係数!BU21</f>
        <v>1.0243444043324725E-5</v>
      </c>
      <c r="H21" s="472">
        <f t="shared" si="0"/>
        <v>8.8537320874959666E-3</v>
      </c>
      <c r="I21" s="196">
        <f t="shared" si="1"/>
        <v>2.9395867186050462E-5</v>
      </c>
      <c r="J21" s="197">
        <f t="shared" si="2"/>
        <v>8.8831279546820168E-3</v>
      </c>
    </row>
    <row r="22" spans="1:10" x14ac:dyDescent="0.15">
      <c r="A22" s="190"/>
      <c r="B22" s="191" t="s">
        <v>96</v>
      </c>
      <c r="C22" s="192" t="s">
        <v>374</v>
      </c>
      <c r="D22" s="193"/>
      <c r="E22" s="194"/>
      <c r="F22" s="195">
        <f>逆行列係数!AF22</f>
        <v>1.080737219106444E-4</v>
      </c>
      <c r="G22" s="195">
        <f>逆行列係数!BU22</f>
        <v>2.588526204578126E-5</v>
      </c>
      <c r="H22" s="472">
        <f t="shared" si="0"/>
        <v>1.0496874959181196E-2</v>
      </c>
      <c r="I22" s="196">
        <f t="shared" si="1"/>
        <v>7.4283582939056733E-5</v>
      </c>
      <c r="J22" s="197">
        <f t="shared" si="2"/>
        <v>1.0571158542120252E-2</v>
      </c>
    </row>
    <row r="23" spans="1:10" x14ac:dyDescent="0.15">
      <c r="A23" s="190"/>
      <c r="B23" s="191" t="s">
        <v>97</v>
      </c>
      <c r="C23" s="192" t="s">
        <v>11</v>
      </c>
      <c r="D23" s="193"/>
      <c r="E23" s="194"/>
      <c r="F23" s="195">
        <f>逆行列係数!AF23</f>
        <v>1.1406722036597969E-4</v>
      </c>
      <c r="G23" s="195">
        <f>逆行列係数!BU23</f>
        <v>6.5895429890561061E-5</v>
      </c>
      <c r="H23" s="472">
        <f t="shared" si="0"/>
        <v>1.1079005404412987E-2</v>
      </c>
      <c r="I23" s="196">
        <f t="shared" si="1"/>
        <v>1.8910176079820916E-4</v>
      </c>
      <c r="J23" s="197">
        <f t="shared" si="2"/>
        <v>1.1268107165211197E-2</v>
      </c>
    </row>
    <row r="24" spans="1:10" x14ac:dyDescent="0.15">
      <c r="A24" s="190"/>
      <c r="B24" s="191" t="s">
        <v>98</v>
      </c>
      <c r="C24" s="192" t="s">
        <v>345</v>
      </c>
      <c r="D24" s="193"/>
      <c r="E24" s="194"/>
      <c r="F24" s="195">
        <f>逆行列係数!AF24</f>
        <v>9.3171897034265017E-5</v>
      </c>
      <c r="G24" s="195">
        <f>逆行列係数!BU24</f>
        <v>1.442638184798676E-5</v>
      </c>
      <c r="H24" s="472">
        <f t="shared" si="0"/>
        <v>9.0495056114289207E-3</v>
      </c>
      <c r="I24" s="196">
        <f t="shared" si="1"/>
        <v>4.1399748266797314E-5</v>
      </c>
      <c r="J24" s="197">
        <f t="shared" si="2"/>
        <v>9.0909053596957175E-3</v>
      </c>
    </row>
    <row r="25" spans="1:10" x14ac:dyDescent="0.15">
      <c r="A25" s="190"/>
      <c r="B25" s="191" t="s">
        <v>99</v>
      </c>
      <c r="C25" s="192" t="s">
        <v>342</v>
      </c>
      <c r="D25" s="193"/>
      <c r="E25" s="194"/>
      <c r="F25" s="195">
        <f>逆行列係数!AF25</f>
        <v>1.627835412410725E-4</v>
      </c>
      <c r="G25" s="195">
        <f>逆行列係数!BU25</f>
        <v>5.1372607765391794E-5</v>
      </c>
      <c r="H25" s="472">
        <f t="shared" si="0"/>
        <v>1.5810674857973578E-2</v>
      </c>
      <c r="I25" s="196">
        <f t="shared" si="1"/>
        <v>1.4742525545952741E-4</v>
      </c>
      <c r="J25" s="197">
        <f t="shared" si="2"/>
        <v>1.5958100113433106E-2</v>
      </c>
    </row>
    <row r="26" spans="1:10" x14ac:dyDescent="0.15">
      <c r="A26" s="190"/>
      <c r="B26" s="191" t="s">
        <v>100</v>
      </c>
      <c r="C26" s="192" t="s">
        <v>13</v>
      </c>
      <c r="D26" s="193"/>
      <c r="E26" s="194"/>
      <c r="F26" s="195">
        <f>逆行列係数!AF26</f>
        <v>8.1777823526322331E-4</v>
      </c>
      <c r="G26" s="195">
        <f>逆行列係数!BU26</f>
        <v>1.1281710896115798E-4</v>
      </c>
      <c r="H26" s="472">
        <f t="shared" si="0"/>
        <v>7.9428335844630993E-2</v>
      </c>
      <c r="I26" s="196">
        <f t="shared" si="1"/>
        <v>3.2375407502689793E-4</v>
      </c>
      <c r="J26" s="197">
        <f t="shared" si="2"/>
        <v>7.975208991965789E-2</v>
      </c>
    </row>
    <row r="27" spans="1:10" x14ac:dyDescent="0.15">
      <c r="A27" s="190"/>
      <c r="B27" s="191" t="s">
        <v>101</v>
      </c>
      <c r="C27" s="192" t="s">
        <v>14</v>
      </c>
      <c r="D27" s="193"/>
      <c r="E27" s="194"/>
      <c r="F27" s="195">
        <f>逆行列係数!AF27</f>
        <v>2.4957723654546453E-2</v>
      </c>
      <c r="G27" s="195">
        <f>逆行列係数!BU27</f>
        <v>1.4895294198246201E-5</v>
      </c>
      <c r="H27" s="472">
        <f t="shared" si="0"/>
        <v>2.4240684954310816</v>
      </c>
      <c r="I27" s="196">
        <f t="shared" si="1"/>
        <v>4.2745397748731844E-5</v>
      </c>
      <c r="J27" s="197">
        <f t="shared" si="2"/>
        <v>2.4241112408288301</v>
      </c>
    </row>
    <row r="28" spans="1:10" x14ac:dyDescent="0.15">
      <c r="A28" s="190"/>
      <c r="B28" s="191" t="s">
        <v>102</v>
      </c>
      <c r="C28" s="192" t="s">
        <v>343</v>
      </c>
      <c r="D28" s="193"/>
      <c r="E28" s="194"/>
      <c r="F28" s="195">
        <f>逆行列係数!AF28</f>
        <v>4.9255938613313559E-3</v>
      </c>
      <c r="G28" s="195">
        <f>逆行列係数!BU28</f>
        <v>7.7494156994403711E-5</v>
      </c>
      <c r="H28" s="472">
        <f t="shared" si="0"/>
        <v>0.47840808984865135</v>
      </c>
      <c r="I28" s="196">
        <f t="shared" si="1"/>
        <v>2.2238691762922538E-4</v>
      </c>
      <c r="J28" s="197">
        <f t="shared" si="2"/>
        <v>0.47863047676628057</v>
      </c>
    </row>
    <row r="29" spans="1:10" x14ac:dyDescent="0.15">
      <c r="A29" s="190"/>
      <c r="B29" s="191" t="s">
        <v>103</v>
      </c>
      <c r="C29" s="192" t="s">
        <v>375</v>
      </c>
      <c r="D29" s="193"/>
      <c r="E29" s="194"/>
      <c r="F29" s="195">
        <f>逆行列係数!AF29</f>
        <v>8.7070405601516498E-4</v>
      </c>
      <c r="G29" s="195">
        <f>逆行列係数!BU29</f>
        <v>6.5593037071458896E-6</v>
      </c>
      <c r="H29" s="472">
        <f t="shared" si="0"/>
        <v>8.456886133707682E-2</v>
      </c>
      <c r="I29" s="196">
        <f t="shared" si="1"/>
        <v>1.8823397657341659E-5</v>
      </c>
      <c r="J29" s="197">
        <f t="shared" si="2"/>
        <v>8.4587684734734159E-2</v>
      </c>
    </row>
    <row r="30" spans="1:10" x14ac:dyDescent="0.15">
      <c r="A30" s="190"/>
      <c r="B30" s="191" t="s">
        <v>104</v>
      </c>
      <c r="C30" s="192" t="s">
        <v>376</v>
      </c>
      <c r="D30" s="193"/>
      <c r="E30" s="194"/>
      <c r="F30" s="195">
        <f>逆行列係数!AF30</f>
        <v>3.294924220417283E-4</v>
      </c>
      <c r="G30" s="195">
        <f>逆行列係数!BU30</f>
        <v>3.628731140470329E-6</v>
      </c>
      <c r="H30" s="472">
        <f>D$33*F30</f>
        <v>3.2002606119454199E-2</v>
      </c>
      <c r="I30" s="196">
        <f>E$33*G30</f>
        <v>1.0413460376021083E-5</v>
      </c>
      <c r="J30" s="197">
        <f>SUM(H30:I30)</f>
        <v>3.2013019579830222E-2</v>
      </c>
    </row>
    <row r="31" spans="1:10" x14ac:dyDescent="0.15">
      <c r="A31" s="190"/>
      <c r="B31" s="191" t="s">
        <v>105</v>
      </c>
      <c r="C31" s="192" t="s">
        <v>377</v>
      </c>
      <c r="D31" s="193"/>
      <c r="E31" s="194"/>
      <c r="F31" s="195">
        <f>逆行列係数!AF31</f>
        <v>1.9683665689001675E-3</v>
      </c>
      <c r="G31" s="195">
        <f>逆行列係数!BU31</f>
        <v>2.5522450559368234E-4</v>
      </c>
      <c r="H31" s="472">
        <f t="shared" si="0"/>
        <v>0.1911815137139509</v>
      </c>
      <c r="I31" s="196">
        <f t="shared" si="1"/>
        <v>7.3242413755814984E-4</v>
      </c>
      <c r="J31" s="197">
        <f t="shared" si="2"/>
        <v>0.19191393785150904</v>
      </c>
    </row>
    <row r="32" spans="1:10" x14ac:dyDescent="0.15">
      <c r="A32" s="190"/>
      <c r="B32" s="191" t="s">
        <v>106</v>
      </c>
      <c r="C32" s="192" t="s">
        <v>17</v>
      </c>
      <c r="D32" s="193"/>
      <c r="E32" s="194"/>
      <c r="F32" s="195">
        <f>逆行列係数!AF32</f>
        <v>7.0495596634849778E-2</v>
      </c>
      <c r="G32" s="195">
        <f>逆行列係数!BU32</f>
        <v>9.012941581008091E-5</v>
      </c>
      <c r="H32" s="472">
        <f t="shared" si="0"/>
        <v>6.8470248823364557</v>
      </c>
      <c r="I32" s="196">
        <f t="shared" si="1"/>
        <v>2.5864663539954539E-4</v>
      </c>
      <c r="J32" s="197">
        <f t="shared" si="2"/>
        <v>6.8472835289718557</v>
      </c>
    </row>
    <row r="33" spans="1:10" x14ac:dyDescent="0.15">
      <c r="A33" s="190"/>
      <c r="B33" s="191" t="s">
        <v>107</v>
      </c>
      <c r="C33" s="192" t="s">
        <v>18</v>
      </c>
      <c r="D33" s="193">
        <f>地域別最終需要!K35</f>
        <v>97.126986779080639</v>
      </c>
      <c r="E33" s="194">
        <f>地域別最終需要!I35</f>
        <v>2.8697249735265227</v>
      </c>
      <c r="F33" s="195">
        <f>逆行列係数!AF33</f>
        <v>1.0233508434600265</v>
      </c>
      <c r="G33" s="195">
        <f>逆行列係数!BU33</f>
        <v>3.8545644303456607E-5</v>
      </c>
      <c r="H33" s="472">
        <f t="shared" si="0"/>
        <v>99.394983843103006</v>
      </c>
      <c r="I33" s="196">
        <f t="shared" si="1"/>
        <v>1.1061539807829977E-4</v>
      </c>
      <c r="J33" s="197">
        <f t="shared" si="2"/>
        <v>99.395094458501077</v>
      </c>
    </row>
    <row r="34" spans="1:10" x14ac:dyDescent="0.15">
      <c r="A34" s="190"/>
      <c r="B34" s="191" t="s">
        <v>108</v>
      </c>
      <c r="C34" s="192" t="s">
        <v>378</v>
      </c>
      <c r="D34" s="193"/>
      <c r="E34" s="194"/>
      <c r="F34" s="195">
        <f>逆行列係数!AF34</f>
        <v>2.9075117331513437E-3</v>
      </c>
      <c r="G34" s="195">
        <f>逆行列係数!BU34</f>
        <v>2.5028585128776369E-4</v>
      </c>
      <c r="H34" s="472">
        <f t="shared" si="0"/>
        <v>0.28239785366581238</v>
      </c>
      <c r="I34" s="196">
        <f t="shared" si="1"/>
        <v>7.1825155796084088E-4</v>
      </c>
      <c r="J34" s="197">
        <f t="shared" si="2"/>
        <v>0.28311610522377323</v>
      </c>
    </row>
    <row r="35" spans="1:10" x14ac:dyDescent="0.15">
      <c r="A35" s="190"/>
      <c r="B35" s="191" t="s">
        <v>109</v>
      </c>
      <c r="C35" s="192" t="s">
        <v>347</v>
      </c>
      <c r="D35" s="193"/>
      <c r="E35" s="194"/>
      <c r="F35" s="195">
        <f>逆行列係数!AF35</f>
        <v>5.1182075825299484E-3</v>
      </c>
      <c r="G35" s="195">
        <f>逆行列係数!BU35</f>
        <v>9.0376167501956699E-5</v>
      </c>
      <c r="H35" s="472">
        <f t="shared" si="0"/>
        <v>0.49711608020097658</v>
      </c>
      <c r="I35" s="196">
        <f t="shared" si="1"/>
        <v>2.5935474489198126E-4</v>
      </c>
      <c r="J35" s="197">
        <f t="shared" si="2"/>
        <v>0.49737543494586856</v>
      </c>
    </row>
    <row r="36" spans="1:10" x14ac:dyDescent="0.15">
      <c r="A36" s="190"/>
      <c r="B36" s="191" t="s">
        <v>110</v>
      </c>
      <c r="C36" s="192" t="s">
        <v>19</v>
      </c>
      <c r="D36" s="193"/>
      <c r="E36" s="194"/>
      <c r="F36" s="195">
        <f>逆行列係数!AF36</f>
        <v>1.3125659308848001E-3</v>
      </c>
      <c r="G36" s="195">
        <f>逆行列係数!BU36</f>
        <v>3.3296239214406627E-6</v>
      </c>
      <c r="H36" s="472">
        <f t="shared" si="0"/>
        <v>0.12748557381571965</v>
      </c>
      <c r="I36" s="196">
        <f t="shared" si="1"/>
        <v>9.555104919809583E-6</v>
      </c>
      <c r="J36" s="197">
        <f t="shared" si="2"/>
        <v>0.12749512892063947</v>
      </c>
    </row>
    <row r="37" spans="1:10" x14ac:dyDescent="0.15">
      <c r="A37" s="190"/>
      <c r="B37" s="191" t="s">
        <v>111</v>
      </c>
      <c r="C37" s="192" t="s">
        <v>20</v>
      </c>
      <c r="D37" s="193"/>
      <c r="E37" s="194"/>
      <c r="F37" s="195">
        <f>逆行列係数!AF37</f>
        <v>5.773082337314719E-4</v>
      </c>
      <c r="G37" s="195">
        <f>逆行列係数!BU37</f>
        <v>4.5691695857600728E-5</v>
      </c>
      <c r="H37" s="472">
        <f t="shared" si="0"/>
        <v>5.6072209185091065E-2</v>
      </c>
      <c r="I37" s="196">
        <f t="shared" si="1"/>
        <v>1.3112260068533517E-4</v>
      </c>
      <c r="J37" s="197">
        <f t="shared" si="2"/>
        <v>5.6203331785776398E-2</v>
      </c>
    </row>
    <row r="38" spans="1:10" x14ac:dyDescent="0.15">
      <c r="A38" s="190"/>
      <c r="B38" s="191" t="s">
        <v>112</v>
      </c>
      <c r="C38" s="192" t="s">
        <v>379</v>
      </c>
      <c r="D38" s="193"/>
      <c r="E38" s="194"/>
      <c r="F38" s="195">
        <f>逆行列係数!AF38</f>
        <v>4.3106548807493188E-5</v>
      </c>
      <c r="G38" s="195">
        <f>逆行列係数!BU38</f>
        <v>5.2706303298733966E-7</v>
      </c>
      <c r="H38" s="472">
        <f t="shared" si="0"/>
        <v>4.1868091961171855E-3</v>
      </c>
      <c r="I38" s="196">
        <f t="shared" si="1"/>
        <v>1.5125259483864021E-6</v>
      </c>
      <c r="J38" s="197">
        <f t="shared" si="2"/>
        <v>4.1883217220655723E-3</v>
      </c>
    </row>
    <row r="39" spans="1:10" x14ac:dyDescent="0.15">
      <c r="A39" s="190"/>
      <c r="B39" s="191" t="s">
        <v>334</v>
      </c>
      <c r="C39" s="192" t="s">
        <v>380</v>
      </c>
      <c r="D39" s="193"/>
      <c r="E39" s="194"/>
      <c r="F39" s="195">
        <f>逆行列係数!AF39</f>
        <v>6.4896047745154593E-4</v>
      </c>
      <c r="G39" s="195">
        <f>逆行列係数!BU39</f>
        <v>3.4998438344071064E-6</v>
      </c>
      <c r="H39" s="472">
        <f t="shared" si="0"/>
        <v>6.3031575713582158E-2</v>
      </c>
      <c r="I39" s="196">
        <f t="shared" si="1"/>
        <v>1.0043589255040897E-5</v>
      </c>
      <c r="J39" s="197">
        <f t="shared" si="2"/>
        <v>6.3041619302837193E-2</v>
      </c>
    </row>
    <row r="40" spans="1:10" x14ac:dyDescent="0.15">
      <c r="A40" s="190"/>
      <c r="B40" s="191" t="s">
        <v>335</v>
      </c>
      <c r="C40" s="192" t="s">
        <v>21</v>
      </c>
      <c r="D40" s="193"/>
      <c r="E40" s="194"/>
      <c r="F40" s="195">
        <f>逆行列係数!AF40</f>
        <v>3.1506607495630182E-2</v>
      </c>
      <c r="G40" s="195">
        <f>逆行列係数!BU40</f>
        <v>1.9591504792286794E-4</v>
      </c>
      <c r="H40" s="472">
        <f t="shared" si="0"/>
        <v>3.0601418496817554</v>
      </c>
      <c r="I40" s="196">
        <f t="shared" si="1"/>
        <v>5.6222230571389964E-4</v>
      </c>
      <c r="J40" s="197">
        <f t="shared" si="2"/>
        <v>3.0607040719874692</v>
      </c>
    </row>
    <row r="41" spans="1:10" x14ac:dyDescent="0.15">
      <c r="A41" s="190"/>
      <c r="B41" s="191" t="s">
        <v>381</v>
      </c>
      <c r="C41" s="435" t="s">
        <v>439</v>
      </c>
      <c r="D41" s="193"/>
      <c r="E41" s="194"/>
      <c r="F41" s="195">
        <f>逆行列係数!AF41</f>
        <v>5.8492226258793022E-4</v>
      </c>
      <c r="G41" s="195">
        <f>逆行列係数!BU41</f>
        <v>1.4527143287251798E-5</v>
      </c>
      <c r="H41" s="472">
        <f t="shared" ref="H41:I43" si="3">D$33*F41</f>
        <v>5.6811736865167835E-2</v>
      </c>
      <c r="I41" s="196">
        <f t="shared" si="3"/>
        <v>4.1688905885424668E-5</v>
      </c>
      <c r="J41" s="197">
        <f>SUM(H41:I41)</f>
        <v>5.6853425771053262E-2</v>
      </c>
    </row>
    <row r="42" spans="1:10" x14ac:dyDescent="0.15">
      <c r="A42" s="190"/>
      <c r="B42" s="191" t="s">
        <v>336</v>
      </c>
      <c r="C42" s="192" t="s">
        <v>383</v>
      </c>
      <c r="D42" s="193"/>
      <c r="E42" s="194"/>
      <c r="F42" s="195">
        <f>逆行列係数!AF42</f>
        <v>7.3948961635766854E-4</v>
      </c>
      <c r="G42" s="195">
        <f>逆行列係数!BU42</f>
        <v>3.1977257278416125E-6</v>
      </c>
      <c r="H42" s="472">
        <f t="shared" si="3"/>
        <v>7.1824398191238689E-2</v>
      </c>
      <c r="I42" s="196">
        <f t="shared" si="3"/>
        <v>9.1765933796753514E-6</v>
      </c>
      <c r="J42" s="197">
        <f>SUM(H42:I42)</f>
        <v>7.1833574784618368E-2</v>
      </c>
    </row>
    <row r="43" spans="1:10" x14ac:dyDescent="0.15">
      <c r="A43" s="190"/>
      <c r="B43" s="191" t="s">
        <v>337</v>
      </c>
      <c r="C43" s="192" t="s">
        <v>384</v>
      </c>
      <c r="D43" s="320"/>
      <c r="E43" s="321"/>
      <c r="F43" s="199">
        <f>逆行列係数!AF43</f>
        <v>5.7862147648106666E-3</v>
      </c>
      <c r="G43" s="199">
        <f>逆行列係数!BU43</f>
        <v>1.4678058177633488E-5</v>
      </c>
      <c r="H43" s="473">
        <f t="shared" si="3"/>
        <v>0.5619976049626868</v>
      </c>
      <c r="I43" s="200">
        <f t="shared" si="3"/>
        <v>4.2121990115230024E-5</v>
      </c>
      <c r="J43" s="201">
        <f>SUM(H43:I43)</f>
        <v>0.56203972695280202</v>
      </c>
    </row>
    <row r="44" spans="1:10" x14ac:dyDescent="0.15">
      <c r="A44" s="202"/>
      <c r="B44" s="271"/>
      <c r="C44" s="272" t="s">
        <v>116</v>
      </c>
      <c r="D44" s="204">
        <f>SUM(D5:D43)</f>
        <v>97.126986779080639</v>
      </c>
      <c r="E44" s="204">
        <f>SUM(E5:E43)</f>
        <v>2.8697249735265227</v>
      </c>
      <c r="F44" s="205">
        <f>逆行列係数!AF44</f>
        <v>1.1862507368531183</v>
      </c>
      <c r="G44" s="205">
        <f>逆行列係数!BU44</f>
        <v>3.0513220788221801E-3</v>
      </c>
      <c r="H44" s="474">
        <f>SUM(H5:H43)</f>
        <v>115.21695963500744</v>
      </c>
      <c r="I44" s="206">
        <f>SUM(I5:I43)</f>
        <v>8.7564551718688731E-3</v>
      </c>
      <c r="J44" s="207">
        <f>SUM(J5:J43)</f>
        <v>115.22571609017932</v>
      </c>
    </row>
    <row r="45" spans="1:10" x14ac:dyDescent="0.15">
      <c r="A45" s="208" t="s">
        <v>137</v>
      </c>
      <c r="B45" s="191" t="s">
        <v>358</v>
      </c>
      <c r="C45" s="192" t="s">
        <v>359</v>
      </c>
      <c r="D45" s="209"/>
      <c r="E45" s="210"/>
      <c r="F45" s="211">
        <f>逆行列係数!AF46</f>
        <v>1.7000198495786722E-4</v>
      </c>
      <c r="G45" s="211">
        <f>逆行列係数!BU46</f>
        <v>2.5709696148429291E-4</v>
      </c>
      <c r="H45" s="472">
        <f t="shared" ref="H45:H80" si="4">D$33*F45</f>
        <v>1.6511780545420233E-2</v>
      </c>
      <c r="I45" s="212">
        <f t="shared" ref="I45:I80" si="5">E$33*G45</f>
        <v>7.3779757098926184E-4</v>
      </c>
      <c r="J45" s="213">
        <f t="shared" ref="J45:J80" si="6">SUM(H45:I45)</f>
        <v>1.7249578116409495E-2</v>
      </c>
    </row>
    <row r="46" spans="1:10" x14ac:dyDescent="0.15">
      <c r="A46" s="208" t="s">
        <v>138</v>
      </c>
      <c r="B46" s="191" t="s">
        <v>360</v>
      </c>
      <c r="C46" s="192" t="s">
        <v>361</v>
      </c>
      <c r="D46" s="193"/>
      <c r="E46" s="194"/>
      <c r="F46" s="195">
        <f>逆行列係数!AF47</f>
        <v>1.1906223373406594E-4</v>
      </c>
      <c r="G46" s="195">
        <f>逆行列係数!BU47</f>
        <v>1.9766878171219543E-4</v>
      </c>
      <c r="H46" s="472">
        <f t="shared" si="4"/>
        <v>1.156415600177643E-2</v>
      </c>
      <c r="I46" s="196">
        <f t="shared" si="5"/>
        <v>5.6725503936605004E-4</v>
      </c>
      <c r="J46" s="197">
        <f t="shared" si="6"/>
        <v>1.213141104114248E-2</v>
      </c>
    </row>
    <row r="47" spans="1:10" x14ac:dyDescent="0.15">
      <c r="A47" s="208" t="s">
        <v>139</v>
      </c>
      <c r="B47" s="191" t="s">
        <v>362</v>
      </c>
      <c r="C47" s="192" t="s">
        <v>363</v>
      </c>
      <c r="D47" s="214"/>
      <c r="E47" s="198"/>
      <c r="F47" s="195">
        <f>逆行列係数!AF48</f>
        <v>1.6818858463169485E-5</v>
      </c>
      <c r="G47" s="195">
        <f>逆行列係数!BU48</f>
        <v>2.3808481817157366E-5</v>
      </c>
      <c r="H47" s="472">
        <f t="shared" si="4"/>
        <v>1.6335650435914911E-3</v>
      </c>
      <c r="I47" s="196">
        <f t="shared" si="5"/>
        <v>6.832379485244862E-5</v>
      </c>
      <c r="J47" s="197">
        <f t="shared" si="6"/>
        <v>1.7018888384439396E-3</v>
      </c>
    </row>
    <row r="48" spans="1:10" x14ac:dyDescent="0.15">
      <c r="A48" s="208" t="s">
        <v>140</v>
      </c>
      <c r="B48" s="191" t="s">
        <v>364</v>
      </c>
      <c r="C48" s="192" t="s">
        <v>3</v>
      </c>
      <c r="D48" s="214"/>
      <c r="E48" s="198"/>
      <c r="F48" s="195">
        <f>逆行列係数!AF49</f>
        <v>4.7212152343788965E-3</v>
      </c>
      <c r="G48" s="195">
        <f>逆行列係数!BU49</f>
        <v>8.9321378809225499E-3</v>
      </c>
      <c r="H48" s="472">
        <f t="shared" si="4"/>
        <v>0.45855740965071318</v>
      </c>
      <c r="I48" s="196">
        <f t="shared" si="5"/>
        <v>2.5632779143865716E-2</v>
      </c>
      <c r="J48" s="197">
        <f t="shared" si="6"/>
        <v>0.48419018879457887</v>
      </c>
    </row>
    <row r="49" spans="1:10" x14ac:dyDescent="0.15">
      <c r="A49" s="208" t="s">
        <v>136</v>
      </c>
      <c r="B49" s="191" t="s">
        <v>365</v>
      </c>
      <c r="C49" s="192" t="s">
        <v>344</v>
      </c>
      <c r="E49" s="198"/>
      <c r="F49" s="195">
        <f>逆行列係数!AF50</f>
        <v>1.9465266492937059E-4</v>
      </c>
      <c r="G49" s="195">
        <f>逆行列係数!BU50</f>
        <v>2.5748960953068614E-4</v>
      </c>
      <c r="H49" s="472">
        <f t="shared" si="4"/>
        <v>1.8906026813107792E-2</v>
      </c>
      <c r="I49" s="196">
        <f t="shared" si="5"/>
        <v>7.3892436289380297E-4</v>
      </c>
      <c r="J49" s="197">
        <f t="shared" si="6"/>
        <v>1.9644951176001596E-2</v>
      </c>
    </row>
    <row r="50" spans="1:10" x14ac:dyDescent="0.15">
      <c r="A50" s="208"/>
      <c r="B50" s="191" t="s">
        <v>366</v>
      </c>
      <c r="C50" s="192" t="s">
        <v>4</v>
      </c>
      <c r="E50" s="198"/>
      <c r="F50" s="195">
        <f>逆行列係数!AF51</f>
        <v>4.924518548565075E-4</v>
      </c>
      <c r="G50" s="195">
        <f>逆行列係数!BU51</f>
        <v>9.1655719487854898E-4</v>
      </c>
      <c r="H50" s="472">
        <f t="shared" si="4"/>
        <v>4.7830364795981739E-2</v>
      </c>
      <c r="I50" s="196">
        <f t="shared" si="5"/>
        <v>2.6302670718083877E-3</v>
      </c>
      <c r="J50" s="197">
        <f t="shared" si="6"/>
        <v>5.0460631867790123E-2</v>
      </c>
    </row>
    <row r="51" spans="1:10" x14ac:dyDescent="0.15">
      <c r="A51" s="208"/>
      <c r="B51" s="191" t="s">
        <v>367</v>
      </c>
      <c r="C51" s="192" t="s">
        <v>113</v>
      </c>
      <c r="E51" s="198"/>
      <c r="F51" s="195">
        <f>逆行列係数!AF52</f>
        <v>3.416573905353429E-3</v>
      </c>
      <c r="G51" s="195">
        <f>逆行列係数!BU52</f>
        <v>6.2458438907773157E-3</v>
      </c>
      <c r="H51" s="472">
        <f t="shared" si="4"/>
        <v>0.33184152853501442</v>
      </c>
      <c r="I51" s="196">
        <f t="shared" si="5"/>
        <v>1.7923854194111726E-2</v>
      </c>
      <c r="J51" s="197">
        <f t="shared" si="6"/>
        <v>0.34976538272912616</v>
      </c>
    </row>
    <row r="52" spans="1:10" x14ac:dyDescent="0.15">
      <c r="A52" s="208"/>
      <c r="B52" s="191" t="s">
        <v>368</v>
      </c>
      <c r="C52" s="192" t="s">
        <v>5</v>
      </c>
      <c r="E52" s="198"/>
      <c r="F52" s="195">
        <f>逆行列係数!AF53</f>
        <v>2.4559550379454034E-3</v>
      </c>
      <c r="G52" s="195">
        <f>逆行列係数!BU53</f>
        <v>3.4340384634375066E-3</v>
      </c>
      <c r="H52" s="472">
        <f t="shared" si="4"/>
        <v>0.2385395125005397</v>
      </c>
      <c r="I52" s="196">
        <f t="shared" si="5"/>
        <v>9.8547459385772591E-3</v>
      </c>
      <c r="J52" s="197">
        <f t="shared" si="6"/>
        <v>0.24839425843911697</v>
      </c>
    </row>
    <row r="53" spans="1:10" x14ac:dyDescent="0.15">
      <c r="A53" s="208"/>
      <c r="B53" s="191" t="s">
        <v>369</v>
      </c>
      <c r="C53" s="192" t="s">
        <v>6</v>
      </c>
      <c r="E53" s="198"/>
      <c r="F53" s="195">
        <f>逆行列係数!AF54</f>
        <v>4.8755370428580202E-3</v>
      </c>
      <c r="G53" s="195">
        <f>逆行列係数!BU54</f>
        <v>7.1167420307064353E-3</v>
      </c>
      <c r="H53" s="472">
        <f t="shared" si="4"/>
        <v>0.47354622190258883</v>
      </c>
      <c r="I53" s="196">
        <f t="shared" si="5"/>
        <v>2.0423092335664115E-2</v>
      </c>
      <c r="J53" s="197">
        <f t="shared" si="6"/>
        <v>0.49396931423825297</v>
      </c>
    </row>
    <row r="54" spans="1:10" x14ac:dyDescent="0.15">
      <c r="A54" s="208"/>
      <c r="B54" s="191" t="s">
        <v>88</v>
      </c>
      <c r="C54" s="192" t="s">
        <v>370</v>
      </c>
      <c r="E54" s="198"/>
      <c r="F54" s="195">
        <f>逆行列係数!AF55</f>
        <v>2.5289449371624249E-3</v>
      </c>
      <c r="G54" s="195">
        <f>逆行列係数!BU55</f>
        <v>3.2787044645455777E-3</v>
      </c>
      <c r="H54" s="472">
        <f t="shared" si="4"/>
        <v>0.24562880147679775</v>
      </c>
      <c r="I54" s="196">
        <f t="shared" si="5"/>
        <v>9.4089800827193495E-3</v>
      </c>
      <c r="J54" s="197">
        <f t="shared" si="6"/>
        <v>0.25503778155951712</v>
      </c>
    </row>
    <row r="55" spans="1:10" x14ac:dyDescent="0.15">
      <c r="A55" s="208"/>
      <c r="B55" s="191" t="s">
        <v>89</v>
      </c>
      <c r="C55" s="192" t="s">
        <v>7</v>
      </c>
      <c r="E55" s="198"/>
      <c r="F55" s="195">
        <f>逆行列係数!AF56</f>
        <v>1.2192037119958424E-3</v>
      </c>
      <c r="G55" s="195">
        <f>逆行列係数!BU56</f>
        <v>2.9818167395356168E-3</v>
      </c>
      <c r="H55" s="472">
        <f t="shared" si="4"/>
        <v>0.11841758281602623</v>
      </c>
      <c r="I55" s="196">
        <f t="shared" si="5"/>
        <v>8.5569939639247895E-3</v>
      </c>
      <c r="J55" s="197">
        <f t="shared" si="6"/>
        <v>0.12697457677995103</v>
      </c>
    </row>
    <row r="56" spans="1:10" x14ac:dyDescent="0.15">
      <c r="A56" s="208"/>
      <c r="B56" s="191" t="s">
        <v>90</v>
      </c>
      <c r="C56" s="192" t="s">
        <v>8</v>
      </c>
      <c r="E56" s="198"/>
      <c r="F56" s="195">
        <f>逆行列係数!AF57</f>
        <v>3.0724725639189056E-3</v>
      </c>
      <c r="G56" s="195">
        <f>逆行列係数!BU57</f>
        <v>6.2510233931159847E-3</v>
      </c>
      <c r="H56" s="472">
        <f t="shared" si="4"/>
        <v>0.29842000209483954</v>
      </c>
      <c r="I56" s="196">
        <f t="shared" si="5"/>
        <v>1.7938717941323443E-2</v>
      </c>
      <c r="J56" s="197">
        <f t="shared" si="6"/>
        <v>0.316358720036163</v>
      </c>
    </row>
    <row r="57" spans="1:10" x14ac:dyDescent="0.15">
      <c r="A57" s="208"/>
      <c r="B57" s="191" t="s">
        <v>91</v>
      </c>
      <c r="C57" s="192" t="s">
        <v>9</v>
      </c>
      <c r="E57" s="198"/>
      <c r="F57" s="195">
        <f>逆行列係数!AF58</f>
        <v>7.486184753155282E-4</v>
      </c>
      <c r="G57" s="195">
        <f>逆行列係数!BU58</f>
        <v>1.2165796985214269E-3</v>
      </c>
      <c r="H57" s="472">
        <f t="shared" si="4"/>
        <v>7.271105675454681E-2</v>
      </c>
      <c r="I57" s="196">
        <f t="shared" si="5"/>
        <v>3.4912491431323064E-3</v>
      </c>
      <c r="J57" s="197">
        <f t="shared" si="6"/>
        <v>7.6202305897679123E-2</v>
      </c>
    </row>
    <row r="58" spans="1:10" x14ac:dyDescent="0.15">
      <c r="A58" s="208"/>
      <c r="B58" s="191" t="s">
        <v>92</v>
      </c>
      <c r="C58" s="192" t="s">
        <v>10</v>
      </c>
      <c r="E58" s="198"/>
      <c r="F58" s="195">
        <f>逆行列係数!AF59</f>
        <v>2.260639863509716E-3</v>
      </c>
      <c r="G58" s="195">
        <f>逆行列係数!BU59</f>
        <v>4.894002933542258E-3</v>
      </c>
      <c r="H58" s="472">
        <f t="shared" si="4"/>
        <v>0.21956913813537085</v>
      </c>
      <c r="I58" s="196">
        <f t="shared" si="5"/>
        <v>1.4044442438898281E-2</v>
      </c>
      <c r="J58" s="197">
        <f t="shared" si="6"/>
        <v>0.23361358057426912</v>
      </c>
    </row>
    <row r="59" spans="1:10" x14ac:dyDescent="0.15">
      <c r="A59" s="208"/>
      <c r="B59" s="191" t="s">
        <v>93</v>
      </c>
      <c r="C59" s="192" t="s">
        <v>371</v>
      </c>
      <c r="E59" s="198"/>
      <c r="F59" s="195">
        <f>逆行列係数!AF60</f>
        <v>6.7499040043904259E-4</v>
      </c>
      <c r="G59" s="195">
        <f>逆行列係数!BU60</f>
        <v>7.9418182674625027E-4</v>
      </c>
      <c r="H59" s="472">
        <f>D$33*F59</f>
        <v>6.5559783699449231E-2</v>
      </c>
      <c r="I59" s="196">
        <f>E$33*G59</f>
        <v>2.2790834217346284E-3</v>
      </c>
      <c r="J59" s="197">
        <f>SUM(H59:I59)</f>
        <v>6.7838867121183866E-2</v>
      </c>
    </row>
    <row r="60" spans="1:10" x14ac:dyDescent="0.15">
      <c r="A60" s="208"/>
      <c r="B60" s="191" t="s">
        <v>94</v>
      </c>
      <c r="C60" s="192" t="s">
        <v>372</v>
      </c>
      <c r="E60" s="198"/>
      <c r="F60" s="195">
        <f>逆行列係数!AF61</f>
        <v>7.2630394966805435E-4</v>
      </c>
      <c r="G60" s="195">
        <f>逆行列係数!BU61</f>
        <v>6.9577896074771368E-4</v>
      </c>
      <c r="H60" s="472">
        <f>D$33*F60</f>
        <v>7.0543714117003165E-2</v>
      </c>
      <c r="I60" s="196">
        <f>E$33*G60</f>
        <v>1.9966942597120442E-3</v>
      </c>
      <c r="J60" s="197">
        <f>SUM(H60:I60)</f>
        <v>7.2540408376715215E-2</v>
      </c>
    </row>
    <row r="61" spans="1:10" x14ac:dyDescent="0.15">
      <c r="A61" s="208"/>
      <c r="B61" s="191" t="s">
        <v>95</v>
      </c>
      <c r="C61" s="192" t="s">
        <v>373</v>
      </c>
      <c r="E61" s="198"/>
      <c r="F61" s="195">
        <f>逆行列係数!AF62</f>
        <v>3.066753526213572E-4</v>
      </c>
      <c r="G61" s="195">
        <f>逆行列係数!BU62</f>
        <v>3.7907954655443582E-4</v>
      </c>
      <c r="H61" s="472">
        <f t="shared" si="4"/>
        <v>2.9786452919524455E-2</v>
      </c>
      <c r="I61" s="196">
        <f t="shared" si="5"/>
        <v>1.0878540417003746E-3</v>
      </c>
      <c r="J61" s="197">
        <f t="shared" si="6"/>
        <v>3.087430696122483E-2</v>
      </c>
    </row>
    <row r="62" spans="1:10" x14ac:dyDescent="0.15">
      <c r="A62" s="208"/>
      <c r="B62" s="191" t="s">
        <v>96</v>
      </c>
      <c r="C62" s="192" t="s">
        <v>374</v>
      </c>
      <c r="E62" s="198"/>
      <c r="F62" s="195">
        <f>逆行列係数!AF63</f>
        <v>8.9236733168493324E-4</v>
      </c>
      <c r="G62" s="195">
        <f>逆行列係数!BU63</f>
        <v>9.6126804019089059E-4</v>
      </c>
      <c r="H62" s="472">
        <f t="shared" si="4"/>
        <v>8.6672950026645976E-2</v>
      </c>
      <c r="I62" s="196">
        <f t="shared" si="5"/>
        <v>2.7585749011886959E-3</v>
      </c>
      <c r="J62" s="197">
        <f t="shared" si="6"/>
        <v>8.9431524927834669E-2</v>
      </c>
    </row>
    <row r="63" spans="1:10" x14ac:dyDescent="0.15">
      <c r="A63" s="208"/>
      <c r="B63" s="191" t="s">
        <v>97</v>
      </c>
      <c r="C63" s="192" t="s">
        <v>11</v>
      </c>
      <c r="E63" s="198"/>
      <c r="F63" s="195">
        <f>逆行列係数!AF64</f>
        <v>6.4693417299792452E-4</v>
      </c>
      <c r="G63" s="195">
        <f>逆行列係数!BU64</f>
        <v>7.9787176386292779E-4</v>
      </c>
      <c r="H63" s="472">
        <f t="shared" si="4"/>
        <v>6.283476686770488E-2</v>
      </c>
      <c r="I63" s="196">
        <f t="shared" si="5"/>
        <v>2.2896725264291004E-3</v>
      </c>
      <c r="J63" s="197">
        <f t="shared" si="6"/>
        <v>6.5124439394133982E-2</v>
      </c>
    </row>
    <row r="64" spans="1:10" x14ac:dyDescent="0.15">
      <c r="A64" s="208"/>
      <c r="B64" s="191" t="s">
        <v>98</v>
      </c>
      <c r="C64" s="192" t="s">
        <v>345</v>
      </c>
      <c r="E64" s="198"/>
      <c r="F64" s="195">
        <f>逆行列係数!AF65</f>
        <v>7.1939941561715168E-5</v>
      </c>
      <c r="G64" s="195">
        <f>逆行列係数!BU65</f>
        <v>1.6129977401894012E-4</v>
      </c>
      <c r="H64" s="472">
        <f t="shared" si="4"/>
        <v>6.9873097529525429E-3</v>
      </c>
      <c r="I64" s="196">
        <f t="shared" si="5"/>
        <v>4.6288598972633703E-4</v>
      </c>
      <c r="J64" s="197">
        <f t="shared" si="6"/>
        <v>7.4501957426788799E-3</v>
      </c>
    </row>
    <row r="65" spans="1:10" x14ac:dyDescent="0.15">
      <c r="A65" s="208"/>
      <c r="B65" s="191" t="s">
        <v>99</v>
      </c>
      <c r="C65" s="192" t="s">
        <v>342</v>
      </c>
      <c r="E65" s="198"/>
      <c r="F65" s="195">
        <f>逆行列係数!AF66</f>
        <v>2.2282558784814401E-3</v>
      </c>
      <c r="G65" s="195">
        <f>逆行列係数!BU66</f>
        <v>2.9326653328053689E-3</v>
      </c>
      <c r="H65" s="472">
        <f t="shared" si="4"/>
        <v>0.21642377924967554</v>
      </c>
      <c r="I65" s="196">
        <f t="shared" si="5"/>
        <v>8.4159429445470387E-3</v>
      </c>
      <c r="J65" s="197">
        <f t="shared" si="6"/>
        <v>0.22483972219422257</v>
      </c>
    </row>
    <row r="66" spans="1:10" x14ac:dyDescent="0.15">
      <c r="A66" s="208"/>
      <c r="B66" s="191" t="s">
        <v>100</v>
      </c>
      <c r="C66" s="192" t="s">
        <v>13</v>
      </c>
      <c r="E66" s="198"/>
      <c r="F66" s="195">
        <f>逆行列係数!AF67</f>
        <v>1.7735665526760769E-3</v>
      </c>
      <c r="G66" s="195">
        <f>逆行列係数!BU67</f>
        <v>2.8748983256421004E-3</v>
      </c>
      <c r="H66" s="472">
        <f t="shared" si="4"/>
        <v>0.17226117511358893</v>
      </c>
      <c r="I66" s="196">
        <f t="shared" si="5"/>
        <v>8.2501675214447217E-3</v>
      </c>
      <c r="J66" s="197">
        <f t="shared" si="6"/>
        <v>0.18051134263503366</v>
      </c>
    </row>
    <row r="67" spans="1:10" x14ac:dyDescent="0.15">
      <c r="A67" s="208"/>
      <c r="B67" s="191" t="s">
        <v>101</v>
      </c>
      <c r="C67" s="192" t="s">
        <v>14</v>
      </c>
      <c r="E67" s="198"/>
      <c r="F67" s="195">
        <f>逆行列係数!AF68</f>
        <v>8.186112001300665E-4</v>
      </c>
      <c r="G67" s="195">
        <f>逆行列係数!BU68</f>
        <v>4.847167749426199E-2</v>
      </c>
      <c r="H67" s="472">
        <f t="shared" si="4"/>
        <v>7.9509239212240304E-2</v>
      </c>
      <c r="I67" s="196">
        <f t="shared" si="5"/>
        <v>0.13910038341400713</v>
      </c>
      <c r="J67" s="197">
        <f t="shared" si="6"/>
        <v>0.21860962262624745</v>
      </c>
    </row>
    <row r="68" spans="1:10" x14ac:dyDescent="0.15">
      <c r="A68" s="208"/>
      <c r="B68" s="191" t="s">
        <v>102</v>
      </c>
      <c r="C68" s="192" t="s">
        <v>343</v>
      </c>
      <c r="E68" s="198"/>
      <c r="F68" s="195">
        <f>逆行列係数!AF69</f>
        <v>3.1521802866251868E-3</v>
      </c>
      <c r="G68" s="195">
        <f>逆行列係数!BU69</f>
        <v>9.5016059338046775E-3</v>
      </c>
      <c r="H68" s="472">
        <f t="shared" si="4"/>
        <v>0.30616177302432313</v>
      </c>
      <c r="I68" s="196">
        <f t="shared" si="5"/>
        <v>2.726699583684708E-2</v>
      </c>
      <c r="J68" s="197">
        <f t="shared" si="6"/>
        <v>0.33342876886117023</v>
      </c>
    </row>
    <row r="69" spans="1:10" x14ac:dyDescent="0.15">
      <c r="A69" s="208"/>
      <c r="B69" s="191" t="s">
        <v>103</v>
      </c>
      <c r="C69" s="192" t="s">
        <v>375</v>
      </c>
      <c r="E69" s="198"/>
      <c r="F69" s="195">
        <f>逆行列係数!AF70</f>
        <v>1.9678105307610106E-4</v>
      </c>
      <c r="G69" s="195">
        <f>逆行列係数!BU70</f>
        <v>1.2265434064002453E-3</v>
      </c>
      <c r="H69" s="472">
        <f t="shared" si="4"/>
        <v>1.9112750740496034E-2</v>
      </c>
      <c r="I69" s="196">
        <f t="shared" si="5"/>
        <v>3.5198422444610751E-3</v>
      </c>
      <c r="J69" s="197">
        <f t="shared" si="6"/>
        <v>2.2632592984957109E-2</v>
      </c>
    </row>
    <row r="70" spans="1:10" x14ac:dyDescent="0.15">
      <c r="A70" s="208"/>
      <c r="B70" s="191" t="s">
        <v>104</v>
      </c>
      <c r="C70" s="192" t="s">
        <v>376</v>
      </c>
      <c r="E70" s="198"/>
      <c r="F70" s="195">
        <f>逆行列係数!AF71</f>
        <v>1.7729656395051128E-4</v>
      </c>
      <c r="G70" s="195">
        <f>逆行列係数!BU71</f>
        <v>6.3176360140401581E-4</v>
      </c>
      <c r="H70" s="472">
        <f>D$33*F70</f>
        <v>1.7220281022797733E-2</v>
      </c>
      <c r="I70" s="196">
        <f>E$33*G70</f>
        <v>1.8129877843141599E-3</v>
      </c>
      <c r="J70" s="197">
        <f>SUM(H70:I70)</f>
        <v>1.9033268807111894E-2</v>
      </c>
    </row>
    <row r="71" spans="1:10" x14ac:dyDescent="0.15">
      <c r="A71" s="208"/>
      <c r="B71" s="191" t="s">
        <v>105</v>
      </c>
      <c r="C71" s="192" t="s">
        <v>377</v>
      </c>
      <c r="E71" s="198"/>
      <c r="F71" s="195">
        <f>逆行列係数!AF72</f>
        <v>7.5134864110616168E-3</v>
      </c>
      <c r="G71" s="195">
        <f>逆行列係数!BU72</f>
        <v>1.1428742987434312E-2</v>
      </c>
      <c r="H71" s="472">
        <f t="shared" si="4"/>
        <v>0.72976229531198367</v>
      </c>
      <c r="I71" s="196">
        <f t="shared" si="5"/>
        <v>3.2797349167056365E-2</v>
      </c>
      <c r="J71" s="197">
        <f t="shared" si="6"/>
        <v>0.76255964447904001</v>
      </c>
    </row>
    <row r="72" spans="1:10" x14ac:dyDescent="0.15">
      <c r="A72" s="208"/>
      <c r="B72" s="191" t="s">
        <v>106</v>
      </c>
      <c r="C72" s="192" t="s">
        <v>17</v>
      </c>
      <c r="D72" s="214"/>
      <c r="E72" s="198"/>
      <c r="F72" s="195">
        <f>逆行列係数!AF73</f>
        <v>1.1718164716390365E-2</v>
      </c>
      <c r="G72" s="195">
        <f>逆行列係数!BU73</f>
        <v>8.3416647358528176E-2</v>
      </c>
      <c r="H72" s="472">
        <f t="shared" si="4"/>
        <v>1.1381500294839362</v>
      </c>
      <c r="I72" s="196">
        <f t="shared" si="5"/>
        <v>0.23938283613262354</v>
      </c>
      <c r="J72" s="197">
        <f t="shared" si="6"/>
        <v>1.3775328656165597</v>
      </c>
    </row>
    <row r="73" spans="1:10" x14ac:dyDescent="0.15">
      <c r="A73" s="208"/>
      <c r="B73" s="191" t="s">
        <v>107</v>
      </c>
      <c r="C73" s="192" t="s">
        <v>18</v>
      </c>
      <c r="D73" s="214"/>
      <c r="E73" s="198"/>
      <c r="F73" s="195">
        <f>逆行列係数!AF74</f>
        <v>1.8014008927744718E-3</v>
      </c>
      <c r="G73" s="195">
        <f>逆行列係数!BU74</f>
        <v>1.0266841014644479</v>
      </c>
      <c r="H73" s="472">
        <f t="shared" si="4"/>
        <v>0.17496464069633019</v>
      </c>
      <c r="I73" s="196">
        <f t="shared" si="5"/>
        <v>2.9463010058951644</v>
      </c>
      <c r="J73" s="197">
        <f t="shared" si="6"/>
        <v>3.1212656465914947</v>
      </c>
    </row>
    <row r="74" spans="1:10" x14ac:dyDescent="0.15">
      <c r="A74" s="208"/>
      <c r="B74" s="191" t="s">
        <v>108</v>
      </c>
      <c r="C74" s="192" t="s">
        <v>378</v>
      </c>
      <c r="D74" s="214"/>
      <c r="E74" s="198"/>
      <c r="F74" s="195">
        <f>逆行列係数!AF75</f>
        <v>4.5493477366137765E-3</v>
      </c>
      <c r="G74" s="195">
        <f>逆行列係数!BU75</f>
        <v>8.2930681030590377E-3</v>
      </c>
      <c r="H74" s="472">
        <f t="shared" si="4"/>
        <v>0.44186443746752668</v>
      </c>
      <c r="I74" s="196">
        <f t="shared" si="5"/>
        <v>2.3798824642504747E-2</v>
      </c>
      <c r="J74" s="197">
        <f t="shared" si="6"/>
        <v>0.46566326211003145</v>
      </c>
    </row>
    <row r="75" spans="1:10" x14ac:dyDescent="0.15">
      <c r="A75" s="208"/>
      <c r="B75" s="191" t="s">
        <v>109</v>
      </c>
      <c r="C75" s="192" t="s">
        <v>347</v>
      </c>
      <c r="D75" s="214"/>
      <c r="E75" s="198"/>
      <c r="F75" s="195">
        <f>逆行列係数!AF76</f>
        <v>9.7690649124681211E-3</v>
      </c>
      <c r="G75" s="195">
        <f>逆行列係数!BU76</f>
        <v>1.796594374072992E-2</v>
      </c>
      <c r="H75" s="472">
        <f t="shared" si="4"/>
        <v>0.94883983859727172</v>
      </c>
      <c r="I75" s="196">
        <f t="shared" si="5"/>
        <v>5.1557317425745167E-2</v>
      </c>
      <c r="J75" s="197">
        <f t="shared" si="6"/>
        <v>1.0003971560230169</v>
      </c>
    </row>
    <row r="76" spans="1:10" x14ac:dyDescent="0.15">
      <c r="A76" s="208"/>
      <c r="B76" s="191" t="s">
        <v>110</v>
      </c>
      <c r="C76" s="192" t="s">
        <v>19</v>
      </c>
      <c r="D76" s="214"/>
      <c r="E76" s="198"/>
      <c r="F76" s="195">
        <f>逆行列係数!AF77</f>
        <v>1.2748072020557765E-4</v>
      </c>
      <c r="G76" s="195">
        <f>逆行列係数!BU77</f>
        <v>1.6119218041159293E-3</v>
      </c>
      <c r="H76" s="472">
        <f t="shared" si="4"/>
        <v>1.2381818225994818E-2</v>
      </c>
      <c r="I76" s="196">
        <f t="shared" si="5"/>
        <v>4.6257722566434099E-3</v>
      </c>
      <c r="J76" s="197">
        <f t="shared" si="6"/>
        <v>1.7007590482638228E-2</v>
      </c>
    </row>
    <row r="77" spans="1:10" x14ac:dyDescent="0.15">
      <c r="A77" s="208"/>
      <c r="B77" s="191" t="s">
        <v>111</v>
      </c>
      <c r="C77" s="192" t="s">
        <v>20</v>
      </c>
      <c r="D77" s="214"/>
      <c r="E77" s="198"/>
      <c r="F77" s="195">
        <f>逆行列係数!AF78</f>
        <v>1.0681599270675644E-3</v>
      </c>
      <c r="G77" s="195">
        <f>逆行列係数!BU78</f>
        <v>2.0066241913759696E-3</v>
      </c>
      <c r="H77" s="472">
        <f t="shared" si="4"/>
        <v>0.10374715511423506</v>
      </c>
      <c r="I77" s="196">
        <f t="shared" si="5"/>
        <v>5.7584595544740843E-3</v>
      </c>
      <c r="J77" s="197">
        <f t="shared" si="6"/>
        <v>0.10950561466870914</v>
      </c>
    </row>
    <row r="78" spans="1:10" x14ac:dyDescent="0.15">
      <c r="A78" s="208"/>
      <c r="B78" s="191" t="s">
        <v>112</v>
      </c>
      <c r="C78" s="192" t="s">
        <v>379</v>
      </c>
      <c r="D78" s="214"/>
      <c r="E78" s="198"/>
      <c r="F78" s="195">
        <f>逆行列係数!AF79</f>
        <v>1.3600851498848897E-5</v>
      </c>
      <c r="G78" s="195">
        <f>逆行列係数!BU79</f>
        <v>6.0496033591873862E-5</v>
      </c>
      <c r="H78" s="472">
        <f t="shared" si="4"/>
        <v>1.3210097237129359E-3</v>
      </c>
      <c r="I78" s="196">
        <f t="shared" si="5"/>
        <v>1.7360697839789984E-4</v>
      </c>
      <c r="J78" s="197">
        <f t="shared" si="6"/>
        <v>1.4946167021108357E-3</v>
      </c>
    </row>
    <row r="79" spans="1:10" x14ac:dyDescent="0.15">
      <c r="A79" s="208"/>
      <c r="B79" s="191" t="s">
        <v>334</v>
      </c>
      <c r="C79" s="192" t="s">
        <v>380</v>
      </c>
      <c r="D79" s="214"/>
      <c r="E79" s="198"/>
      <c r="F79" s="195">
        <f>逆行列係数!AF80</f>
        <v>1.7417364931596486E-4</v>
      </c>
      <c r="G79" s="195">
        <f>逆行列係数!BU80</f>
        <v>9.2423633773273831E-4</v>
      </c>
      <c r="H79" s="472">
        <f t="shared" si="4"/>
        <v>1.6916961734375947E-2</v>
      </c>
      <c r="I79" s="196">
        <f t="shared" si="5"/>
        <v>2.6523040998323328E-3</v>
      </c>
      <c r="J79" s="197">
        <f t="shared" si="6"/>
        <v>1.9569265834208281E-2</v>
      </c>
    </row>
    <row r="80" spans="1:10" x14ac:dyDescent="0.15">
      <c r="A80" s="208"/>
      <c r="B80" s="191" t="s">
        <v>335</v>
      </c>
      <c r="C80" s="192" t="s">
        <v>21</v>
      </c>
      <c r="D80" s="214"/>
      <c r="E80" s="198"/>
      <c r="F80" s="195">
        <f>逆行列係数!AF81</f>
        <v>2.2649427973436914E-2</v>
      </c>
      <c r="G80" s="195">
        <f>逆行列係数!BU81</f>
        <v>6.1272644631077129E-2</v>
      </c>
      <c r="H80" s="472">
        <f t="shared" si="4"/>
        <v>2.1998706913297466</v>
      </c>
      <c r="I80" s="196">
        <f t="shared" si="5"/>
        <v>0.17583563849181785</v>
      </c>
      <c r="J80" s="197">
        <f t="shared" si="6"/>
        <v>2.3757063298215644</v>
      </c>
    </row>
    <row r="81" spans="1:10" x14ac:dyDescent="0.15">
      <c r="A81" s="208"/>
      <c r="B81" s="191" t="s">
        <v>381</v>
      </c>
      <c r="C81" s="435" t="s">
        <v>439</v>
      </c>
      <c r="D81" s="214"/>
      <c r="E81" s="198"/>
      <c r="F81" s="195">
        <f>逆行列係数!AF82</f>
        <v>3.6529164657413907E-4</v>
      </c>
      <c r="G81" s="195">
        <f>逆行列係数!BU82</f>
        <v>1.0520557522667986E-3</v>
      </c>
      <c r="H81" s="472">
        <f t="shared" ref="H81:I83" si="7">D$33*F81</f>
        <v>3.5479676927315004E-2</v>
      </c>
      <c r="I81" s="196">
        <f t="shared" si="7"/>
        <v>3.0191106658222647E-3</v>
      </c>
      <c r="J81" s="197">
        <f>SUM(H81:I81)</f>
        <v>3.8498787593137268E-2</v>
      </c>
    </row>
    <row r="82" spans="1:10" x14ac:dyDescent="0.15">
      <c r="A82" s="208"/>
      <c r="B82" s="191" t="s">
        <v>336</v>
      </c>
      <c r="C82" s="192" t="s">
        <v>383</v>
      </c>
      <c r="D82" s="214"/>
      <c r="E82" s="198"/>
      <c r="F82" s="195">
        <f>逆行列係数!AF83</f>
        <v>1.4627601521038575E-4</v>
      </c>
      <c r="G82" s="195">
        <f>逆行列係数!BU83</f>
        <v>9.7428138199527777E-4</v>
      </c>
      <c r="H82" s="472">
        <f t="shared" si="7"/>
        <v>1.4207348595435735E-2</v>
      </c>
      <c r="I82" s="196">
        <f t="shared" si="7"/>
        <v>2.7959196131537825E-3</v>
      </c>
      <c r="J82" s="197">
        <f>SUM(H82:I82)</f>
        <v>1.7003268208589519E-2</v>
      </c>
    </row>
    <row r="83" spans="1:10" x14ac:dyDescent="0.15">
      <c r="A83" s="208"/>
      <c r="B83" s="191" t="s">
        <v>337</v>
      </c>
      <c r="C83" s="192" t="s">
        <v>384</v>
      </c>
      <c r="D83" s="214"/>
      <c r="E83" s="198"/>
      <c r="F83" s="195">
        <f>逆行列係数!AF84</f>
        <v>5.6196744665218629E-4</v>
      </c>
      <c r="G83" s="195">
        <f>逆行列係数!BU84</f>
        <v>7.1057613967133899E-3</v>
      </c>
      <c r="H83" s="472">
        <f t="shared" si="7"/>
        <v>5.4582204761260598E-2</v>
      </c>
      <c r="I83" s="196">
        <f t="shared" si="7"/>
        <v>2.0391580936069121E-2</v>
      </c>
      <c r="J83" s="197">
        <f>SUM(H83:I83)</f>
        <v>7.4973785697329723E-2</v>
      </c>
    </row>
    <row r="84" spans="1:10" x14ac:dyDescent="0.15">
      <c r="A84" s="216"/>
      <c r="B84" s="277"/>
      <c r="C84" s="278" t="s">
        <v>116</v>
      </c>
      <c r="D84" s="217">
        <f>SUM(D45:D83)</f>
        <v>0</v>
      </c>
      <c r="E84" s="224">
        <f>SUM(E45:E83)</f>
        <v>0</v>
      </c>
      <c r="F84" s="218">
        <f>逆行列係数!AF85</f>
        <v>9.8415893952561492E-2</v>
      </c>
      <c r="G84" s="218">
        <f>逆行列係数!BU85</f>
        <v>1.3382286697140358</v>
      </c>
      <c r="H84" s="488">
        <f>SUM(H45:H83)</f>
        <v>9.5588392307818442</v>
      </c>
      <c r="I84" s="219">
        <f>SUM(I45:I83)</f>
        <v>3.8403482337675445</v>
      </c>
      <c r="J84" s="220">
        <f>SUM(J45:J83)</f>
        <v>13.399187464549387</v>
      </c>
    </row>
    <row r="85" spans="1:10" x14ac:dyDescent="0.15">
      <c r="A85" s="221"/>
      <c r="B85" s="222"/>
      <c r="C85" s="223" t="s">
        <v>48</v>
      </c>
      <c r="D85" s="215">
        <f>SUM(D84,D44)</f>
        <v>97.126986779080639</v>
      </c>
      <c r="E85" s="215">
        <f>SUM(E84,E44)</f>
        <v>2.8697249735265227</v>
      </c>
      <c r="F85" s="199">
        <f>逆行列係数!AF87</f>
        <v>1.2846666308056798</v>
      </c>
      <c r="G85" s="199">
        <f>逆行列係数!BU87</f>
        <v>1.341279991792858</v>
      </c>
      <c r="H85" s="473">
        <f>SUM(H84,H44)</f>
        <v>124.77579886578928</v>
      </c>
      <c r="I85" s="200">
        <f>SUM(I84,I44)</f>
        <v>3.8491046889394136</v>
      </c>
      <c r="J85" s="201">
        <f>SUM(J84,J44)</f>
        <v>128.62490355472872</v>
      </c>
    </row>
  </sheetData>
  <mergeCells count="1">
    <mergeCell ref="A3:C4"/>
  </mergeCells>
  <phoneticPr fontId="6"/>
  <pageMargins left="0.75" right="0.75" top="1" bottom="1" header="0.51200000000000001" footer="0.51200000000000001"/>
  <pageSetup paperSize="9" scale="78"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30</v>
      </c>
      <c r="C2" s="324" t="s">
        <v>434</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251</v>
      </c>
      <c r="E4" s="182" t="s">
        <v>154</v>
      </c>
      <c r="F4" s="183" t="s">
        <v>155</v>
      </c>
      <c r="G4" s="183" t="s">
        <v>252</v>
      </c>
      <c r="H4" s="479" t="s">
        <v>253</v>
      </c>
      <c r="I4" s="185" t="s">
        <v>254</v>
      </c>
      <c r="J4" s="186" t="s">
        <v>255</v>
      </c>
      <c r="K4" s="187"/>
      <c r="L4" s="188"/>
    </row>
    <row r="5" spans="1:12" x14ac:dyDescent="0.15">
      <c r="A5" s="190" t="s">
        <v>130</v>
      </c>
      <c r="B5" s="191" t="s">
        <v>358</v>
      </c>
      <c r="C5" s="192" t="s">
        <v>359</v>
      </c>
      <c r="D5" s="193"/>
      <c r="E5" s="194"/>
      <c r="F5" s="195">
        <f>逆行列係数!AG5</f>
        <v>7.9845850695492218E-5</v>
      </c>
      <c r="G5" s="195">
        <f>逆行列係数!BV5</f>
        <v>1.1230841620362002E-5</v>
      </c>
      <c r="H5" s="472">
        <f t="shared" ref="H5:H40" si="0">D$34*F5</f>
        <v>6.2700039163872132E-3</v>
      </c>
      <c r="I5" s="196">
        <f t="shared" ref="I5:I40" si="1">E$34*G5</f>
        <v>1.5823354948010825E-4</v>
      </c>
      <c r="J5" s="197">
        <f t="shared" ref="J5:J40" si="2">SUM(H5:I5)</f>
        <v>6.4282374658673211E-3</v>
      </c>
    </row>
    <row r="6" spans="1:12" x14ac:dyDescent="0.15">
      <c r="A6" s="190" t="s">
        <v>132</v>
      </c>
      <c r="B6" s="191" t="s">
        <v>360</v>
      </c>
      <c r="C6" s="192" t="s">
        <v>361</v>
      </c>
      <c r="D6" s="193"/>
      <c r="E6" s="194"/>
      <c r="F6" s="195">
        <f>逆行列係数!AG6</f>
        <v>4.5162634397762342E-5</v>
      </c>
      <c r="G6" s="195">
        <f>逆行列係数!BV6</f>
        <v>4.3883900739381077E-6</v>
      </c>
      <c r="H6" s="472">
        <f t="shared" si="0"/>
        <v>3.5464572307991006E-3</v>
      </c>
      <c r="I6" s="196">
        <f t="shared" si="1"/>
        <v>6.1828895943429694E-5</v>
      </c>
      <c r="J6" s="197">
        <f t="shared" si="2"/>
        <v>3.6082861267425301E-3</v>
      </c>
    </row>
    <row r="7" spans="1:12" x14ac:dyDescent="0.15">
      <c r="A7" s="190" t="s">
        <v>134</v>
      </c>
      <c r="B7" s="191" t="s">
        <v>362</v>
      </c>
      <c r="C7" s="192" t="s">
        <v>363</v>
      </c>
      <c r="D7" s="193"/>
      <c r="E7" s="194"/>
      <c r="F7" s="195">
        <f>逆行列係数!AG7</f>
        <v>1.1050626239785151E-5</v>
      </c>
      <c r="G7" s="195">
        <f>逆行列係数!BV7</f>
        <v>1.3298117107518981E-6</v>
      </c>
      <c r="H7" s="472">
        <f t="shared" si="0"/>
        <v>8.6776544051394146E-4</v>
      </c>
      <c r="I7" s="196">
        <f t="shared" si="1"/>
        <v>1.8735980280497038E-5</v>
      </c>
      <c r="J7" s="197">
        <f t="shared" si="2"/>
        <v>8.8650142079443851E-4</v>
      </c>
    </row>
    <row r="8" spans="1:12" x14ac:dyDescent="0.15">
      <c r="A8" s="190" t="s">
        <v>136</v>
      </c>
      <c r="B8" s="191" t="s">
        <v>364</v>
      </c>
      <c r="C8" s="192" t="s">
        <v>3</v>
      </c>
      <c r="D8" s="193"/>
      <c r="E8" s="194"/>
      <c r="F8" s="195">
        <f>逆行列係数!AG8</f>
        <v>1.4963770372135875E-2</v>
      </c>
      <c r="G8" s="195">
        <f>逆行列係数!BV8</f>
        <v>3.0850202190373278E-4</v>
      </c>
      <c r="H8" s="472">
        <f t="shared" si="0"/>
        <v>1.1750504004901003</v>
      </c>
      <c r="I8" s="196">
        <f t="shared" si="1"/>
        <v>4.3465460201231373E-3</v>
      </c>
      <c r="J8" s="197">
        <f t="shared" si="2"/>
        <v>1.1793969465102234</v>
      </c>
    </row>
    <row r="9" spans="1:12" x14ac:dyDescent="0.15">
      <c r="A9" s="190"/>
      <c r="B9" s="191" t="s">
        <v>365</v>
      </c>
      <c r="C9" s="192" t="s">
        <v>344</v>
      </c>
      <c r="D9" s="193"/>
      <c r="E9" s="194"/>
      <c r="F9" s="195">
        <f>逆行列係数!AG9</f>
        <v>1.743356824265272E-4</v>
      </c>
      <c r="G9" s="195">
        <f>逆行列係数!BV9</f>
        <v>3.9297336016586856E-5</v>
      </c>
      <c r="H9" s="472">
        <f t="shared" si="0"/>
        <v>1.3689946341094895E-2</v>
      </c>
      <c r="I9" s="196">
        <f t="shared" si="1"/>
        <v>5.5366794165659405E-4</v>
      </c>
      <c r="J9" s="197">
        <f t="shared" si="2"/>
        <v>1.4243614282751489E-2</v>
      </c>
    </row>
    <row r="10" spans="1:12" x14ac:dyDescent="0.15">
      <c r="A10" s="190"/>
      <c r="B10" s="191" t="s">
        <v>366</v>
      </c>
      <c r="C10" s="192" t="s">
        <v>4</v>
      </c>
      <c r="D10" s="193"/>
      <c r="E10" s="194"/>
      <c r="F10" s="195">
        <f>逆行列係数!AG10</f>
        <v>2.2050128794515391E-3</v>
      </c>
      <c r="G10" s="195">
        <f>逆行列係数!BV10</f>
        <v>8.3777847022117885E-5</v>
      </c>
      <c r="H10" s="472">
        <f t="shared" si="0"/>
        <v>0.17315163241946555</v>
      </c>
      <c r="I10" s="196">
        <f t="shared" si="1"/>
        <v>1.1803626611630498E-3</v>
      </c>
      <c r="J10" s="197">
        <f t="shared" si="2"/>
        <v>0.1743319950806286</v>
      </c>
    </row>
    <row r="11" spans="1:12" x14ac:dyDescent="0.15">
      <c r="A11" s="190"/>
      <c r="B11" s="191" t="s">
        <v>367</v>
      </c>
      <c r="C11" s="192" t="s">
        <v>113</v>
      </c>
      <c r="D11" s="193"/>
      <c r="E11" s="194"/>
      <c r="F11" s="195">
        <f>逆行列係数!AG11</f>
        <v>5.0803875663952627E-3</v>
      </c>
      <c r="G11" s="195">
        <f>逆行列係数!BV11</f>
        <v>4.2836414385048646E-4</v>
      </c>
      <c r="H11" s="472">
        <f t="shared" si="0"/>
        <v>0.39894433662614298</v>
      </c>
      <c r="I11" s="196">
        <f t="shared" si="1"/>
        <v>6.0353071695516767E-3</v>
      </c>
      <c r="J11" s="197">
        <f t="shared" si="2"/>
        <v>0.40497964379569468</v>
      </c>
    </row>
    <row r="12" spans="1:12" x14ac:dyDescent="0.15">
      <c r="A12" s="190"/>
      <c r="B12" s="191" t="s">
        <v>368</v>
      </c>
      <c r="C12" s="192" t="s">
        <v>5</v>
      </c>
      <c r="D12" s="193"/>
      <c r="E12" s="194"/>
      <c r="F12" s="195">
        <f>逆行列係数!AG12</f>
        <v>1.3357093825026823E-3</v>
      </c>
      <c r="G12" s="195">
        <f>逆行列係数!BV12</f>
        <v>4.5343480078370167E-4</v>
      </c>
      <c r="H12" s="472">
        <f t="shared" si="0"/>
        <v>0.10488839415571258</v>
      </c>
      <c r="I12" s="196">
        <f t="shared" si="1"/>
        <v>6.388532615020372E-3</v>
      </c>
      <c r="J12" s="197">
        <f t="shared" si="2"/>
        <v>0.11127692677073295</v>
      </c>
    </row>
    <row r="13" spans="1:12" x14ac:dyDescent="0.15">
      <c r="A13" s="190"/>
      <c r="B13" s="191" t="s">
        <v>369</v>
      </c>
      <c r="C13" s="192" t="s">
        <v>6</v>
      </c>
      <c r="D13" s="193"/>
      <c r="E13" s="194"/>
      <c r="F13" s="195">
        <f>逆行列係数!AG13</f>
        <v>1.7488913716984928E-2</v>
      </c>
      <c r="G13" s="195">
        <f>逆行列係数!BV13</f>
        <v>2.7915724711582995E-4</v>
      </c>
      <c r="H13" s="472">
        <f t="shared" si="0"/>
        <v>1.3733407126820716</v>
      </c>
      <c r="I13" s="196">
        <f t="shared" si="1"/>
        <v>3.933101682615456E-3</v>
      </c>
      <c r="J13" s="197">
        <f t="shared" si="2"/>
        <v>1.377273814364687</v>
      </c>
    </row>
    <row r="14" spans="1:12" x14ac:dyDescent="0.15">
      <c r="A14" s="190"/>
      <c r="B14" s="191" t="s">
        <v>88</v>
      </c>
      <c r="C14" s="192" t="s">
        <v>370</v>
      </c>
      <c r="D14" s="193"/>
      <c r="E14" s="194"/>
      <c r="F14" s="195">
        <f>逆行列係数!AG14</f>
        <v>7.2162044769767122E-4</v>
      </c>
      <c r="G14" s="195">
        <f>逆行列係数!BV14</f>
        <v>3.9587179593981824E-4</v>
      </c>
      <c r="H14" s="472">
        <f t="shared" si="0"/>
        <v>5.6666226157008455E-2</v>
      </c>
      <c r="I14" s="196">
        <f t="shared" si="1"/>
        <v>5.5775160516067781E-3</v>
      </c>
      <c r="J14" s="197">
        <f t="shared" si="2"/>
        <v>6.2243742208615234E-2</v>
      </c>
    </row>
    <row r="15" spans="1:12" x14ac:dyDescent="0.15">
      <c r="A15" s="190"/>
      <c r="B15" s="191" t="s">
        <v>89</v>
      </c>
      <c r="C15" s="192" t="s">
        <v>7</v>
      </c>
      <c r="D15" s="193"/>
      <c r="E15" s="194"/>
      <c r="F15" s="195">
        <f>逆行列係数!AG15</f>
        <v>3.3888551889928853E-4</v>
      </c>
      <c r="G15" s="195">
        <f>逆行列係数!BV15</f>
        <v>7.4851057641758939E-5</v>
      </c>
      <c r="H15" s="472">
        <f t="shared" si="0"/>
        <v>2.6611445832155318E-2</v>
      </c>
      <c r="I15" s="196">
        <f t="shared" si="1"/>
        <v>1.0545913595221667E-3</v>
      </c>
      <c r="J15" s="197">
        <f t="shared" si="2"/>
        <v>2.7666037191677484E-2</v>
      </c>
    </row>
    <row r="16" spans="1:12" x14ac:dyDescent="0.15">
      <c r="A16" s="190"/>
      <c r="B16" s="191" t="s">
        <v>90</v>
      </c>
      <c r="C16" s="192" t="s">
        <v>8</v>
      </c>
      <c r="D16" s="193"/>
      <c r="E16" s="194"/>
      <c r="F16" s="195">
        <f>逆行列係数!AG16</f>
        <v>2.2361754177440693E-3</v>
      </c>
      <c r="G16" s="195">
        <f>逆行列係数!BV16</f>
        <v>1.1039113988114411E-3</v>
      </c>
      <c r="H16" s="472">
        <f t="shared" si="0"/>
        <v>0.17559871308097527</v>
      </c>
      <c r="I16" s="196">
        <f t="shared" si="1"/>
        <v>1.5553226093829945E-2</v>
      </c>
      <c r="J16" s="197">
        <f t="shared" si="2"/>
        <v>0.19115193917480522</v>
      </c>
    </row>
    <row r="17" spans="1:10" x14ac:dyDescent="0.15">
      <c r="A17" s="190"/>
      <c r="B17" s="191" t="s">
        <v>91</v>
      </c>
      <c r="C17" s="192" t="s">
        <v>9</v>
      </c>
      <c r="D17" s="193"/>
      <c r="E17" s="194"/>
      <c r="F17" s="195">
        <f>逆行列係数!AG17</f>
        <v>1.2202634378239081E-4</v>
      </c>
      <c r="G17" s="195">
        <f>逆行列係数!BV17</f>
        <v>7.406087558371063E-5</v>
      </c>
      <c r="H17" s="472">
        <f t="shared" si="0"/>
        <v>9.5822844487672004E-3</v>
      </c>
      <c r="I17" s="196">
        <f t="shared" si="1"/>
        <v>1.0434583281780339E-3</v>
      </c>
      <c r="J17" s="197">
        <f t="shared" si="2"/>
        <v>1.0625742776945234E-2</v>
      </c>
    </row>
    <row r="18" spans="1:10" x14ac:dyDescent="0.15">
      <c r="A18" s="190"/>
      <c r="B18" s="191" t="s">
        <v>92</v>
      </c>
      <c r="C18" s="192" t="s">
        <v>10</v>
      </c>
      <c r="D18" s="193"/>
      <c r="E18" s="194"/>
      <c r="F18" s="195">
        <f>逆行列係数!AG18</f>
        <v>1.2092697527843672E-3</v>
      </c>
      <c r="G18" s="195">
        <f>逆行列係数!BV18</f>
        <v>3.38859058510484E-4</v>
      </c>
      <c r="H18" s="472">
        <f t="shared" si="0"/>
        <v>9.495955043227608E-2</v>
      </c>
      <c r="I18" s="196">
        <f t="shared" si="1"/>
        <v>4.7742523146607494E-3</v>
      </c>
      <c r="J18" s="197">
        <f t="shared" si="2"/>
        <v>9.9733802746936828E-2</v>
      </c>
    </row>
    <row r="19" spans="1:10" x14ac:dyDescent="0.15">
      <c r="A19" s="190"/>
      <c r="B19" s="191" t="s">
        <v>93</v>
      </c>
      <c r="C19" s="192" t="s">
        <v>371</v>
      </c>
      <c r="D19" s="193"/>
      <c r="E19" s="194"/>
      <c r="F19" s="195">
        <f>逆行列係数!AG19</f>
        <v>1.9670946743175987E-4</v>
      </c>
      <c r="G19" s="195">
        <f>逆行列係数!BV19</f>
        <v>1.5550531918407572E-4</v>
      </c>
      <c r="H19" s="472">
        <f>D$34*F19</f>
        <v>1.5446878209003896E-2</v>
      </c>
      <c r="I19" s="196">
        <f>E$34*G19</f>
        <v>2.1909452068953981E-3</v>
      </c>
      <c r="J19" s="197">
        <f>SUM(H19:I19)</f>
        <v>1.7637823415899295E-2</v>
      </c>
    </row>
    <row r="20" spans="1:10" x14ac:dyDescent="0.15">
      <c r="A20" s="190"/>
      <c r="B20" s="191" t="s">
        <v>94</v>
      </c>
      <c r="C20" s="192" t="s">
        <v>372</v>
      </c>
      <c r="D20" s="193"/>
      <c r="E20" s="194"/>
      <c r="F20" s="195">
        <f>逆行列係数!AG20</f>
        <v>1.6520333738032276E-4</v>
      </c>
      <c r="G20" s="195">
        <f>逆行列係数!BV20</f>
        <v>5.4791703858944034E-5</v>
      </c>
      <c r="H20" s="472">
        <f>D$34*F20</f>
        <v>1.2972816537770828E-2</v>
      </c>
      <c r="I20" s="196">
        <f>E$34*G20</f>
        <v>7.719711555672534E-4</v>
      </c>
      <c r="J20" s="197">
        <f>SUM(H20:I20)</f>
        <v>1.3744787693338081E-2</v>
      </c>
    </row>
    <row r="21" spans="1:10" x14ac:dyDescent="0.15">
      <c r="A21" s="190"/>
      <c r="B21" s="191" t="s">
        <v>95</v>
      </c>
      <c r="C21" s="192" t="s">
        <v>373</v>
      </c>
      <c r="D21" s="193"/>
      <c r="E21" s="194"/>
      <c r="F21" s="195">
        <f>逆行列係数!AG21</f>
        <v>2.0472476690923456E-4</v>
      </c>
      <c r="G21" s="195">
        <f>逆行列係数!BV21</f>
        <v>2.3267139028955421E-5</v>
      </c>
      <c r="H21" s="472">
        <f t="shared" si="0"/>
        <v>1.6076290491258159E-2</v>
      </c>
      <c r="I21" s="196">
        <f t="shared" si="1"/>
        <v>3.2781532491062821E-4</v>
      </c>
      <c r="J21" s="197">
        <f t="shared" si="2"/>
        <v>1.6404105816168787E-2</v>
      </c>
    </row>
    <row r="22" spans="1:10" x14ac:dyDescent="0.15">
      <c r="A22" s="190"/>
      <c r="B22" s="191" t="s">
        <v>96</v>
      </c>
      <c r="C22" s="192" t="s">
        <v>374</v>
      </c>
      <c r="D22" s="193"/>
      <c r="E22" s="194"/>
      <c r="F22" s="195">
        <f>逆行列係数!AG22</f>
        <v>2.3232332068492045E-4</v>
      </c>
      <c r="G22" s="195">
        <f>逆行列係数!BV22</f>
        <v>6.021804225763615E-5</v>
      </c>
      <c r="H22" s="472">
        <f t="shared" si="0"/>
        <v>1.8243504426019866E-2</v>
      </c>
      <c r="I22" s="196">
        <f t="shared" si="1"/>
        <v>8.4842391080409421E-4</v>
      </c>
      <c r="J22" s="197">
        <f t="shared" si="2"/>
        <v>1.9091928336823959E-2</v>
      </c>
    </row>
    <row r="23" spans="1:10" x14ac:dyDescent="0.15">
      <c r="A23" s="190"/>
      <c r="B23" s="191" t="s">
        <v>97</v>
      </c>
      <c r="C23" s="192" t="s">
        <v>11</v>
      </c>
      <c r="D23" s="193"/>
      <c r="E23" s="194"/>
      <c r="F23" s="195">
        <f>逆行列係数!AG23</f>
        <v>2.6552279083875551E-4</v>
      </c>
      <c r="G23" s="195">
        <f>逆行列係数!BV23</f>
        <v>1.7643624236912228E-4</v>
      </c>
      <c r="H23" s="472">
        <f t="shared" si="0"/>
        <v>2.0850537929619047E-2</v>
      </c>
      <c r="I23" s="196">
        <f t="shared" si="1"/>
        <v>2.4858451245881787E-3</v>
      </c>
      <c r="J23" s="197">
        <f t="shared" si="2"/>
        <v>2.3336383054207224E-2</v>
      </c>
    </row>
    <row r="24" spans="1:10" x14ac:dyDescent="0.15">
      <c r="A24" s="190"/>
      <c r="B24" s="191" t="s">
        <v>98</v>
      </c>
      <c r="C24" s="192" t="s">
        <v>345</v>
      </c>
      <c r="D24" s="193"/>
      <c r="E24" s="194"/>
      <c r="F24" s="195">
        <f>逆行列係数!AG24</f>
        <v>1.6341419267347244E-4</v>
      </c>
      <c r="G24" s="195">
        <f>逆行列係数!BV24</f>
        <v>3.285789864893434E-5</v>
      </c>
      <c r="H24" s="472">
        <f t="shared" si="0"/>
        <v>1.2832321518665618E-2</v>
      </c>
      <c r="I24" s="196">
        <f t="shared" si="1"/>
        <v>4.6294143461627306E-4</v>
      </c>
      <c r="J24" s="197">
        <f t="shared" si="2"/>
        <v>1.3295262953281891E-2</v>
      </c>
    </row>
    <row r="25" spans="1:10" x14ac:dyDescent="0.15">
      <c r="A25" s="190"/>
      <c r="B25" s="191" t="s">
        <v>99</v>
      </c>
      <c r="C25" s="192" t="s">
        <v>342</v>
      </c>
      <c r="D25" s="193"/>
      <c r="E25" s="194"/>
      <c r="F25" s="195">
        <f>逆行列係数!AG25</f>
        <v>3.3096233783530961E-3</v>
      </c>
      <c r="G25" s="195">
        <f>逆行列係数!BV25</f>
        <v>6.5474034310315386E-4</v>
      </c>
      <c r="H25" s="472">
        <f t="shared" si="0"/>
        <v>0.25989267273486677</v>
      </c>
      <c r="I25" s="196">
        <f t="shared" si="1"/>
        <v>9.2247662267092474E-3</v>
      </c>
      <c r="J25" s="197">
        <f t="shared" si="2"/>
        <v>0.26911743896157603</v>
      </c>
    </row>
    <row r="26" spans="1:10" x14ac:dyDescent="0.15">
      <c r="A26" s="190"/>
      <c r="B26" s="191" t="s">
        <v>100</v>
      </c>
      <c r="C26" s="192" t="s">
        <v>13</v>
      </c>
      <c r="D26" s="193"/>
      <c r="E26" s="194"/>
      <c r="F26" s="195">
        <f>逆行列係数!AG26</f>
        <v>1.9754007270382868E-3</v>
      </c>
      <c r="G26" s="195">
        <f>逆行列係数!BV26</f>
        <v>2.6206722417318657E-4</v>
      </c>
      <c r="H26" s="472">
        <f t="shared" si="0"/>
        <v>0.15512102616577744</v>
      </c>
      <c r="I26" s="196">
        <f t="shared" si="1"/>
        <v>3.6923169683151418E-3</v>
      </c>
      <c r="J26" s="197">
        <f t="shared" si="2"/>
        <v>0.15881334313409259</v>
      </c>
    </row>
    <row r="27" spans="1:10" x14ac:dyDescent="0.15">
      <c r="A27" s="190"/>
      <c r="B27" s="191" t="s">
        <v>101</v>
      </c>
      <c r="C27" s="192" t="s">
        <v>14</v>
      </c>
      <c r="D27" s="193"/>
      <c r="E27" s="194"/>
      <c r="F27" s="195">
        <f>逆行列係数!AG27</f>
        <v>1.0259000263878021E-2</v>
      </c>
      <c r="G27" s="195">
        <f>逆行列係数!BV27</f>
        <v>5.8507277303111145E-5</v>
      </c>
      <c r="H27" s="472">
        <f t="shared" si="0"/>
        <v>0.80560193513429657</v>
      </c>
      <c r="I27" s="196">
        <f t="shared" si="1"/>
        <v>8.2432060490492847E-4</v>
      </c>
      <c r="J27" s="197">
        <f t="shared" si="2"/>
        <v>0.80642625573920146</v>
      </c>
    </row>
    <row r="28" spans="1:10" x14ac:dyDescent="0.15">
      <c r="A28" s="190"/>
      <c r="B28" s="191" t="s">
        <v>102</v>
      </c>
      <c r="C28" s="192" t="s">
        <v>343</v>
      </c>
      <c r="D28" s="193"/>
      <c r="E28" s="194"/>
      <c r="F28" s="195">
        <f>逆行列係数!AG28</f>
        <v>1.3233582001292921E-2</v>
      </c>
      <c r="G28" s="195">
        <f>逆行列係数!BV28</f>
        <v>2.1511742881914894E-4</v>
      </c>
      <c r="H28" s="472">
        <f t="shared" si="0"/>
        <v>1.0391850077767708</v>
      </c>
      <c r="I28" s="196">
        <f t="shared" si="1"/>
        <v>3.0308320131035116E-3</v>
      </c>
      <c r="J28" s="197">
        <f t="shared" si="2"/>
        <v>1.0422158397898744</v>
      </c>
    </row>
    <row r="29" spans="1:10" x14ac:dyDescent="0.15">
      <c r="A29" s="190"/>
      <c r="B29" s="191" t="s">
        <v>103</v>
      </c>
      <c r="C29" s="192" t="s">
        <v>375</v>
      </c>
      <c r="D29" s="193"/>
      <c r="E29" s="194"/>
      <c r="F29" s="195">
        <f>逆行列係数!AG29</f>
        <v>3.7698345536261078E-3</v>
      </c>
      <c r="G29" s="195">
        <f>逆行列係数!BV29</f>
        <v>2.5252800598795414E-5</v>
      </c>
      <c r="H29" s="472">
        <f t="shared" si="0"/>
        <v>0.29603138058496486</v>
      </c>
      <c r="I29" s="196">
        <f t="shared" si="1"/>
        <v>3.5579170360805105E-4</v>
      </c>
      <c r="J29" s="197">
        <f t="shared" si="2"/>
        <v>0.29638717228857292</v>
      </c>
    </row>
    <row r="30" spans="1:10" x14ac:dyDescent="0.15">
      <c r="A30" s="190"/>
      <c r="B30" s="191" t="s">
        <v>104</v>
      </c>
      <c r="C30" s="192" t="s">
        <v>376</v>
      </c>
      <c r="D30" s="193"/>
      <c r="E30" s="194"/>
      <c r="F30" s="195">
        <f>逆行列係数!AG30</f>
        <v>4.2788238327237851E-3</v>
      </c>
      <c r="G30" s="195">
        <f>逆行列係数!BV30</f>
        <v>1.9386745203676555E-5</v>
      </c>
      <c r="H30" s="472">
        <f>D$34*F30</f>
        <v>0.33600045531512757</v>
      </c>
      <c r="I30" s="196">
        <f>E$34*G30</f>
        <v>2.7314368861568248E-4</v>
      </c>
      <c r="J30" s="197">
        <f>SUM(H30:I30)</f>
        <v>0.33627359900374326</v>
      </c>
    </row>
    <row r="31" spans="1:10" x14ac:dyDescent="0.15">
      <c r="A31" s="190"/>
      <c r="B31" s="191" t="s">
        <v>105</v>
      </c>
      <c r="C31" s="192" t="s">
        <v>377</v>
      </c>
      <c r="D31" s="193"/>
      <c r="E31" s="194"/>
      <c r="F31" s="195">
        <f>逆行列係数!AG31</f>
        <v>6.2849647347717613E-3</v>
      </c>
      <c r="G31" s="195">
        <f>逆行列係数!BV31</f>
        <v>6.9741507688640561E-4</v>
      </c>
      <c r="H31" s="472">
        <f t="shared" si="0"/>
        <v>0.49353539549174363</v>
      </c>
      <c r="I31" s="196">
        <f t="shared" si="1"/>
        <v>9.8260189936790806E-3</v>
      </c>
      <c r="J31" s="197">
        <f t="shared" si="2"/>
        <v>0.50336141448542271</v>
      </c>
    </row>
    <row r="32" spans="1:10" x14ac:dyDescent="0.15">
      <c r="A32" s="190"/>
      <c r="B32" s="191" t="s">
        <v>106</v>
      </c>
      <c r="C32" s="192" t="s">
        <v>17</v>
      </c>
      <c r="D32" s="193"/>
      <c r="E32" s="194"/>
      <c r="F32" s="195">
        <f>逆行列係数!AG32</f>
        <v>2.1359467859969457E-2</v>
      </c>
      <c r="G32" s="195">
        <f>逆行列係数!BV32</f>
        <v>1.4934344049119229E-4</v>
      </c>
      <c r="H32" s="472">
        <f t="shared" si="0"/>
        <v>1.6772812358741156</v>
      </c>
      <c r="I32" s="196">
        <f t="shared" si="1"/>
        <v>2.1041292789356404E-3</v>
      </c>
      <c r="J32" s="197">
        <f t="shared" si="2"/>
        <v>1.6793853651530513</v>
      </c>
    </row>
    <row r="33" spans="1:10" x14ac:dyDescent="0.15">
      <c r="A33" s="190"/>
      <c r="B33" s="191" t="s">
        <v>107</v>
      </c>
      <c r="C33" s="192" t="s">
        <v>18</v>
      </c>
      <c r="D33" s="193"/>
      <c r="E33" s="194"/>
      <c r="F33" s="195">
        <f>逆行列係数!AG33</f>
        <v>3.418127321537958E-2</v>
      </c>
      <c r="G33" s="195">
        <f>逆行列係数!BV33</f>
        <v>1.5832075561410239E-4</v>
      </c>
      <c r="H33" s="472">
        <f t="shared" si="0"/>
        <v>2.6841309230315558</v>
      </c>
      <c r="I33" s="196">
        <f t="shared" si="1"/>
        <v>2.2306124477592545E-3</v>
      </c>
      <c r="J33" s="197">
        <f t="shared" si="2"/>
        <v>2.6863615354793149</v>
      </c>
    </row>
    <row r="34" spans="1:10" x14ac:dyDescent="0.15">
      <c r="A34" s="190"/>
      <c r="B34" s="191" t="s">
        <v>108</v>
      </c>
      <c r="C34" s="192" t="s">
        <v>378</v>
      </c>
      <c r="D34" s="193">
        <f>地域別最終需要!K36</f>
        <v>78.526358749675055</v>
      </c>
      <c r="E34" s="194">
        <f>地域別最終需要!I36</f>
        <v>14.089197838319079</v>
      </c>
      <c r="F34" s="195">
        <f>逆行列係数!AG34</f>
        <v>1.0359649239336406</v>
      </c>
      <c r="G34" s="195">
        <f>逆行列係数!BV34</f>
        <v>3.0068503084538308E-3</v>
      </c>
      <c r="H34" s="472">
        <f t="shared" si="0"/>
        <v>81.350553268892895</v>
      </c>
      <c r="I34" s="196">
        <f t="shared" si="1"/>
        <v>4.236410886601677E-2</v>
      </c>
      <c r="J34" s="197">
        <f t="shared" si="2"/>
        <v>81.392917377758906</v>
      </c>
    </row>
    <row r="35" spans="1:10" x14ac:dyDescent="0.15">
      <c r="A35" s="190"/>
      <c r="B35" s="191" t="s">
        <v>109</v>
      </c>
      <c r="C35" s="192" t="s">
        <v>347</v>
      </c>
      <c r="D35" s="193"/>
      <c r="E35" s="194"/>
      <c r="F35" s="195">
        <f>逆行列係数!AG35</f>
        <v>1.018334657874221E-2</v>
      </c>
      <c r="G35" s="195">
        <f>逆行列係数!BV35</f>
        <v>2.10344420427407E-4</v>
      </c>
      <c r="H35" s="472">
        <f t="shared" si="0"/>
        <v>0.79966112671458689</v>
      </c>
      <c r="I35" s="196">
        <f t="shared" si="1"/>
        <v>2.9635841535883022E-3</v>
      </c>
      <c r="J35" s="197">
        <f t="shared" si="2"/>
        <v>0.80262471086817522</v>
      </c>
    </row>
    <row r="36" spans="1:10" x14ac:dyDescent="0.15">
      <c r="A36" s="190"/>
      <c r="B36" s="191" t="s">
        <v>110</v>
      </c>
      <c r="C36" s="192" t="s">
        <v>19</v>
      </c>
      <c r="D36" s="193"/>
      <c r="E36" s="194"/>
      <c r="F36" s="195">
        <f>逆行列係数!AG36</f>
        <v>2.6740603884483957E-3</v>
      </c>
      <c r="G36" s="195">
        <f>逆行列係数!BV36</f>
        <v>1.4359486213576493E-5</v>
      </c>
      <c r="H36" s="472">
        <f t="shared" si="0"/>
        <v>0.20998422538159414</v>
      </c>
      <c r="I36" s="196">
        <f t="shared" si="1"/>
        <v>2.0231364211969455E-4</v>
      </c>
      <c r="J36" s="197">
        <f t="shared" si="2"/>
        <v>0.21018653902371384</v>
      </c>
    </row>
    <row r="37" spans="1:10" x14ac:dyDescent="0.15">
      <c r="A37" s="190"/>
      <c r="B37" s="191" t="s">
        <v>111</v>
      </c>
      <c r="C37" s="192" t="s">
        <v>20</v>
      </c>
      <c r="D37" s="193"/>
      <c r="E37" s="194"/>
      <c r="F37" s="195">
        <f>逆行列係数!AG37</f>
        <v>4.2109157803637987E-3</v>
      </c>
      <c r="G37" s="195">
        <f>逆行列係数!BV37</f>
        <v>1.4121015382295205E-4</v>
      </c>
      <c r="H37" s="472">
        <f t="shared" si="0"/>
        <v>0.33066788323351554</v>
      </c>
      <c r="I37" s="196">
        <f t="shared" si="1"/>
        <v>1.9895377939910409E-3</v>
      </c>
      <c r="J37" s="197">
        <f t="shared" si="2"/>
        <v>0.33265742102750656</v>
      </c>
    </row>
    <row r="38" spans="1:10" x14ac:dyDescent="0.15">
      <c r="A38" s="190"/>
      <c r="B38" s="191" t="s">
        <v>112</v>
      </c>
      <c r="C38" s="192" t="s">
        <v>379</v>
      </c>
      <c r="D38" s="193"/>
      <c r="E38" s="194"/>
      <c r="F38" s="195">
        <f>逆行列係数!AG38</f>
        <v>1.6424190106595444E-3</v>
      </c>
      <c r="G38" s="195">
        <f>逆行列係数!BV38</f>
        <v>5.1418489442485501E-6</v>
      </c>
      <c r="H38" s="472">
        <f t="shared" si="0"/>
        <v>0.12897318444833777</v>
      </c>
      <c r="I38" s="196">
        <f t="shared" si="1"/>
        <v>7.2444527030269903E-5</v>
      </c>
      <c r="J38" s="197">
        <f t="shared" si="2"/>
        <v>0.12904562897536803</v>
      </c>
    </row>
    <row r="39" spans="1:10" x14ac:dyDescent="0.15">
      <c r="A39" s="190"/>
      <c r="B39" s="191" t="s">
        <v>334</v>
      </c>
      <c r="C39" s="192" t="s">
        <v>380</v>
      </c>
      <c r="D39" s="193"/>
      <c r="E39" s="194"/>
      <c r="F39" s="195">
        <f>逆行列係数!AG39</f>
        <v>2.1634819180546185E-3</v>
      </c>
      <c r="G39" s="195">
        <f>逆行列係数!BV39</f>
        <v>1.3090676674982159E-5</v>
      </c>
      <c r="H39" s="472">
        <f t="shared" si="0"/>
        <v>0.16989035724559207</v>
      </c>
      <c r="I39" s="196">
        <f t="shared" si="1"/>
        <v>1.8443713351129262E-4</v>
      </c>
      <c r="J39" s="197">
        <f t="shared" si="2"/>
        <v>0.17007479437910336</v>
      </c>
    </row>
    <row r="40" spans="1:10" x14ac:dyDescent="0.15">
      <c r="A40" s="190"/>
      <c r="B40" s="191" t="s">
        <v>335</v>
      </c>
      <c r="C40" s="192" t="s">
        <v>21</v>
      </c>
      <c r="D40" s="193"/>
      <c r="E40" s="194"/>
      <c r="F40" s="195">
        <f>逆行列係数!AG40</f>
        <v>6.4434116391101803E-2</v>
      </c>
      <c r="G40" s="195">
        <f>逆行列係数!BV40</f>
        <v>5.9686794594249594E-4</v>
      </c>
      <c r="H40" s="472">
        <f t="shared" si="0"/>
        <v>5.0597765394459779</v>
      </c>
      <c r="I40" s="196">
        <f t="shared" si="1"/>
        <v>8.4093905737349633E-3</v>
      </c>
      <c r="J40" s="197">
        <f t="shared" si="2"/>
        <v>5.0681859300197125</v>
      </c>
    </row>
    <row r="41" spans="1:10" x14ac:dyDescent="0.15">
      <c r="A41" s="190"/>
      <c r="B41" s="191" t="s">
        <v>381</v>
      </c>
      <c r="C41" s="435" t="s">
        <v>439</v>
      </c>
      <c r="D41" s="193"/>
      <c r="E41" s="194"/>
      <c r="F41" s="195">
        <f>逆行列係数!AG41</f>
        <v>8.9705194891525947E-4</v>
      </c>
      <c r="G41" s="195">
        <f>逆行列係数!BV41</f>
        <v>2.7121045790037608E-5</v>
      </c>
      <c r="H41" s="472">
        <f t="shared" ref="H41:I43" si="3">D$34*F41</f>
        <v>7.044222315761485E-2</v>
      </c>
      <c r="I41" s="196">
        <f t="shared" si="3"/>
        <v>3.8211377971795058E-4</v>
      </c>
      <c r="J41" s="197">
        <f>SUM(H41:I41)</f>
        <v>7.0824336937332796E-2</v>
      </c>
    </row>
    <row r="42" spans="1:10" x14ac:dyDescent="0.15">
      <c r="A42" s="190"/>
      <c r="B42" s="191" t="s">
        <v>336</v>
      </c>
      <c r="C42" s="192" t="s">
        <v>383</v>
      </c>
      <c r="D42" s="193"/>
      <c r="E42" s="194"/>
      <c r="F42" s="195">
        <f>逆行列係数!AG42</f>
        <v>2.3172246008998131E-3</v>
      </c>
      <c r="G42" s="195">
        <f>逆行列係数!BV42</f>
        <v>1.3077129043472683E-5</v>
      </c>
      <c r="H42" s="472">
        <f t="shared" si="3"/>
        <v>0.18196321031383134</v>
      </c>
      <c r="I42" s="196">
        <f t="shared" si="3"/>
        <v>1.8424625825071497E-4</v>
      </c>
      <c r="J42" s="197">
        <f>SUM(H42:I42)</f>
        <v>0.18214745657208206</v>
      </c>
    </row>
    <row r="43" spans="1:10" x14ac:dyDescent="0.15">
      <c r="A43" s="190"/>
      <c r="B43" s="191" t="s">
        <v>337</v>
      </c>
      <c r="C43" s="192" t="s">
        <v>384</v>
      </c>
      <c r="D43" s="320"/>
      <c r="E43" s="321"/>
      <c r="F43" s="199">
        <f>逆行列係数!AG43</f>
        <v>1.1788122285945149E-2</v>
      </c>
      <c r="G43" s="199">
        <f>逆行列係数!BV43</f>
        <v>6.3301255341956464E-5</v>
      </c>
      <c r="H43" s="473">
        <f t="shared" si="3"/>
        <v>0.92567831961116842</v>
      </c>
      <c r="I43" s="200">
        <f t="shared" si="3"/>
        <v>8.9186390992677706E-4</v>
      </c>
      <c r="J43" s="201">
        <f>SUM(H43:I43)</f>
        <v>0.92657018352109521</v>
      </c>
    </row>
    <row r="44" spans="1:10" x14ac:dyDescent="0.15">
      <c r="A44" s="202"/>
      <c r="B44" s="271"/>
      <c r="C44" s="272" t="s">
        <v>116</v>
      </c>
      <c r="D44" s="204">
        <f>SUM(D5:D43)</f>
        <v>78.526358749675055</v>
      </c>
      <c r="E44" s="204">
        <f>SUM(E5:E43)</f>
        <v>14.089197838319079</v>
      </c>
      <c r="F44" s="205">
        <f>逆行列係数!AG44</f>
        <v>1.2821676974718603</v>
      </c>
      <c r="G44" s="205">
        <f>逆行列係数!BV44</f>
        <v>1.043162833478012E-2</v>
      </c>
      <c r="H44" s="474">
        <f>SUM(H5:H43)</f>
        <v>100.68396058892013</v>
      </c>
      <c r="I44" s="206">
        <f>SUM(I5:I43)</f>
        <v>0.14697327538453211</v>
      </c>
      <c r="J44" s="207">
        <f>SUM(J5:J43)</f>
        <v>100.83093386430465</v>
      </c>
    </row>
    <row r="45" spans="1:10" x14ac:dyDescent="0.15">
      <c r="A45" s="208" t="s">
        <v>137</v>
      </c>
      <c r="B45" s="191" t="s">
        <v>358</v>
      </c>
      <c r="C45" s="192" t="s">
        <v>359</v>
      </c>
      <c r="D45" s="209"/>
      <c r="E45" s="210"/>
      <c r="F45" s="211">
        <f>逆行列係数!AG46</f>
        <v>4.9084623541418757E-4</v>
      </c>
      <c r="G45" s="211">
        <f>逆行列係数!BV46</f>
        <v>6.3638336345317307E-4</v>
      </c>
      <c r="H45" s="472">
        <f t="shared" ref="H45:H80" si="4">D$34*F45</f>
        <v>3.8544367573061948E-2</v>
      </c>
      <c r="I45" s="212">
        <f t="shared" ref="I45:I80" si="5">E$34*G45</f>
        <v>8.9661311087066708E-3</v>
      </c>
      <c r="J45" s="213">
        <f t="shared" ref="J45:J80" si="6">SUM(H45:I45)</f>
        <v>4.7510498681768619E-2</v>
      </c>
    </row>
    <row r="46" spans="1:10" x14ac:dyDescent="0.15">
      <c r="A46" s="208" t="s">
        <v>138</v>
      </c>
      <c r="B46" s="191" t="s">
        <v>360</v>
      </c>
      <c r="C46" s="192" t="s">
        <v>361</v>
      </c>
      <c r="D46" s="193"/>
      <c r="E46" s="194"/>
      <c r="F46" s="195">
        <f>逆行列係数!AG47</f>
        <v>4.007053699387552E-4</v>
      </c>
      <c r="G46" s="195">
        <f>逆行列係数!BV47</f>
        <v>5.1420366503293407E-4</v>
      </c>
      <c r="H46" s="472">
        <f t="shared" si="4"/>
        <v>3.1465933632731952E-2</v>
      </c>
      <c r="I46" s="196">
        <f t="shared" si="5"/>
        <v>7.2447171658377623E-3</v>
      </c>
      <c r="J46" s="197">
        <f t="shared" si="6"/>
        <v>3.8710650798569717E-2</v>
      </c>
    </row>
    <row r="47" spans="1:10" x14ac:dyDescent="0.15">
      <c r="A47" s="208" t="s">
        <v>139</v>
      </c>
      <c r="B47" s="191" t="s">
        <v>362</v>
      </c>
      <c r="C47" s="192" t="s">
        <v>363</v>
      </c>
      <c r="D47" s="214"/>
      <c r="E47" s="198"/>
      <c r="F47" s="195">
        <f>逆行列係数!AG48</f>
        <v>4.4513784310696879E-5</v>
      </c>
      <c r="G47" s="195">
        <f>逆行列係数!BV48</f>
        <v>6.4484223626235993E-5</v>
      </c>
      <c r="H47" s="472">
        <f t="shared" si="4"/>
        <v>3.4955053960874401E-3</v>
      </c>
      <c r="I47" s="196">
        <f t="shared" si="5"/>
        <v>9.0853098412044817E-4</v>
      </c>
      <c r="J47" s="197">
        <f t="shared" si="6"/>
        <v>4.4040363802078878E-3</v>
      </c>
    </row>
    <row r="48" spans="1:10" x14ac:dyDescent="0.15">
      <c r="A48" s="208" t="s">
        <v>140</v>
      </c>
      <c r="B48" s="191" t="s">
        <v>364</v>
      </c>
      <c r="C48" s="192" t="s">
        <v>3</v>
      </c>
      <c r="D48" s="214"/>
      <c r="E48" s="198"/>
      <c r="F48" s="195">
        <f>逆行列係数!AG49</f>
        <v>4.5088467253826994E-2</v>
      </c>
      <c r="G48" s="195">
        <f>逆行列係数!BV49</f>
        <v>6.9744239943313746E-2</v>
      </c>
      <c r="H48" s="472">
        <f t="shared" si="4"/>
        <v>3.5406331550469945</v>
      </c>
      <c r="I48" s="196">
        <f t="shared" si="5"/>
        <v>0.98264039464454311</v>
      </c>
      <c r="J48" s="197">
        <f t="shared" si="6"/>
        <v>4.5232735496915373</v>
      </c>
    </row>
    <row r="49" spans="1:10" x14ac:dyDescent="0.15">
      <c r="A49" s="208" t="s">
        <v>136</v>
      </c>
      <c r="B49" s="191" t="s">
        <v>365</v>
      </c>
      <c r="C49" s="192" t="s">
        <v>344</v>
      </c>
      <c r="E49" s="198"/>
      <c r="F49" s="195">
        <f>逆行列係数!AG50</f>
        <v>5.809016954899563E-4</v>
      </c>
      <c r="G49" s="195">
        <f>逆行列係数!BV50</f>
        <v>8.4627391511955948E-4</v>
      </c>
      <c r="H49" s="472">
        <f t="shared" si="4"/>
        <v>4.5616094938338805E-2</v>
      </c>
      <c r="I49" s="196">
        <f t="shared" si="5"/>
        <v>1.192332061552832E-2</v>
      </c>
      <c r="J49" s="197">
        <f t="shared" si="6"/>
        <v>5.7539415553867129E-2</v>
      </c>
    </row>
    <row r="50" spans="1:10" x14ac:dyDescent="0.15">
      <c r="A50" s="208"/>
      <c r="B50" s="191" t="s">
        <v>366</v>
      </c>
      <c r="C50" s="192" t="s">
        <v>4</v>
      </c>
      <c r="E50" s="198"/>
      <c r="F50" s="195">
        <f>逆行列係数!AG51</f>
        <v>2.6488113316862011E-3</v>
      </c>
      <c r="G50" s="195">
        <f>逆行列係数!BV51</f>
        <v>4.4928428996240492E-3</v>
      </c>
      <c r="H50" s="472">
        <f t="shared" si="4"/>
        <v>0.20800150889219515</v>
      </c>
      <c r="I50" s="196">
        <f t="shared" si="5"/>
        <v>6.330055246929038E-2</v>
      </c>
      <c r="J50" s="197">
        <f t="shared" si="6"/>
        <v>0.27130206136148555</v>
      </c>
    </row>
    <row r="51" spans="1:10" x14ac:dyDescent="0.15">
      <c r="A51" s="208"/>
      <c r="B51" s="191" t="s">
        <v>367</v>
      </c>
      <c r="C51" s="192" t="s">
        <v>113</v>
      </c>
      <c r="E51" s="198"/>
      <c r="F51" s="195">
        <f>逆行列係数!AG52</f>
        <v>1.1417674754376579E-2</v>
      </c>
      <c r="G51" s="195">
        <f>逆行列係数!BV52</f>
        <v>1.6210567855819872E-2</v>
      </c>
      <c r="H51" s="472">
        <f t="shared" si="4"/>
        <v>0.89658842384928328</v>
      </c>
      <c r="I51" s="196">
        <f t="shared" si="5"/>
        <v>0.22839389759214207</v>
      </c>
      <c r="J51" s="197">
        <f t="shared" si="6"/>
        <v>1.1249823214414254</v>
      </c>
    </row>
    <row r="52" spans="1:10" x14ac:dyDescent="0.15">
      <c r="A52" s="208"/>
      <c r="B52" s="191" t="s">
        <v>368</v>
      </c>
      <c r="C52" s="192" t="s">
        <v>5</v>
      </c>
      <c r="E52" s="198"/>
      <c r="F52" s="195">
        <f>逆行列係数!AG53</f>
        <v>8.8849339080189684E-3</v>
      </c>
      <c r="G52" s="195">
        <f>逆行列係数!BV53</f>
        <v>1.0138750193032956E-2</v>
      </c>
      <c r="H52" s="472">
        <f t="shared" si="4"/>
        <v>0.69770150752824989</v>
      </c>
      <c r="I52" s="196">
        <f t="shared" si="5"/>
        <v>0.14284685730293706</v>
      </c>
      <c r="J52" s="197">
        <f t="shared" si="6"/>
        <v>0.84054836483118689</v>
      </c>
    </row>
    <row r="53" spans="1:10" x14ac:dyDescent="0.15">
      <c r="A53" s="208"/>
      <c r="B53" s="191" t="s">
        <v>369</v>
      </c>
      <c r="C53" s="192" t="s">
        <v>6</v>
      </c>
      <c r="E53" s="198"/>
      <c r="F53" s="195">
        <f>逆行列係数!AG54</f>
        <v>6.0538463106526691E-2</v>
      </c>
      <c r="G53" s="195">
        <f>逆行列係数!BV54</f>
        <v>9.1100444661412844E-2</v>
      </c>
      <c r="H53" s="472">
        <f t="shared" si="4"/>
        <v>4.7538650720570823</v>
      </c>
      <c r="I53" s="196">
        <f t="shared" si="5"/>
        <v>1.2835321879934847</v>
      </c>
      <c r="J53" s="197">
        <f t="shared" si="6"/>
        <v>6.0373972600505672</v>
      </c>
    </row>
    <row r="54" spans="1:10" x14ac:dyDescent="0.15">
      <c r="A54" s="208"/>
      <c r="B54" s="191" t="s">
        <v>88</v>
      </c>
      <c r="C54" s="192" t="s">
        <v>370</v>
      </c>
      <c r="E54" s="198"/>
      <c r="F54" s="195">
        <f>逆行列係数!AG55</f>
        <v>7.5549721290640122E-3</v>
      </c>
      <c r="G54" s="195">
        <f>逆行列係数!BV55</f>
        <v>8.2927382150137594E-3</v>
      </c>
      <c r="H54" s="472">
        <f t="shared" si="4"/>
        <v>0.59326445175067699</v>
      </c>
      <c r="I54" s="196">
        <f t="shared" si="5"/>
        <v>0.11683802933271788</v>
      </c>
      <c r="J54" s="197">
        <f t="shared" si="6"/>
        <v>0.71010248108339491</v>
      </c>
    </row>
    <row r="55" spans="1:10" x14ac:dyDescent="0.15">
      <c r="A55" s="208"/>
      <c r="B55" s="191" t="s">
        <v>89</v>
      </c>
      <c r="C55" s="192" t="s">
        <v>7</v>
      </c>
      <c r="E55" s="198"/>
      <c r="F55" s="195">
        <f>逆行列係数!AG56</f>
        <v>1.48915203939831E-3</v>
      </c>
      <c r="G55" s="195">
        <f>逆行列係数!BV56</f>
        <v>2.243770214444035E-3</v>
      </c>
      <c r="H55" s="472">
        <f t="shared" si="4"/>
        <v>0.11693768727860193</v>
      </c>
      <c r="I55" s="196">
        <f t="shared" si="5"/>
        <v>3.1612922455029634E-2</v>
      </c>
      <c r="J55" s="197">
        <f t="shared" si="6"/>
        <v>0.14855060973363157</v>
      </c>
    </row>
    <row r="56" spans="1:10" x14ac:dyDescent="0.15">
      <c r="A56" s="208"/>
      <c r="B56" s="191" t="s">
        <v>90</v>
      </c>
      <c r="C56" s="192" t="s">
        <v>8</v>
      </c>
      <c r="E56" s="198"/>
      <c r="F56" s="195">
        <f>逆行列係数!AG57</f>
        <v>9.4882867946790711E-3</v>
      </c>
      <c r="G56" s="195">
        <f>逆行列係数!BV57</f>
        <v>1.2175749131399776E-2</v>
      </c>
      <c r="H56" s="472">
        <f t="shared" si="4"/>
        <v>0.74508061275877313</v>
      </c>
      <c r="I56" s="196">
        <f t="shared" si="5"/>
        <v>0.17154653834203312</v>
      </c>
      <c r="J56" s="197">
        <f t="shared" si="6"/>
        <v>0.91662715110080628</v>
      </c>
    </row>
    <row r="57" spans="1:10" x14ac:dyDescent="0.15">
      <c r="A57" s="208"/>
      <c r="B57" s="191" t="s">
        <v>91</v>
      </c>
      <c r="C57" s="192" t="s">
        <v>9</v>
      </c>
      <c r="E57" s="198"/>
      <c r="F57" s="195">
        <f>逆行列係数!AG58</f>
        <v>1.9575915940245824E-3</v>
      </c>
      <c r="G57" s="195">
        <f>逆行列係数!BV58</f>
        <v>2.2881810389826741E-3</v>
      </c>
      <c r="H57" s="472">
        <f t="shared" si="4"/>
        <v>0.1537225397977226</v>
      </c>
      <c r="I57" s="196">
        <f t="shared" si="5"/>
        <v>3.2238635348117398E-2</v>
      </c>
      <c r="J57" s="197">
        <f t="shared" si="6"/>
        <v>0.18596117514583999</v>
      </c>
    </row>
    <row r="58" spans="1:10" x14ac:dyDescent="0.15">
      <c r="A58" s="208"/>
      <c r="B58" s="191" t="s">
        <v>92</v>
      </c>
      <c r="C58" s="192" t="s">
        <v>10</v>
      </c>
      <c r="E58" s="198"/>
      <c r="F58" s="195">
        <f>逆行列係数!AG59</f>
        <v>4.8417520585216428E-3</v>
      </c>
      <c r="G58" s="195">
        <f>逆行列係数!BV59</f>
        <v>6.3149800292335821E-3</v>
      </c>
      <c r="H58" s="472">
        <f t="shared" si="4"/>
        <v>0.38020515912444819</v>
      </c>
      <c r="I58" s="196">
        <f t="shared" si="5"/>
        <v>8.8973002976905941E-2</v>
      </c>
      <c r="J58" s="197">
        <f t="shared" si="6"/>
        <v>0.4691781621013541</v>
      </c>
    </row>
    <row r="59" spans="1:10" x14ac:dyDescent="0.15">
      <c r="A59" s="208"/>
      <c r="B59" s="191" t="s">
        <v>93</v>
      </c>
      <c r="C59" s="192" t="s">
        <v>371</v>
      </c>
      <c r="E59" s="198"/>
      <c r="F59" s="195">
        <f>逆行列係数!AG60</f>
        <v>1.6808902067042798E-3</v>
      </c>
      <c r="G59" s="195">
        <f>逆行列係数!BV60</f>
        <v>1.6700255054024702E-3</v>
      </c>
      <c r="H59" s="472">
        <f t="shared" ref="H59:I61" si="7">D$34*F59</f>
        <v>0.13199418739047572</v>
      </c>
      <c r="I59" s="196">
        <f t="shared" si="7"/>
        <v>2.3529319740654212E-2</v>
      </c>
      <c r="J59" s="197">
        <f>SUM(H59:I59)</f>
        <v>0.15552350713112995</v>
      </c>
    </row>
    <row r="60" spans="1:10" x14ac:dyDescent="0.15">
      <c r="A60" s="208"/>
      <c r="B60" s="191" t="s">
        <v>94</v>
      </c>
      <c r="C60" s="192" t="s">
        <v>372</v>
      </c>
      <c r="E60" s="198"/>
      <c r="F60" s="195">
        <f>逆行列係数!AG61</f>
        <v>1.7549060924902952E-3</v>
      </c>
      <c r="G60" s="195">
        <f>逆行列係数!BV61</f>
        <v>1.5926133515454092E-3</v>
      </c>
      <c r="H60" s="472">
        <f t="shared" si="7"/>
        <v>0.13780638539088336</v>
      </c>
      <c r="I60" s="196">
        <f t="shared" si="7"/>
        <v>2.2438644589871683E-2</v>
      </c>
      <c r="J60" s="197">
        <f>SUM(H60:I60)</f>
        <v>0.16024502998075504</v>
      </c>
    </row>
    <row r="61" spans="1:10" x14ac:dyDescent="0.15">
      <c r="A61" s="208"/>
      <c r="B61" s="191" t="s">
        <v>95</v>
      </c>
      <c r="C61" s="192" t="s">
        <v>373</v>
      </c>
      <c r="E61" s="198"/>
      <c r="F61" s="195">
        <f>逆行列係数!AG62</f>
        <v>7.3758530077931087E-4</v>
      </c>
      <c r="G61" s="195">
        <f>逆行列係数!BV62</f>
        <v>8.4033376068114955E-4</v>
      </c>
      <c r="H61" s="472">
        <f t="shared" si="7"/>
        <v>5.7919887937483143E-2</v>
      </c>
      <c r="I61" s="196">
        <f t="shared" si="7"/>
        <v>1.1839628604455393E-2</v>
      </c>
      <c r="J61" s="197">
        <f>SUM(H61:I61)</f>
        <v>6.9759516541938543E-2</v>
      </c>
    </row>
    <row r="62" spans="1:10" x14ac:dyDescent="0.15">
      <c r="A62" s="208"/>
      <c r="B62" s="191" t="s">
        <v>96</v>
      </c>
      <c r="C62" s="192" t="s">
        <v>374</v>
      </c>
      <c r="E62" s="198"/>
      <c r="F62" s="195">
        <f>逆行列係数!AG63</f>
        <v>2.1861785336530592E-3</v>
      </c>
      <c r="G62" s="195">
        <f>逆行列係数!BV63</f>
        <v>2.2141642320068922E-3</v>
      </c>
      <c r="H62" s="472">
        <f t="shared" si="4"/>
        <v>0.1716726398244787</v>
      </c>
      <c r="I62" s="196">
        <f t="shared" si="5"/>
        <v>3.1195797911274928E-2</v>
      </c>
      <c r="J62" s="197">
        <f t="shared" si="6"/>
        <v>0.20286843773575364</v>
      </c>
    </row>
    <row r="63" spans="1:10" x14ac:dyDescent="0.15">
      <c r="A63" s="208"/>
      <c r="B63" s="191" t="s">
        <v>97</v>
      </c>
      <c r="C63" s="192" t="s">
        <v>11</v>
      </c>
      <c r="E63" s="198"/>
      <c r="F63" s="195">
        <f>逆行列係数!AG64</f>
        <v>1.9151913651081741E-3</v>
      </c>
      <c r="G63" s="195">
        <f>逆行列係数!BV64</f>
        <v>2.1216989849322733E-3</v>
      </c>
      <c r="H63" s="472">
        <f t="shared" si="4"/>
        <v>0.15039300421076437</v>
      </c>
      <c r="I63" s="196">
        <f t="shared" si="5"/>
        <v>2.989303675207157E-2</v>
      </c>
      <c r="J63" s="197">
        <f t="shared" si="6"/>
        <v>0.18028604096283596</v>
      </c>
    </row>
    <row r="64" spans="1:10" x14ac:dyDescent="0.15">
      <c r="A64" s="208"/>
      <c r="B64" s="191" t="s">
        <v>98</v>
      </c>
      <c r="C64" s="192" t="s">
        <v>345</v>
      </c>
      <c r="E64" s="198"/>
      <c r="F64" s="195">
        <f>逆行列係数!AG65</f>
        <v>2.2816710694447326E-4</v>
      </c>
      <c r="G64" s="195">
        <f>逆行列係数!BV65</f>
        <v>3.5855222866744597E-4</v>
      </c>
      <c r="H64" s="472">
        <f t="shared" si="4"/>
        <v>1.7917132094797183E-2</v>
      </c>
      <c r="I64" s="196">
        <f t="shared" si="5"/>
        <v>5.0517132850658678E-3</v>
      </c>
      <c r="J64" s="197">
        <f t="shared" si="6"/>
        <v>2.2968845379863052E-2</v>
      </c>
    </row>
    <row r="65" spans="1:10" x14ac:dyDescent="0.15">
      <c r="A65" s="208"/>
      <c r="B65" s="191" t="s">
        <v>99</v>
      </c>
      <c r="C65" s="192" t="s">
        <v>342</v>
      </c>
      <c r="E65" s="198"/>
      <c r="F65" s="195">
        <f>逆行列係数!AG66</f>
        <v>2.8731870896048232E-2</v>
      </c>
      <c r="G65" s="195">
        <f>逆行列係数!BV66</f>
        <v>3.7816675577771505E-2</v>
      </c>
      <c r="H65" s="472">
        <f t="shared" si="4"/>
        <v>2.2562092015324313</v>
      </c>
      <c r="I65" s="196">
        <f t="shared" si="5"/>
        <v>0.53280662380275223</v>
      </c>
      <c r="J65" s="197">
        <f t="shared" si="6"/>
        <v>2.7890158253351833</v>
      </c>
    </row>
    <row r="66" spans="1:10" x14ac:dyDescent="0.15">
      <c r="A66" s="208"/>
      <c r="B66" s="191" t="s">
        <v>100</v>
      </c>
      <c r="C66" s="192" t="s">
        <v>13</v>
      </c>
      <c r="E66" s="198"/>
      <c r="F66" s="195">
        <f>逆行列係数!AG67</f>
        <v>4.4587242120112799E-3</v>
      </c>
      <c r="G66" s="195">
        <f>逆行列係数!BV67</f>
        <v>6.5713774526869658E-3</v>
      </c>
      <c r="H66" s="472">
        <f t="shared" si="4"/>
        <v>0.35012737703825997</v>
      </c>
      <c r="I66" s="196">
        <f t="shared" si="5"/>
        <v>9.2585437001175927E-2</v>
      </c>
      <c r="J66" s="197">
        <f t="shared" si="6"/>
        <v>0.44271281403943591</v>
      </c>
    </row>
    <row r="67" spans="1:10" x14ac:dyDescent="0.15">
      <c r="A67" s="208"/>
      <c r="B67" s="191" t="s">
        <v>101</v>
      </c>
      <c r="C67" s="192" t="s">
        <v>14</v>
      </c>
      <c r="E67" s="198"/>
      <c r="F67" s="195">
        <f>逆行列係数!AG68</f>
        <v>3.1193338937471481E-3</v>
      </c>
      <c r="G67" s="195">
        <f>逆行列係数!BV68</f>
        <v>2.0681759879645389E-2</v>
      </c>
      <c r="H67" s="472">
        <f t="shared" si="4"/>
        <v>0.24494993240040933</v>
      </c>
      <c r="I67" s="196">
        <f t="shared" si="5"/>
        <v>0.29138940658893403</v>
      </c>
      <c r="J67" s="197">
        <f t="shared" si="6"/>
        <v>0.53633933898934338</v>
      </c>
    </row>
    <row r="68" spans="1:10" x14ac:dyDescent="0.15">
      <c r="A68" s="208"/>
      <c r="B68" s="191" t="s">
        <v>102</v>
      </c>
      <c r="C68" s="192" t="s">
        <v>343</v>
      </c>
      <c r="E68" s="198"/>
      <c r="F68" s="195">
        <f>逆行列係数!AG69</f>
        <v>1.0839041167065832E-2</v>
      </c>
      <c r="G68" s="195">
        <f>逆行列係数!BV69</f>
        <v>2.3811167803320873E-2</v>
      </c>
      <c r="H68" s="472">
        <f t="shared" si="4"/>
        <v>0.8511504351875081</v>
      </c>
      <c r="I68" s="196">
        <f t="shared" si="5"/>
        <v>0.33548025394240127</v>
      </c>
      <c r="J68" s="197">
        <f t="shared" si="6"/>
        <v>1.1866306891299094</v>
      </c>
    </row>
    <row r="69" spans="1:10" x14ac:dyDescent="0.15">
      <c r="A69" s="208"/>
      <c r="B69" s="191" t="s">
        <v>103</v>
      </c>
      <c r="C69" s="192" t="s">
        <v>375</v>
      </c>
      <c r="E69" s="198"/>
      <c r="F69" s="195">
        <f>逆行列係数!AG70</f>
        <v>8.2359052416041019E-4</v>
      </c>
      <c r="G69" s="195">
        <f>逆行列係数!BV70</f>
        <v>4.5635345368091867E-3</v>
      </c>
      <c r="H69" s="472">
        <f t="shared" si="4"/>
        <v>6.4673564963053293E-2</v>
      </c>
      <c r="I69" s="196">
        <f t="shared" si="5"/>
        <v>6.4296540931106455E-2</v>
      </c>
      <c r="J69" s="197">
        <f t="shared" si="6"/>
        <v>0.12897010589415975</v>
      </c>
    </row>
    <row r="70" spans="1:10" x14ac:dyDescent="0.15">
      <c r="A70" s="208"/>
      <c r="B70" s="191" t="s">
        <v>104</v>
      </c>
      <c r="C70" s="192" t="s">
        <v>376</v>
      </c>
      <c r="E70" s="198"/>
      <c r="F70" s="195">
        <f>逆行列係数!AG71</f>
        <v>7.8297897975493217E-4</v>
      </c>
      <c r="G70" s="195">
        <f>逆行列係数!BV71</f>
        <v>5.0687659879921996E-3</v>
      </c>
      <c r="H70" s="472">
        <f>D$34*F70</f>
        <v>6.1484488257690366E-2</v>
      </c>
      <c r="I70" s="196">
        <f>E$34*G70</f>
        <v>7.1414846800964965E-2</v>
      </c>
      <c r="J70" s="197">
        <f>SUM(H70:I70)</f>
        <v>0.13289933505865534</v>
      </c>
    </row>
    <row r="71" spans="1:10" x14ac:dyDescent="0.15">
      <c r="A71" s="208"/>
      <c r="B71" s="191" t="s">
        <v>105</v>
      </c>
      <c r="C71" s="192" t="s">
        <v>377</v>
      </c>
      <c r="E71" s="198"/>
      <c r="F71" s="195">
        <f>逆行列係数!AG72</f>
        <v>2.5655706469724732E-2</v>
      </c>
      <c r="G71" s="195">
        <f>逆行列係数!BV72</f>
        <v>3.1095823222222541E-2</v>
      </c>
      <c r="H71" s="472">
        <f>D$34*F71</f>
        <v>2.0146492102179634</v>
      </c>
      <c r="I71" s="196">
        <f>E$34*G71</f>
        <v>0.43811520532329001</v>
      </c>
      <c r="J71" s="197">
        <f>SUM(H71:I71)</f>
        <v>2.4527644155412536</v>
      </c>
    </row>
    <row r="72" spans="1:10" x14ac:dyDescent="0.15">
      <c r="A72" s="208"/>
      <c r="B72" s="191" t="s">
        <v>106</v>
      </c>
      <c r="C72" s="192" t="s">
        <v>17</v>
      </c>
      <c r="D72" s="214"/>
      <c r="E72" s="198"/>
      <c r="F72" s="195">
        <f>逆行列係数!AG73</f>
        <v>8.6697182747516571E-3</v>
      </c>
      <c r="G72" s="195">
        <f>逆行列係数!BV73</f>
        <v>3.0154116876094428E-2</v>
      </c>
      <c r="H72" s="472">
        <f t="shared" si="4"/>
        <v>0.68080140750176255</v>
      </c>
      <c r="I72" s="196">
        <f t="shared" si="5"/>
        <v>0.42484731830709044</v>
      </c>
      <c r="J72" s="197">
        <f t="shared" si="6"/>
        <v>1.105648725808853</v>
      </c>
    </row>
    <row r="73" spans="1:10" x14ac:dyDescent="0.15">
      <c r="A73" s="208"/>
      <c r="B73" s="191" t="s">
        <v>107</v>
      </c>
      <c r="C73" s="192" t="s">
        <v>18</v>
      </c>
      <c r="D73" s="214"/>
      <c r="E73" s="198"/>
      <c r="F73" s="195">
        <f>逆行列係数!AG74</f>
        <v>4.8268786906305733E-3</v>
      </c>
      <c r="G73" s="195">
        <f>逆行列係数!BV74</f>
        <v>3.1763493009405654E-2</v>
      </c>
      <c r="H73" s="472">
        <f t="shared" si="4"/>
        <v>0.3790372077016182</v>
      </c>
      <c r="I73" s="196">
        <f t="shared" si="5"/>
        <v>0.4475221370455813</v>
      </c>
      <c r="J73" s="197">
        <f t="shared" si="6"/>
        <v>0.8265593447471995</v>
      </c>
    </row>
    <row r="74" spans="1:10" x14ac:dyDescent="0.15">
      <c r="A74" s="208"/>
      <c r="B74" s="191" t="s">
        <v>108</v>
      </c>
      <c r="C74" s="192" t="s">
        <v>378</v>
      </c>
      <c r="D74" s="214"/>
      <c r="E74" s="198"/>
      <c r="F74" s="195">
        <f>逆行列係数!AG75</f>
        <v>3.9404212526914721E-2</v>
      </c>
      <c r="G74" s="195">
        <f>逆行列係数!BV75</f>
        <v>1.1135090231898062</v>
      </c>
      <c r="H74" s="472">
        <f t="shared" si="4"/>
        <v>3.0942693291369454</v>
      </c>
      <c r="I74" s="196">
        <f t="shared" si="5"/>
        <v>15.688448922474606</v>
      </c>
      <c r="J74" s="197">
        <f t="shared" si="6"/>
        <v>18.782718251611552</v>
      </c>
    </row>
    <row r="75" spans="1:10" x14ac:dyDescent="0.15">
      <c r="A75" s="208"/>
      <c r="B75" s="191" t="s">
        <v>109</v>
      </c>
      <c r="C75" s="192" t="s">
        <v>347</v>
      </c>
      <c r="D75" s="214"/>
      <c r="E75" s="198"/>
      <c r="F75" s="195">
        <f>逆行列係数!AG76</f>
        <v>2.1310724420649612E-2</v>
      </c>
      <c r="G75" s="195">
        <f>逆行列係数!BV76</f>
        <v>3.5808171171206708E-2</v>
      </c>
      <c r="H75" s="472">
        <f t="shared" si="4"/>
        <v>1.6734535910713926</v>
      </c>
      <c r="I75" s="196">
        <f t="shared" si="5"/>
        <v>0.50450840785952511</v>
      </c>
      <c r="J75" s="197">
        <f t="shared" si="6"/>
        <v>2.1779619989309178</v>
      </c>
    </row>
    <row r="76" spans="1:10" x14ac:dyDescent="0.15">
      <c r="A76" s="208"/>
      <c r="B76" s="191" t="s">
        <v>110</v>
      </c>
      <c r="C76" s="192" t="s">
        <v>19</v>
      </c>
      <c r="D76" s="214"/>
      <c r="E76" s="198"/>
      <c r="F76" s="195">
        <f>逆行列係数!AG77</f>
        <v>4.5224319935716924E-4</v>
      </c>
      <c r="G76" s="195">
        <f>逆行列係数!BV77</f>
        <v>3.1322930133424326E-3</v>
      </c>
      <c r="H76" s="472">
        <f t="shared" si="4"/>
        <v>3.5513011714821886E-2</v>
      </c>
      <c r="I76" s="196">
        <f t="shared" si="5"/>
        <v>4.4131495952566151E-2</v>
      </c>
      <c r="J76" s="197">
        <f t="shared" si="6"/>
        <v>7.9644507667388037E-2</v>
      </c>
    </row>
    <row r="77" spans="1:10" x14ac:dyDescent="0.15">
      <c r="A77" s="208"/>
      <c r="B77" s="191" t="s">
        <v>111</v>
      </c>
      <c r="C77" s="192" t="s">
        <v>20</v>
      </c>
      <c r="D77" s="214"/>
      <c r="E77" s="198"/>
      <c r="F77" s="195">
        <f>逆行列係数!AG78</f>
        <v>4.4926590115019751E-3</v>
      </c>
      <c r="G77" s="195">
        <f>逆行列係数!BV78</f>
        <v>9.3094024386025515E-3</v>
      </c>
      <c r="H77" s="472">
        <f t="shared" si="4"/>
        <v>0.35279215327716462</v>
      </c>
      <c r="I77" s="196">
        <f t="shared" si="5"/>
        <v>0.13116201271400144</v>
      </c>
      <c r="J77" s="197">
        <f t="shared" si="6"/>
        <v>0.48395416599116603</v>
      </c>
    </row>
    <row r="78" spans="1:10" x14ac:dyDescent="0.15">
      <c r="A78" s="208"/>
      <c r="B78" s="191" t="s">
        <v>112</v>
      </c>
      <c r="C78" s="192" t="s">
        <v>379</v>
      </c>
      <c r="D78" s="214"/>
      <c r="E78" s="198"/>
      <c r="F78" s="195">
        <f>逆行列係数!AG79</f>
        <v>6.1726780276864562E-5</v>
      </c>
      <c r="G78" s="195">
        <f>逆行列係数!BV79</f>
        <v>1.2373418666539839E-3</v>
      </c>
      <c r="H78" s="472">
        <f t="shared" si="4"/>
        <v>4.8471792924834334E-3</v>
      </c>
      <c r="I78" s="196">
        <f t="shared" si="5"/>
        <v>1.7433154352923003E-2</v>
      </c>
      <c r="J78" s="197">
        <f t="shared" si="6"/>
        <v>2.2280333645406436E-2</v>
      </c>
    </row>
    <row r="79" spans="1:10" x14ac:dyDescent="0.15">
      <c r="A79" s="208"/>
      <c r="B79" s="191" t="s">
        <v>334</v>
      </c>
      <c r="C79" s="192" t="s">
        <v>380</v>
      </c>
      <c r="D79" s="214"/>
      <c r="E79" s="198"/>
      <c r="F79" s="195">
        <f>逆行列係数!AG80</f>
        <v>5.795644541817177E-4</v>
      </c>
      <c r="G79" s="195">
        <f>逆行列係数!BV80</f>
        <v>2.6837543147600357E-3</v>
      </c>
      <c r="H79" s="472">
        <f t="shared" si="4"/>
        <v>4.5511086247633177E-2</v>
      </c>
      <c r="I79" s="196">
        <f t="shared" si="5"/>
        <v>3.7811945490096595E-2</v>
      </c>
      <c r="J79" s="197">
        <f t="shared" si="6"/>
        <v>8.3323031737729772E-2</v>
      </c>
    </row>
    <row r="80" spans="1:10" x14ac:dyDescent="0.15">
      <c r="A80" s="208"/>
      <c r="B80" s="191" t="s">
        <v>335</v>
      </c>
      <c r="C80" s="192" t="s">
        <v>21</v>
      </c>
      <c r="D80" s="214"/>
      <c r="E80" s="198"/>
      <c r="F80" s="195">
        <f>逆行列係数!AG81</f>
        <v>5.642315580004522E-2</v>
      </c>
      <c r="G80" s="195">
        <f>逆行列係数!BV81</f>
        <v>0.12604314719831955</v>
      </c>
      <c r="H80" s="472">
        <f t="shared" si="4"/>
        <v>4.4307049741431594</v>
      </c>
      <c r="I80" s="196">
        <f t="shared" si="5"/>
        <v>1.7758468370414973</v>
      </c>
      <c r="J80" s="197">
        <f t="shared" si="6"/>
        <v>6.2065518111846565</v>
      </c>
    </row>
    <row r="81" spans="1:10" x14ac:dyDescent="0.15">
      <c r="A81" s="208"/>
      <c r="B81" s="191" t="s">
        <v>381</v>
      </c>
      <c r="C81" s="435" t="s">
        <v>439</v>
      </c>
      <c r="D81" s="214"/>
      <c r="E81" s="198"/>
      <c r="F81" s="195">
        <f>逆行列係数!AG82</f>
        <v>7.3143894736240321E-4</v>
      </c>
      <c r="G81" s="195">
        <f>逆行列係数!BV82</f>
        <v>1.7539450670797261E-3</v>
      </c>
      <c r="H81" s="472">
        <f t="shared" ref="H81:I83" si="8">D$34*F81</f>
        <v>5.7437237184064766E-2</v>
      </c>
      <c r="I81" s="196">
        <f t="shared" si="8"/>
        <v>2.4711679047630088E-2</v>
      </c>
      <c r="J81" s="197">
        <f>SUM(H81:I81)</f>
        <v>8.2148916231694846E-2</v>
      </c>
    </row>
    <row r="82" spans="1:10" x14ac:dyDescent="0.15">
      <c r="A82" s="208"/>
      <c r="B82" s="191" t="s">
        <v>336</v>
      </c>
      <c r="C82" s="192" t="s">
        <v>383</v>
      </c>
      <c r="D82" s="214"/>
      <c r="E82" s="198"/>
      <c r="F82" s="195">
        <f>逆行列係数!AG83</f>
        <v>4.0946536073581998E-4</v>
      </c>
      <c r="G82" s="195">
        <f>逆行列係数!BV83</f>
        <v>2.8098742871655244E-3</v>
      </c>
      <c r="H82" s="472">
        <f t="shared" si="8"/>
        <v>3.2153823812706109E-2</v>
      </c>
      <c r="I82" s="196">
        <f t="shared" si="8"/>
        <v>3.958887473268087E-2</v>
      </c>
      <c r="J82" s="197">
        <f>SUM(H82:I82)</f>
        <v>7.1742698545386979E-2</v>
      </c>
    </row>
    <row r="83" spans="1:10" x14ac:dyDescent="0.15">
      <c r="A83" s="208"/>
      <c r="B83" s="191" t="s">
        <v>337</v>
      </c>
      <c r="C83" s="192" t="s">
        <v>384</v>
      </c>
      <c r="D83" s="214"/>
      <c r="E83" s="198"/>
      <c r="F83" s="195">
        <f>逆行列係数!AG84</f>
        <v>1.9936030765963968E-3</v>
      </c>
      <c r="G83" s="195">
        <f>逆行列係数!BV84</f>
        <v>1.3807944480043135E-2</v>
      </c>
      <c r="H83" s="472">
        <f t="shared" si="8"/>
        <v>0.15655039039726457</v>
      </c>
      <c r="I83" s="196">
        <f t="shared" si="8"/>
        <v>0.19454286151985359</v>
      </c>
      <c r="J83" s="197">
        <f>SUM(H83:I83)</f>
        <v>0.35109325191711815</v>
      </c>
    </row>
    <row r="84" spans="1:10" x14ac:dyDescent="0.15">
      <c r="A84" s="216"/>
      <c r="B84" s="277"/>
      <c r="C84" s="278" t="s">
        <v>116</v>
      </c>
      <c r="D84" s="217">
        <f>SUM(D45:D83)</f>
        <v>0</v>
      </c>
      <c r="E84" s="224">
        <f>SUM(E45:E83)</f>
        <v>0</v>
      </c>
      <c r="F84" s="218">
        <f>逆行列係数!AG85</f>
        <v>0.37769662734647297</v>
      </c>
      <c r="G84" s="218">
        <f>逆行列係数!BV85</f>
        <v>1.7354826087856734</v>
      </c>
      <c r="H84" s="488">
        <f>SUM(H45:H83)</f>
        <v>29.659140857551467</v>
      </c>
      <c r="I84" s="219">
        <f>SUM(I45:I83)</f>
        <v>24.451557820143467</v>
      </c>
      <c r="J84" s="220">
        <f>SUM(J45:J83)</f>
        <v>54.110698677694927</v>
      </c>
    </row>
    <row r="85" spans="1:10" x14ac:dyDescent="0.15">
      <c r="A85" s="221"/>
      <c r="B85" s="222"/>
      <c r="C85" s="223" t="s">
        <v>48</v>
      </c>
      <c r="D85" s="215">
        <f>SUM(D84,D44)</f>
        <v>78.526358749675055</v>
      </c>
      <c r="E85" s="215">
        <f>SUM(E84,E44)</f>
        <v>14.089197838319079</v>
      </c>
      <c r="F85" s="199">
        <f>逆行列係数!AG87</f>
        <v>1.6598643248183333</v>
      </c>
      <c r="G85" s="199">
        <f>逆行列係数!BV87</f>
        <v>1.7459142371204535</v>
      </c>
      <c r="H85" s="473">
        <f>SUM(H84,H44)</f>
        <v>130.34310144647159</v>
      </c>
      <c r="I85" s="200">
        <f>SUM(I84,I44)</f>
        <v>24.598531095527999</v>
      </c>
      <c r="J85" s="201">
        <f>SUM(J84,J44)</f>
        <v>154.94163254199958</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31</v>
      </c>
      <c r="C2" s="324" t="s">
        <v>435</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271</v>
      </c>
      <c r="E4" s="182" t="s">
        <v>154</v>
      </c>
      <c r="F4" s="183" t="s">
        <v>155</v>
      </c>
      <c r="G4" s="183" t="s">
        <v>272</v>
      </c>
      <c r="H4" s="479" t="s">
        <v>273</v>
      </c>
      <c r="I4" s="185" t="s">
        <v>274</v>
      </c>
      <c r="J4" s="186" t="s">
        <v>275</v>
      </c>
      <c r="K4" s="187"/>
      <c r="L4" s="188"/>
    </row>
    <row r="5" spans="1:12" x14ac:dyDescent="0.15">
      <c r="A5" s="190" t="s">
        <v>130</v>
      </c>
      <c r="B5" s="191" t="s">
        <v>358</v>
      </c>
      <c r="C5" s="192" t="s">
        <v>359</v>
      </c>
      <c r="D5" s="193"/>
      <c r="E5" s="194"/>
      <c r="F5" s="195">
        <f>逆行列係数!AH5</f>
        <v>1.5310172085316139E-4</v>
      </c>
      <c r="G5" s="195">
        <f>逆行列係数!BW5</f>
        <v>2.6259338215424407E-5</v>
      </c>
      <c r="H5" s="472">
        <f t="shared" ref="H5:H40" si="0">D$35*F5</f>
        <v>8.8757083789808653E-3</v>
      </c>
      <c r="I5" s="196">
        <f t="shared" ref="I5:I40" si="1">E$35*G5</f>
        <v>1.0252123621499545E-3</v>
      </c>
      <c r="J5" s="197">
        <f t="shared" ref="J5:J40" si="2">SUM(H5:I5)</f>
        <v>9.9009207411308205E-3</v>
      </c>
    </row>
    <row r="6" spans="1:12" x14ac:dyDescent="0.15">
      <c r="A6" s="190" t="s">
        <v>132</v>
      </c>
      <c r="B6" s="191" t="s">
        <v>360</v>
      </c>
      <c r="C6" s="192" t="s">
        <v>361</v>
      </c>
      <c r="D6" s="193"/>
      <c r="E6" s="194"/>
      <c r="F6" s="195">
        <f>逆行列係数!AH6</f>
        <v>9.2627993551664585E-5</v>
      </c>
      <c r="G6" s="195">
        <f>逆行列係数!BW6</f>
        <v>9.7486379937916237E-6</v>
      </c>
      <c r="H6" s="472">
        <f t="shared" si="0"/>
        <v>5.3698877707795446E-3</v>
      </c>
      <c r="I6" s="196">
        <f t="shared" si="1"/>
        <v>3.8060457210948695E-4</v>
      </c>
      <c r="J6" s="197">
        <f t="shared" si="2"/>
        <v>5.7504923428890317E-3</v>
      </c>
    </row>
    <row r="7" spans="1:12" x14ac:dyDescent="0.15">
      <c r="A7" s="190" t="s">
        <v>134</v>
      </c>
      <c r="B7" s="191" t="s">
        <v>362</v>
      </c>
      <c r="C7" s="192" t="s">
        <v>363</v>
      </c>
      <c r="D7" s="193"/>
      <c r="E7" s="194"/>
      <c r="F7" s="195">
        <f>逆行列係数!AH7</f>
        <v>3.9806621381126429E-5</v>
      </c>
      <c r="G7" s="195">
        <f>逆行列係数!BW7</f>
        <v>5.0540156141063758E-6</v>
      </c>
      <c r="H7" s="472">
        <f t="shared" si="0"/>
        <v>2.3076942634122403E-3</v>
      </c>
      <c r="I7" s="196">
        <f t="shared" si="1"/>
        <v>1.9731796908108057E-4</v>
      </c>
      <c r="J7" s="197">
        <f t="shared" si="2"/>
        <v>2.5050122324933206E-3</v>
      </c>
    </row>
    <row r="8" spans="1:12" x14ac:dyDescent="0.15">
      <c r="A8" s="190" t="s">
        <v>136</v>
      </c>
      <c r="B8" s="191" t="s">
        <v>364</v>
      </c>
      <c r="C8" s="192" t="s">
        <v>3</v>
      </c>
      <c r="D8" s="193"/>
      <c r="E8" s="194"/>
      <c r="F8" s="195">
        <f>逆行列係数!AH8</f>
        <v>4.559443452262198E-3</v>
      </c>
      <c r="G8" s="195">
        <f>逆行列係数!BW8</f>
        <v>1.6380341188182429E-4</v>
      </c>
      <c r="H8" s="472">
        <f t="shared" si="0"/>
        <v>0.264322897399343</v>
      </c>
      <c r="I8" s="196">
        <f t="shared" si="1"/>
        <v>6.3951833609022599E-3</v>
      </c>
      <c r="J8" s="197">
        <f t="shared" si="2"/>
        <v>0.27071808076024528</v>
      </c>
    </row>
    <row r="9" spans="1:12" x14ac:dyDescent="0.15">
      <c r="A9" s="190"/>
      <c r="B9" s="191" t="s">
        <v>365</v>
      </c>
      <c r="C9" s="192" t="s">
        <v>344</v>
      </c>
      <c r="D9" s="193"/>
      <c r="E9" s="194"/>
      <c r="F9" s="195">
        <f>逆行列係数!AH9</f>
        <v>4.5159007492082793E-4</v>
      </c>
      <c r="G9" s="195">
        <f>逆行列係数!BW9</f>
        <v>1.2130024543971332E-4</v>
      </c>
      <c r="H9" s="472">
        <f t="shared" si="0"/>
        <v>2.6179861268075515E-2</v>
      </c>
      <c r="I9" s="196">
        <f t="shared" si="1"/>
        <v>4.7357823771648254E-3</v>
      </c>
      <c r="J9" s="197">
        <f t="shared" si="2"/>
        <v>3.091564364524034E-2</v>
      </c>
    </row>
    <row r="10" spans="1:12" x14ac:dyDescent="0.15">
      <c r="A10" s="190"/>
      <c r="B10" s="191" t="s">
        <v>366</v>
      </c>
      <c r="C10" s="192" t="s">
        <v>4</v>
      </c>
      <c r="D10" s="193"/>
      <c r="E10" s="194"/>
      <c r="F10" s="195">
        <f>逆行列係数!AH10</f>
        <v>1.1301897207169705E-3</v>
      </c>
      <c r="G10" s="195">
        <f>逆行列係数!BW10</f>
        <v>7.6078909046006058E-5</v>
      </c>
      <c r="H10" s="472">
        <f t="shared" si="0"/>
        <v>6.5520062858251821E-2</v>
      </c>
      <c r="I10" s="196">
        <f t="shared" si="1"/>
        <v>2.9702590908034739E-3</v>
      </c>
      <c r="J10" s="197">
        <f t="shared" si="2"/>
        <v>6.8490321949055299E-2</v>
      </c>
    </row>
    <row r="11" spans="1:12" x14ac:dyDescent="0.15">
      <c r="A11" s="190"/>
      <c r="B11" s="191" t="s">
        <v>367</v>
      </c>
      <c r="C11" s="192" t="s">
        <v>113</v>
      </c>
      <c r="D11" s="193"/>
      <c r="E11" s="194"/>
      <c r="F11" s="195">
        <f>逆行列係数!AH11</f>
        <v>9.8419477264756385E-3</v>
      </c>
      <c r="G11" s="195">
        <f>逆行列係数!BW11</f>
        <v>9.146174347907847E-4</v>
      </c>
      <c r="H11" s="472">
        <f t="shared" si="0"/>
        <v>0.5705635274024925</v>
      </c>
      <c r="I11" s="196">
        <f t="shared" si="1"/>
        <v>3.5708329474754726E-2</v>
      </c>
      <c r="J11" s="197">
        <f t="shared" si="2"/>
        <v>0.60627185687724727</v>
      </c>
    </row>
    <row r="12" spans="1:12" x14ac:dyDescent="0.15">
      <c r="A12" s="190"/>
      <c r="B12" s="191" t="s">
        <v>368</v>
      </c>
      <c r="C12" s="192" t="s">
        <v>5</v>
      </c>
      <c r="D12" s="193"/>
      <c r="E12" s="194"/>
      <c r="F12" s="195">
        <f>逆行列係数!AH12</f>
        <v>1.9009416226883041E-3</v>
      </c>
      <c r="G12" s="195">
        <f>逆行列係数!BW12</f>
        <v>6.5547909373225659E-4</v>
      </c>
      <c r="H12" s="472">
        <f t="shared" si="0"/>
        <v>0.11020257247552466</v>
      </c>
      <c r="I12" s="196">
        <f t="shared" si="1"/>
        <v>2.5591096946625667E-2</v>
      </c>
      <c r="J12" s="197">
        <f t="shared" si="2"/>
        <v>0.13579366942215032</v>
      </c>
    </row>
    <row r="13" spans="1:12" x14ac:dyDescent="0.15">
      <c r="A13" s="190"/>
      <c r="B13" s="191" t="s">
        <v>369</v>
      </c>
      <c r="C13" s="192" t="s">
        <v>6</v>
      </c>
      <c r="D13" s="193"/>
      <c r="E13" s="194"/>
      <c r="F13" s="195">
        <f>逆行列係数!AH13</f>
        <v>2.4291752100643752E-3</v>
      </c>
      <c r="G13" s="195">
        <f>逆行列係数!BW13</f>
        <v>8.9327669227436251E-5</v>
      </c>
      <c r="H13" s="472">
        <f t="shared" si="0"/>
        <v>0.14082565921423981</v>
      </c>
      <c r="I13" s="196">
        <f t="shared" si="1"/>
        <v>3.4875148041703836E-3</v>
      </c>
      <c r="J13" s="197">
        <f t="shared" si="2"/>
        <v>0.14431317401841021</v>
      </c>
    </row>
    <row r="14" spans="1:12" x14ac:dyDescent="0.15">
      <c r="A14" s="190"/>
      <c r="B14" s="191" t="s">
        <v>88</v>
      </c>
      <c r="C14" s="192" t="s">
        <v>370</v>
      </c>
      <c r="D14" s="193"/>
      <c r="E14" s="194"/>
      <c r="F14" s="195">
        <f>逆行列係数!AH14</f>
        <v>9.4695391827156203E-4</v>
      </c>
      <c r="G14" s="195">
        <f>逆行列係数!BW14</f>
        <v>5.7164790494753477E-4</v>
      </c>
      <c r="H14" s="472">
        <f t="shared" si="0"/>
        <v>5.4897402720722667E-2</v>
      </c>
      <c r="I14" s="196">
        <f t="shared" si="1"/>
        <v>2.231817474383609E-2</v>
      </c>
      <c r="J14" s="197">
        <f t="shared" si="2"/>
        <v>7.721557746455876E-2</v>
      </c>
    </row>
    <row r="15" spans="1:12" x14ac:dyDescent="0.15">
      <c r="A15" s="190"/>
      <c r="B15" s="191" t="s">
        <v>89</v>
      </c>
      <c r="C15" s="192" t="s">
        <v>7</v>
      </c>
      <c r="D15" s="193"/>
      <c r="E15" s="194"/>
      <c r="F15" s="195">
        <f>逆行列係数!AH15</f>
        <v>2.9011217069895809E-4</v>
      </c>
      <c r="G15" s="195">
        <f>逆行列係数!BW15</f>
        <v>7.403077597214294E-5</v>
      </c>
      <c r="H15" s="472">
        <f t="shared" si="0"/>
        <v>1.6818563566549875E-2</v>
      </c>
      <c r="I15" s="196">
        <f t="shared" si="1"/>
        <v>2.8902962475121957E-3</v>
      </c>
      <c r="J15" s="197">
        <f t="shared" si="2"/>
        <v>1.970885981406207E-2</v>
      </c>
    </row>
    <row r="16" spans="1:12" x14ac:dyDescent="0.15">
      <c r="A16" s="190"/>
      <c r="B16" s="191" t="s">
        <v>90</v>
      </c>
      <c r="C16" s="192" t="s">
        <v>8</v>
      </c>
      <c r="D16" s="193"/>
      <c r="E16" s="194"/>
      <c r="F16" s="195">
        <f>逆行列係数!AH16</f>
        <v>1.1386001938702584E-3</v>
      </c>
      <c r="G16" s="195">
        <f>逆行列係数!BW16</f>
        <v>6.6677694574760198E-4</v>
      </c>
      <c r="H16" s="472">
        <f t="shared" si="0"/>
        <v>6.6007640049558683E-2</v>
      </c>
      <c r="I16" s="196">
        <f t="shared" si="1"/>
        <v>2.6032185654073343E-2</v>
      </c>
      <c r="J16" s="197">
        <f t="shared" si="2"/>
        <v>9.2039825703632033E-2</v>
      </c>
    </row>
    <row r="17" spans="1:10" x14ac:dyDescent="0.15">
      <c r="A17" s="190"/>
      <c r="B17" s="191" t="s">
        <v>91</v>
      </c>
      <c r="C17" s="192" t="s">
        <v>9</v>
      </c>
      <c r="D17" s="193"/>
      <c r="E17" s="194"/>
      <c r="F17" s="195">
        <f>逆行列係数!AH17</f>
        <v>1.2417205686770445E-4</v>
      </c>
      <c r="G17" s="195">
        <f>逆行列係数!BW17</f>
        <v>6.5495097294126703E-5</v>
      </c>
      <c r="H17" s="472">
        <f t="shared" si="0"/>
        <v>7.1985798685633481E-3</v>
      </c>
      <c r="I17" s="196">
        <f t="shared" si="1"/>
        <v>2.5570478149640418E-3</v>
      </c>
      <c r="J17" s="197">
        <f t="shared" si="2"/>
        <v>9.7556276835273903E-3</v>
      </c>
    </row>
    <row r="18" spans="1:10" x14ac:dyDescent="0.15">
      <c r="A18" s="190"/>
      <c r="B18" s="191" t="s">
        <v>92</v>
      </c>
      <c r="C18" s="192" t="s">
        <v>10</v>
      </c>
      <c r="D18" s="193"/>
      <c r="E18" s="194"/>
      <c r="F18" s="195">
        <f>逆行列係数!AH18</f>
        <v>6.0706613341492545E-4</v>
      </c>
      <c r="G18" s="195">
        <f>逆行列係数!BW18</f>
        <v>2.2103335745856306E-4</v>
      </c>
      <c r="H18" s="472">
        <f t="shared" si="0"/>
        <v>3.5193216228536661E-2</v>
      </c>
      <c r="I18" s="196">
        <f t="shared" si="1"/>
        <v>8.6295446082842679E-3</v>
      </c>
      <c r="J18" s="197">
        <f t="shared" si="2"/>
        <v>4.3822760836820927E-2</v>
      </c>
    </row>
    <row r="19" spans="1:10" x14ac:dyDescent="0.15">
      <c r="A19" s="190"/>
      <c r="B19" s="191" t="s">
        <v>93</v>
      </c>
      <c r="C19" s="192" t="s">
        <v>371</v>
      </c>
      <c r="D19" s="193"/>
      <c r="E19" s="194"/>
      <c r="F19" s="195">
        <f>逆行列係数!AH19</f>
        <v>2.6792662916618425E-4</v>
      </c>
      <c r="G19" s="195">
        <f>逆行列係数!BW19</f>
        <v>1.8811617636997803E-4</v>
      </c>
      <c r="H19" s="472">
        <f>D$35*F19</f>
        <v>1.5532409526102962E-2</v>
      </c>
      <c r="I19" s="196">
        <f>E$35*G19</f>
        <v>7.3443979415139891E-3</v>
      </c>
      <c r="J19" s="197">
        <f>SUM(H19:I19)</f>
        <v>2.2876807467616951E-2</v>
      </c>
    </row>
    <row r="20" spans="1:10" x14ac:dyDescent="0.15">
      <c r="A20" s="190"/>
      <c r="B20" s="191" t="s">
        <v>94</v>
      </c>
      <c r="C20" s="192" t="s">
        <v>372</v>
      </c>
      <c r="D20" s="193"/>
      <c r="E20" s="194"/>
      <c r="F20" s="195">
        <f>逆行列係数!AH20</f>
        <v>2.8664663690827232E-4</v>
      </c>
      <c r="G20" s="195">
        <f>逆行列係数!BW20</f>
        <v>8.765540485381501E-5</v>
      </c>
      <c r="H20" s="472">
        <f>D$35*F20</f>
        <v>1.6617657481809444E-2</v>
      </c>
      <c r="I20" s="196">
        <f>E$35*G20</f>
        <v>3.422226559106675E-3</v>
      </c>
      <c r="J20" s="197">
        <f>SUM(H20:I20)</f>
        <v>2.0039884040916119E-2</v>
      </c>
    </row>
    <row r="21" spans="1:10" x14ac:dyDescent="0.15">
      <c r="A21" s="190"/>
      <c r="B21" s="191" t="s">
        <v>95</v>
      </c>
      <c r="C21" s="192" t="s">
        <v>373</v>
      </c>
      <c r="D21" s="193"/>
      <c r="E21" s="194"/>
      <c r="F21" s="195">
        <f>逆行列係数!AH21</f>
        <v>3.6823380613071511E-4</v>
      </c>
      <c r="G21" s="195">
        <f>逆行列係数!BW21</f>
        <v>4.0344224539266262E-5</v>
      </c>
      <c r="H21" s="472">
        <f t="shared" si="0"/>
        <v>2.134747970359548E-2</v>
      </c>
      <c r="I21" s="196">
        <f t="shared" si="1"/>
        <v>1.5751119620643812E-3</v>
      </c>
      <c r="J21" s="197">
        <f t="shared" si="2"/>
        <v>2.292259166565986E-2</v>
      </c>
    </row>
    <row r="22" spans="1:10" x14ac:dyDescent="0.15">
      <c r="A22" s="190"/>
      <c r="B22" s="191" t="s">
        <v>96</v>
      </c>
      <c r="C22" s="192" t="s">
        <v>374</v>
      </c>
      <c r="D22" s="193"/>
      <c r="E22" s="194"/>
      <c r="F22" s="195">
        <f>逆行列係数!AH22</f>
        <v>5.0136930559899879E-4</v>
      </c>
      <c r="G22" s="195">
        <f>逆行列係数!BW22</f>
        <v>1.1392630355536668E-4</v>
      </c>
      <c r="H22" s="472">
        <f t="shared" si="0"/>
        <v>2.9065693852891553E-2</v>
      </c>
      <c r="I22" s="196">
        <f t="shared" si="1"/>
        <v>4.4478902636778629E-3</v>
      </c>
      <c r="J22" s="197">
        <f t="shared" si="2"/>
        <v>3.3513584116569413E-2</v>
      </c>
    </row>
    <row r="23" spans="1:10" x14ac:dyDescent="0.15">
      <c r="A23" s="190"/>
      <c r="B23" s="191" t="s">
        <v>97</v>
      </c>
      <c r="C23" s="192" t="s">
        <v>11</v>
      </c>
      <c r="D23" s="193"/>
      <c r="E23" s="194"/>
      <c r="F23" s="195">
        <f>逆行列係数!AH23</f>
        <v>3.2733184029528489E-4</v>
      </c>
      <c r="G23" s="195">
        <f>逆行列係数!BW23</f>
        <v>1.7740601231985462E-4</v>
      </c>
      <c r="H23" s="472">
        <f t="shared" si="0"/>
        <v>1.8976285448826128E-2</v>
      </c>
      <c r="I23" s="196">
        <f t="shared" si="1"/>
        <v>6.9262536419599768E-3</v>
      </c>
      <c r="J23" s="197">
        <f t="shared" si="2"/>
        <v>2.5902539090786103E-2</v>
      </c>
    </row>
    <row r="24" spans="1:10" x14ac:dyDescent="0.15">
      <c r="A24" s="190"/>
      <c r="B24" s="191" t="s">
        <v>98</v>
      </c>
      <c r="C24" s="192" t="s">
        <v>345</v>
      </c>
      <c r="D24" s="193"/>
      <c r="E24" s="194"/>
      <c r="F24" s="195">
        <f>逆行列係数!AH24</f>
        <v>2.4245133177472033E-4</v>
      </c>
      <c r="G24" s="195">
        <f>逆行列係数!BW24</f>
        <v>4.1884916041559665E-5</v>
      </c>
      <c r="H24" s="472">
        <f t="shared" si="0"/>
        <v>1.4055539708739465E-2</v>
      </c>
      <c r="I24" s="196">
        <f t="shared" si="1"/>
        <v>1.6352633627376391E-3</v>
      </c>
      <c r="J24" s="197">
        <f t="shared" si="2"/>
        <v>1.5690803071477105E-2</v>
      </c>
    </row>
    <row r="25" spans="1:10" x14ac:dyDescent="0.15">
      <c r="A25" s="190"/>
      <c r="B25" s="191" t="s">
        <v>99</v>
      </c>
      <c r="C25" s="192" t="s">
        <v>342</v>
      </c>
      <c r="D25" s="193"/>
      <c r="E25" s="194"/>
      <c r="F25" s="195">
        <f>逆行列係数!AH25</f>
        <v>6.4971578264314217E-4</v>
      </c>
      <c r="G25" s="195">
        <f>逆行列係数!BW25</f>
        <v>1.9329840978496459E-4</v>
      </c>
      <c r="H25" s="472">
        <f t="shared" si="0"/>
        <v>3.7665728274162445E-2</v>
      </c>
      <c r="I25" s="196">
        <f t="shared" si="1"/>
        <v>7.5467217669282207E-3</v>
      </c>
      <c r="J25" s="197">
        <f t="shared" si="2"/>
        <v>4.5212450041090667E-2</v>
      </c>
    </row>
    <row r="26" spans="1:10" x14ac:dyDescent="0.15">
      <c r="A26" s="190"/>
      <c r="B26" s="191" t="s">
        <v>100</v>
      </c>
      <c r="C26" s="192" t="s">
        <v>13</v>
      </c>
      <c r="D26" s="193"/>
      <c r="E26" s="194"/>
      <c r="F26" s="195">
        <f>逆行列係数!AH26</f>
        <v>8.3612516053565376E-3</v>
      </c>
      <c r="G26" s="195">
        <f>逆行列係数!BW26</f>
        <v>9.8767496558284503E-4</v>
      </c>
      <c r="H26" s="472">
        <f t="shared" si="0"/>
        <v>0.48472368905380486</v>
      </c>
      <c r="I26" s="196">
        <f t="shared" si="1"/>
        <v>3.8560628458899578E-2</v>
      </c>
      <c r="J26" s="197">
        <f t="shared" si="2"/>
        <v>0.52328431751270443</v>
      </c>
    </row>
    <row r="27" spans="1:10" x14ac:dyDescent="0.15">
      <c r="A27" s="190"/>
      <c r="B27" s="191" t="s">
        <v>101</v>
      </c>
      <c r="C27" s="192" t="s">
        <v>14</v>
      </c>
      <c r="D27" s="193"/>
      <c r="E27" s="194"/>
      <c r="F27" s="195">
        <f>逆行列係数!AH27</f>
        <v>5.5883772834600491E-3</v>
      </c>
      <c r="G27" s="195">
        <f>逆行列係数!BW27</f>
        <v>4.5598542557954049E-5</v>
      </c>
      <c r="H27" s="472">
        <f t="shared" si="0"/>
        <v>0.32397289072462099</v>
      </c>
      <c r="I27" s="196">
        <f t="shared" si="1"/>
        <v>1.7802501016181741E-3</v>
      </c>
      <c r="J27" s="197">
        <f t="shared" si="2"/>
        <v>0.32575314082623918</v>
      </c>
    </row>
    <row r="28" spans="1:10" x14ac:dyDescent="0.15">
      <c r="A28" s="190"/>
      <c r="B28" s="191" t="s">
        <v>102</v>
      </c>
      <c r="C28" s="192" t="s">
        <v>343</v>
      </c>
      <c r="D28" s="193"/>
      <c r="E28" s="194"/>
      <c r="F28" s="195">
        <f>逆行列係数!AH28</f>
        <v>9.2095616332791928E-3</v>
      </c>
      <c r="G28" s="195">
        <f>逆行列係数!BW28</f>
        <v>2.0584974473932159E-4</v>
      </c>
      <c r="H28" s="472">
        <f t="shared" si="0"/>
        <v>0.53390244668532716</v>
      </c>
      <c r="I28" s="196">
        <f t="shared" si="1"/>
        <v>8.0367487299509693E-3</v>
      </c>
      <c r="J28" s="197">
        <f t="shared" si="2"/>
        <v>0.54193919541527813</v>
      </c>
    </row>
    <row r="29" spans="1:10" x14ac:dyDescent="0.15">
      <c r="A29" s="190"/>
      <c r="B29" s="191" t="s">
        <v>103</v>
      </c>
      <c r="C29" s="192" t="s">
        <v>375</v>
      </c>
      <c r="D29" s="193"/>
      <c r="E29" s="194"/>
      <c r="F29" s="195">
        <f>逆行列係数!AH29</f>
        <v>5.1241907191145559E-3</v>
      </c>
      <c r="G29" s="195">
        <f>逆行列係数!BW29</f>
        <v>2.5968043245255368E-5</v>
      </c>
      <c r="H29" s="472">
        <f t="shared" si="0"/>
        <v>0.29706277792110081</v>
      </c>
      <c r="I29" s="196">
        <f t="shared" si="1"/>
        <v>1.0138396762886641E-3</v>
      </c>
      <c r="J29" s="197">
        <f t="shared" si="2"/>
        <v>0.29807661759738946</v>
      </c>
    </row>
    <row r="30" spans="1:10" x14ac:dyDescent="0.15">
      <c r="A30" s="190"/>
      <c r="B30" s="191" t="s">
        <v>104</v>
      </c>
      <c r="C30" s="192" t="s">
        <v>376</v>
      </c>
      <c r="D30" s="193"/>
      <c r="E30" s="194"/>
      <c r="F30" s="195">
        <f>逆行列係数!AH30</f>
        <v>4.7747127862383196E-3</v>
      </c>
      <c r="G30" s="195">
        <f>逆行列係数!BW30</f>
        <v>1.6073576224641146E-5</v>
      </c>
      <c r="H30" s="472">
        <f>D$35*F30</f>
        <v>0.27680262539104861</v>
      </c>
      <c r="I30" s="196">
        <f>E$35*G30</f>
        <v>6.2754167352862839E-4</v>
      </c>
      <c r="J30" s="197">
        <f>SUM(H30:I30)</f>
        <v>0.27743016706457724</v>
      </c>
    </row>
    <row r="31" spans="1:10" x14ac:dyDescent="0.15">
      <c r="A31" s="190"/>
      <c r="B31" s="191" t="s">
        <v>105</v>
      </c>
      <c r="C31" s="192" t="s">
        <v>377</v>
      </c>
      <c r="D31" s="193"/>
      <c r="E31" s="194"/>
      <c r="F31" s="195">
        <f>逆行列係数!AH31</f>
        <v>7.5296349404947909E-3</v>
      </c>
      <c r="G31" s="195">
        <f>逆行列係数!BW31</f>
        <v>8.9691786944057759E-4</v>
      </c>
      <c r="H31" s="472">
        <f t="shared" si="0"/>
        <v>0.4365126894694647</v>
      </c>
      <c r="I31" s="196">
        <f t="shared" si="1"/>
        <v>3.5017306226078383E-2</v>
      </c>
      <c r="J31" s="197">
        <f t="shared" si="2"/>
        <v>0.4715299956955431</v>
      </c>
    </row>
    <row r="32" spans="1:10" x14ac:dyDescent="0.15">
      <c r="A32" s="190"/>
      <c r="B32" s="191" t="s">
        <v>106</v>
      </c>
      <c r="C32" s="192" t="s">
        <v>17</v>
      </c>
      <c r="D32" s="193"/>
      <c r="E32" s="194"/>
      <c r="F32" s="195">
        <f>逆行列係数!AH32</f>
        <v>1.1186120333913736E-2</v>
      </c>
      <c r="G32" s="195">
        <f>逆行列係数!BW32</f>
        <v>1.1533406657115334E-4</v>
      </c>
      <c r="H32" s="472">
        <f t="shared" si="0"/>
        <v>0.64848873953042996</v>
      </c>
      <c r="I32" s="196">
        <f t="shared" si="1"/>
        <v>4.5028518942765439E-3</v>
      </c>
      <c r="J32" s="197">
        <f t="shared" si="2"/>
        <v>0.65299159142470653</v>
      </c>
    </row>
    <row r="33" spans="1:10" x14ac:dyDescent="0.15">
      <c r="A33" s="190"/>
      <c r="B33" s="191" t="s">
        <v>107</v>
      </c>
      <c r="C33" s="192" t="s">
        <v>18</v>
      </c>
      <c r="D33" s="193"/>
      <c r="E33" s="194"/>
      <c r="F33" s="195">
        <f>逆行列係数!AH33</f>
        <v>2.3799859106067422E-2</v>
      </c>
      <c r="G33" s="195">
        <f>逆行列係数!BW33</f>
        <v>1.2351028745969365E-4</v>
      </c>
      <c r="H33" s="472">
        <f t="shared" si="0"/>
        <v>1.3797402648980399</v>
      </c>
      <c r="I33" s="196">
        <f t="shared" si="1"/>
        <v>4.8220664404251788E-3</v>
      </c>
      <c r="J33" s="197">
        <f t="shared" si="2"/>
        <v>1.3845623313384652</v>
      </c>
    </row>
    <row r="34" spans="1:10" x14ac:dyDescent="0.15">
      <c r="A34" s="190"/>
      <c r="B34" s="191" t="s">
        <v>108</v>
      </c>
      <c r="C34" s="192" t="s">
        <v>378</v>
      </c>
      <c r="D34" s="193"/>
      <c r="E34" s="194"/>
      <c r="F34" s="195">
        <f>逆行列係数!AH34</f>
        <v>1.3078055465616306E-2</v>
      </c>
      <c r="G34" s="195">
        <f>逆行列係数!BW34</f>
        <v>9.9946947146574926E-4</v>
      </c>
      <c r="H34" s="472">
        <f t="shared" si="0"/>
        <v>0.75816918209740869</v>
      </c>
      <c r="I34" s="196">
        <f t="shared" si="1"/>
        <v>3.9021107437364512E-2</v>
      </c>
      <c r="J34" s="197">
        <f t="shared" si="2"/>
        <v>0.79719028953477322</v>
      </c>
    </row>
    <row r="35" spans="1:10" x14ac:dyDescent="0.15">
      <c r="A35" s="190"/>
      <c r="B35" s="191" t="s">
        <v>109</v>
      </c>
      <c r="C35" s="192" t="s">
        <v>347</v>
      </c>
      <c r="D35" s="193">
        <f>地域別最終需要!K37</f>
        <v>57.972623230626418</v>
      </c>
      <c r="E35" s="194">
        <f>地域別最終需要!I37</f>
        <v>39.041820237029341</v>
      </c>
      <c r="F35" s="195">
        <f>逆行列係数!AH35</f>
        <v>1.0976978616399202</v>
      </c>
      <c r="G35" s="195">
        <f>逆行列係数!BW35</f>
        <v>8.4892413946876708E-4</v>
      </c>
      <c r="H35" s="472">
        <f t="shared" si="0"/>
        <v>63.636424553915383</v>
      </c>
      <c r="I35" s="196">
        <f t="shared" si="1"/>
        <v>3.3143543648014431E-2</v>
      </c>
      <c r="J35" s="197">
        <f t="shared" si="2"/>
        <v>63.669568097563399</v>
      </c>
    </row>
    <row r="36" spans="1:10" x14ac:dyDescent="0.15">
      <c r="A36" s="190"/>
      <c r="B36" s="191" t="s">
        <v>110</v>
      </c>
      <c r="C36" s="192" t="s">
        <v>19</v>
      </c>
      <c r="D36" s="193"/>
      <c r="E36" s="194"/>
      <c r="F36" s="195">
        <f>逆行列係数!AH36</f>
        <v>2.2988518156992245E-3</v>
      </c>
      <c r="G36" s="195">
        <f>逆行列係数!BW36</f>
        <v>1.1721538160931852E-5</v>
      </c>
      <c r="H36" s="472">
        <f t="shared" si="0"/>
        <v>0.13327047017457258</v>
      </c>
      <c r="I36" s="196">
        <f t="shared" si="1"/>
        <v>4.5763018578058085E-4</v>
      </c>
      <c r="J36" s="197">
        <f t="shared" si="2"/>
        <v>0.13372810036035315</v>
      </c>
    </row>
    <row r="37" spans="1:10" x14ac:dyDescent="0.15">
      <c r="A37" s="190"/>
      <c r="B37" s="191" t="s">
        <v>111</v>
      </c>
      <c r="C37" s="192" t="s">
        <v>20</v>
      </c>
      <c r="D37" s="193"/>
      <c r="E37" s="194"/>
      <c r="F37" s="195">
        <f>逆行列係数!AH37</f>
        <v>1.9677972703948592E-2</v>
      </c>
      <c r="G37" s="195">
        <f>逆行列係数!BW37</f>
        <v>1.9244185048522371E-4</v>
      </c>
      <c r="H37" s="472">
        <f t="shared" si="0"/>
        <v>1.1407836975085628</v>
      </c>
      <c r="I37" s="196">
        <f t="shared" si="1"/>
        <v>7.5132801327253817E-3</v>
      </c>
      <c r="J37" s="197">
        <f t="shared" si="2"/>
        <v>1.1482969776412881</v>
      </c>
    </row>
    <row r="38" spans="1:10" x14ac:dyDescent="0.15">
      <c r="A38" s="190"/>
      <c r="B38" s="191" t="s">
        <v>112</v>
      </c>
      <c r="C38" s="192" t="s">
        <v>379</v>
      </c>
      <c r="D38" s="193"/>
      <c r="E38" s="194"/>
      <c r="F38" s="195">
        <f>逆行列係数!AH38</f>
        <v>7.9475410385400228E-4</v>
      </c>
      <c r="G38" s="195">
        <f>逆行列係数!BW38</f>
        <v>2.4406464010841723E-6</v>
      </c>
      <c r="H38" s="472">
        <f t="shared" si="0"/>
        <v>4.6073980223722215E-2</v>
      </c>
      <c r="I38" s="196">
        <f t="shared" si="1"/>
        <v>9.5287278053280864E-5</v>
      </c>
      <c r="J38" s="197">
        <f t="shared" si="2"/>
        <v>4.6169267501775496E-2</v>
      </c>
    </row>
    <row r="39" spans="1:10" x14ac:dyDescent="0.15">
      <c r="A39" s="190"/>
      <c r="B39" s="191" t="s">
        <v>334</v>
      </c>
      <c r="C39" s="192" t="s">
        <v>380</v>
      </c>
      <c r="D39" s="193"/>
      <c r="E39" s="194"/>
      <c r="F39" s="195">
        <f>逆行列係数!AH39</f>
        <v>2.0001237748437841E-3</v>
      </c>
      <c r="G39" s="195">
        <f>逆行列係数!BW39</f>
        <v>1.2153367916815373E-5</v>
      </c>
      <c r="H39" s="472">
        <f t="shared" si="0"/>
        <v>0.11595242201363697</v>
      </c>
      <c r="I39" s="196">
        <f t="shared" si="1"/>
        <v>4.7448960548278558E-4</v>
      </c>
      <c r="J39" s="197">
        <f t="shared" si="2"/>
        <v>0.11642691161911975</v>
      </c>
    </row>
    <row r="40" spans="1:10" x14ac:dyDescent="0.15">
      <c r="A40" s="190"/>
      <c r="B40" s="191" t="s">
        <v>335</v>
      </c>
      <c r="C40" s="192" t="s">
        <v>21</v>
      </c>
      <c r="D40" s="193"/>
      <c r="E40" s="194"/>
      <c r="F40" s="195">
        <f>逆行列係数!AH40</f>
        <v>0.12391239903590338</v>
      </c>
      <c r="G40" s="195">
        <f>逆行列係数!BW40</f>
        <v>7.3656267994058643E-4</v>
      </c>
      <c r="H40" s="472">
        <f t="shared" si="0"/>
        <v>7.1835268229114631</v>
      </c>
      <c r="I40" s="196">
        <f t="shared" si="1"/>
        <v>2.8756747743544954E-2</v>
      </c>
      <c r="J40" s="197">
        <f t="shared" si="2"/>
        <v>7.2122835706550079</v>
      </c>
    </row>
    <row r="41" spans="1:10" x14ac:dyDescent="0.15">
      <c r="A41" s="190"/>
      <c r="B41" s="191" t="s">
        <v>381</v>
      </c>
      <c r="C41" s="435" t="s">
        <v>439</v>
      </c>
      <c r="D41" s="193"/>
      <c r="E41" s="194"/>
      <c r="F41" s="195">
        <f>逆行列係数!AH41</f>
        <v>5.4236456927054212E-3</v>
      </c>
      <c r="G41" s="195">
        <f>逆行列係数!BW41</f>
        <v>1.8310031501594088E-4</v>
      </c>
      <c r="H41" s="472">
        <f t="shared" ref="H41:I43" si="3">D$35*F41</f>
        <v>0.31442296827962118</v>
      </c>
      <c r="I41" s="196">
        <f t="shared" si="3"/>
        <v>7.1485695841958085E-3</v>
      </c>
      <c r="J41" s="197">
        <f>SUM(H41:I41)</f>
        <v>0.32157153786381698</v>
      </c>
    </row>
    <row r="42" spans="1:10" x14ac:dyDescent="0.15">
      <c r="A42" s="190"/>
      <c r="B42" s="191" t="s">
        <v>336</v>
      </c>
      <c r="C42" s="192" t="s">
        <v>383</v>
      </c>
      <c r="D42" s="193"/>
      <c r="E42" s="194"/>
      <c r="F42" s="195">
        <f>逆行列係数!AH42</f>
        <v>2.690585826640834E-3</v>
      </c>
      <c r="G42" s="195">
        <f>逆行列係数!BW42</f>
        <v>1.2382874666123009E-5</v>
      </c>
      <c r="H42" s="472">
        <f t="shared" si="3"/>
        <v>0.15598031839751259</v>
      </c>
      <c r="I42" s="196">
        <f t="shared" si="3"/>
        <v>4.8344996673243922E-4</v>
      </c>
      <c r="J42" s="197">
        <f>SUM(H42:I42)</f>
        <v>0.15646376836424503</v>
      </c>
    </row>
    <row r="43" spans="1:10" x14ac:dyDescent="0.15">
      <c r="A43" s="190"/>
      <c r="B43" s="191" t="s">
        <v>337</v>
      </c>
      <c r="C43" s="192" t="s">
        <v>384</v>
      </c>
      <c r="D43" s="320"/>
      <c r="E43" s="321"/>
      <c r="F43" s="199">
        <f>逆行列係数!AH43</f>
        <v>1.01340816526786E-2</v>
      </c>
      <c r="G43" s="199">
        <f>逆行列係数!BW43</f>
        <v>5.1672327901544624E-5</v>
      </c>
      <c r="H43" s="473">
        <f t="shared" si="3"/>
        <v>0.58749929743914042</v>
      </c>
      <c r="I43" s="200">
        <f t="shared" si="3"/>
        <v>2.0173817371609407E-3</v>
      </c>
      <c r="J43" s="201">
        <f>SUM(H43:I43)</f>
        <v>0.58951667917630135</v>
      </c>
    </row>
    <row r="44" spans="1:10" x14ac:dyDescent="0.15">
      <c r="A44" s="202"/>
      <c r="B44" s="271"/>
      <c r="C44" s="272" t="s">
        <v>116</v>
      </c>
      <c r="D44" s="204">
        <f>SUM(D5:D43)</f>
        <v>57.972623230626418</v>
      </c>
      <c r="E44" s="204">
        <f>SUM(E5:E43)</f>
        <v>39.041820237029341</v>
      </c>
      <c r="F44" s="205">
        <f>逆行列係数!AH44</f>
        <v>1.3796314440682902</v>
      </c>
      <c r="G44" s="205">
        <f>逆行列係数!BW44</f>
        <v>9.9710805920703253E-3</v>
      </c>
      <c r="H44" s="474">
        <f>SUM(H5:H43)</f>
        <v>79.980853904096008</v>
      </c>
      <c r="I44" s="206">
        <f>SUM(I5:I43)</f>
        <v>0.38928913604454185</v>
      </c>
      <c r="J44" s="207">
        <f>SUM(J5:J43)</f>
        <v>80.370143040140576</v>
      </c>
    </row>
    <row r="45" spans="1:10" x14ac:dyDescent="0.15">
      <c r="A45" s="208" t="s">
        <v>137</v>
      </c>
      <c r="B45" s="191" t="s">
        <v>358</v>
      </c>
      <c r="C45" s="192" t="s">
        <v>359</v>
      </c>
      <c r="D45" s="209"/>
      <c r="E45" s="210"/>
      <c r="F45" s="211">
        <f>逆行列係数!AH46</f>
        <v>8.9515419272231576E-4</v>
      </c>
      <c r="G45" s="211">
        <f>逆行列係数!BW46</f>
        <v>1.3026592906617335E-3</v>
      </c>
      <c r="H45" s="472">
        <f t="shared" ref="H45:H80" si="4">D$35*F45</f>
        <v>5.189443674800636E-2</v>
      </c>
      <c r="I45" s="212">
        <f t="shared" ref="I45:I80" si="5">E$35*G45</f>
        <v>5.0858189856111555E-2</v>
      </c>
      <c r="J45" s="213">
        <f t="shared" ref="J45:J80" si="6">SUM(H45:I45)</f>
        <v>0.10275262660411791</v>
      </c>
    </row>
    <row r="46" spans="1:10" x14ac:dyDescent="0.15">
      <c r="A46" s="208" t="s">
        <v>138</v>
      </c>
      <c r="B46" s="191" t="s">
        <v>360</v>
      </c>
      <c r="C46" s="192" t="s">
        <v>361</v>
      </c>
      <c r="D46" s="193"/>
      <c r="E46" s="194"/>
      <c r="F46" s="195">
        <f>逆行列係数!AH47</f>
        <v>8.0690353103587129E-4</v>
      </c>
      <c r="G46" s="195">
        <f>逆行列係数!BW47</f>
        <v>1.1222511278357922E-3</v>
      </c>
      <c r="H46" s="472">
        <f t="shared" si="4"/>
        <v>4.6778314388204636E-2</v>
      </c>
      <c r="I46" s="196">
        <f t="shared" si="5"/>
        <v>4.3814726793768431E-2</v>
      </c>
      <c r="J46" s="197">
        <f t="shared" si="6"/>
        <v>9.0593041181973061E-2</v>
      </c>
    </row>
    <row r="47" spans="1:10" x14ac:dyDescent="0.15">
      <c r="A47" s="208" t="s">
        <v>139</v>
      </c>
      <c r="B47" s="191" t="s">
        <v>362</v>
      </c>
      <c r="C47" s="192" t="s">
        <v>363</v>
      </c>
      <c r="D47" s="214"/>
      <c r="E47" s="198"/>
      <c r="F47" s="195">
        <f>逆行列係数!AH48</f>
        <v>1.4249210111601674E-4</v>
      </c>
      <c r="G47" s="195">
        <f>逆行列係数!BW48</f>
        <v>2.4719108654062635E-4</v>
      </c>
      <c r="H47" s="472">
        <f t="shared" si="4"/>
        <v>8.2606408913391601E-3</v>
      </c>
      <c r="I47" s="196">
        <f t="shared" si="5"/>
        <v>9.6507899649150974E-3</v>
      </c>
      <c r="J47" s="197">
        <f t="shared" si="6"/>
        <v>1.7911430856254257E-2</v>
      </c>
    </row>
    <row r="48" spans="1:10" x14ac:dyDescent="0.15">
      <c r="A48" s="208" t="s">
        <v>140</v>
      </c>
      <c r="B48" s="191" t="s">
        <v>364</v>
      </c>
      <c r="C48" s="192" t="s">
        <v>3</v>
      </c>
      <c r="D48" s="214"/>
      <c r="E48" s="198"/>
      <c r="F48" s="195">
        <f>逆行列係数!AH49</f>
        <v>1.3794510255156309E-2</v>
      </c>
      <c r="G48" s="195">
        <f>逆行列係数!BW49</f>
        <v>1.873157274692748E-2</v>
      </c>
      <c r="H48" s="472">
        <f t="shared" si="4"/>
        <v>0.79970394567318903</v>
      </c>
      <c r="I48" s="196">
        <f t="shared" si="5"/>
        <v>0.73131469594238063</v>
      </c>
      <c r="J48" s="197">
        <f t="shared" si="6"/>
        <v>1.5310186416155696</v>
      </c>
    </row>
    <row r="49" spans="1:10" x14ac:dyDescent="0.15">
      <c r="A49" s="208" t="s">
        <v>136</v>
      </c>
      <c r="B49" s="191" t="s">
        <v>365</v>
      </c>
      <c r="C49" s="192" t="s">
        <v>344</v>
      </c>
      <c r="E49" s="198"/>
      <c r="F49" s="195">
        <f>逆行列係数!AH50</f>
        <v>1.5507451882464118E-3</v>
      </c>
      <c r="G49" s="195">
        <f>逆行列係数!BW50</f>
        <v>2.5497194071297273E-3</v>
      </c>
      <c r="H49" s="472">
        <f t="shared" si="4"/>
        <v>8.9900766524916076E-2</v>
      </c>
      <c r="I49" s="196">
        <f t="shared" si="5"/>
        <v>9.9545686748023846E-2</v>
      </c>
      <c r="J49" s="197">
        <f t="shared" si="6"/>
        <v>0.18944645327293991</v>
      </c>
    </row>
    <row r="50" spans="1:10" x14ac:dyDescent="0.15">
      <c r="A50" s="208"/>
      <c r="B50" s="191" t="s">
        <v>366</v>
      </c>
      <c r="C50" s="192" t="s">
        <v>4</v>
      </c>
      <c r="E50" s="198"/>
      <c r="F50" s="195">
        <f>逆行列係数!AH51</f>
        <v>2.0629237629823309E-3</v>
      </c>
      <c r="G50" s="195">
        <f>逆行列係数!BW51</f>
        <v>3.6069908521361889E-3</v>
      </c>
      <c r="H50" s="472">
        <f t="shared" si="4"/>
        <v>0.11959310206488075</v>
      </c>
      <c r="I50" s="196">
        <f t="shared" si="5"/>
        <v>0.14082348844571038</v>
      </c>
      <c r="J50" s="197">
        <f t="shared" si="6"/>
        <v>0.26041659051059113</v>
      </c>
    </row>
    <row r="51" spans="1:10" x14ac:dyDescent="0.15">
      <c r="A51" s="208"/>
      <c r="B51" s="191" t="s">
        <v>367</v>
      </c>
      <c r="C51" s="192" t="s">
        <v>113</v>
      </c>
      <c r="E51" s="198"/>
      <c r="F51" s="195">
        <f>逆行列係数!AH52</f>
        <v>2.3135081174455157E-2</v>
      </c>
      <c r="G51" s="195">
        <f>逆行列係数!BW52</f>
        <v>3.5438797922059354E-2</v>
      </c>
      <c r="H51" s="472">
        <f t="shared" si="4"/>
        <v>1.3412013443366468</v>
      </c>
      <c r="I51" s="196">
        <f t="shared" si="5"/>
        <v>1.3835951778894502</v>
      </c>
      <c r="J51" s="197">
        <f t="shared" si="6"/>
        <v>2.724796522226097</v>
      </c>
    </row>
    <row r="52" spans="1:10" x14ac:dyDescent="0.15">
      <c r="A52" s="208"/>
      <c r="B52" s="191" t="s">
        <v>368</v>
      </c>
      <c r="C52" s="192" t="s">
        <v>5</v>
      </c>
      <c r="E52" s="198"/>
      <c r="F52" s="195">
        <f>逆行列係数!AH53</f>
        <v>1.1673308046285342E-2</v>
      </c>
      <c r="G52" s="195">
        <f>逆行列係数!BW53</f>
        <v>1.4599757664090475E-2</v>
      </c>
      <c r="H52" s="472">
        <f t="shared" si="4"/>
        <v>0.67673228922233997</v>
      </c>
      <c r="I52" s="196">
        <f t="shared" si="5"/>
        <v>0.57000111422561173</v>
      </c>
      <c r="J52" s="197">
        <f t="shared" si="6"/>
        <v>1.2467334034479518</v>
      </c>
    </row>
    <row r="53" spans="1:10" x14ac:dyDescent="0.15">
      <c r="A53" s="208"/>
      <c r="B53" s="191" t="s">
        <v>369</v>
      </c>
      <c r="C53" s="192" t="s">
        <v>6</v>
      </c>
      <c r="E53" s="198"/>
      <c r="F53" s="195">
        <f>逆行列係数!AH54</f>
        <v>1.4555561948182399E-2</v>
      </c>
      <c r="G53" s="195">
        <f>逆行列係数!BW54</f>
        <v>1.7385849772995888E-2</v>
      </c>
      <c r="H53" s="472">
        <f t="shared" si="4"/>
        <v>0.84382410873202085</v>
      </c>
      <c r="I53" s="196">
        <f t="shared" si="5"/>
        <v>0.67877522150530278</v>
      </c>
      <c r="J53" s="197">
        <f t="shared" si="6"/>
        <v>1.5225993302373237</v>
      </c>
    </row>
    <row r="54" spans="1:10" x14ac:dyDescent="0.15">
      <c r="A54" s="208"/>
      <c r="B54" s="191" t="s">
        <v>88</v>
      </c>
      <c r="C54" s="192" t="s">
        <v>370</v>
      </c>
      <c r="E54" s="198"/>
      <c r="F54" s="195">
        <f>逆行列係数!AH55</f>
        <v>9.786087486274863E-3</v>
      </c>
      <c r="G54" s="195">
        <f>逆行列係数!BW55</f>
        <v>1.1965157231160801E-2</v>
      </c>
      <c r="H54" s="472">
        <f t="shared" si="4"/>
        <v>0.56732516274376066</v>
      </c>
      <c r="I54" s="196">
        <f t="shared" si="5"/>
        <v>0.4671415177267717</v>
      </c>
      <c r="J54" s="197">
        <f t="shared" si="6"/>
        <v>1.0344666804705325</v>
      </c>
    </row>
    <row r="55" spans="1:10" x14ac:dyDescent="0.15">
      <c r="A55" s="208"/>
      <c r="B55" s="191" t="s">
        <v>89</v>
      </c>
      <c r="C55" s="192" t="s">
        <v>7</v>
      </c>
      <c r="E55" s="198"/>
      <c r="F55" s="195">
        <f>逆行列係数!AH56</f>
        <v>1.5256873643426465E-3</v>
      </c>
      <c r="G55" s="195">
        <f>逆行列係数!BW56</f>
        <v>2.1367874452216302E-3</v>
      </c>
      <c r="H55" s="472">
        <f t="shared" si="4"/>
        <v>8.8448098740763703E-2</v>
      </c>
      <c r="I55" s="196">
        <f t="shared" si="5"/>
        <v>8.3424071321084065E-2</v>
      </c>
      <c r="J55" s="197">
        <f t="shared" si="6"/>
        <v>0.17187217006184777</v>
      </c>
    </row>
    <row r="56" spans="1:10" x14ac:dyDescent="0.15">
      <c r="A56" s="208"/>
      <c r="B56" s="191" t="s">
        <v>90</v>
      </c>
      <c r="C56" s="192" t="s">
        <v>8</v>
      </c>
      <c r="E56" s="198"/>
      <c r="F56" s="195">
        <f>逆行列係数!AH57</f>
        <v>5.9282529327215399E-3</v>
      </c>
      <c r="G56" s="195">
        <f>逆行列係数!BW57</f>
        <v>7.0743386098404536E-3</v>
      </c>
      <c r="H56" s="472">
        <f t="shared" si="4"/>
        <v>0.34367637368452192</v>
      </c>
      <c r="I56" s="196">
        <f t="shared" si="5"/>
        <v>0.27619505630126706</v>
      </c>
      <c r="J56" s="197">
        <f t="shared" si="6"/>
        <v>0.61987142998578904</v>
      </c>
    </row>
    <row r="57" spans="1:10" x14ac:dyDescent="0.15">
      <c r="A57" s="208"/>
      <c r="B57" s="191" t="s">
        <v>91</v>
      </c>
      <c r="C57" s="192" t="s">
        <v>9</v>
      </c>
      <c r="E57" s="198"/>
      <c r="F57" s="195">
        <f>逆行列係数!AH58</f>
        <v>1.7969903652279684E-3</v>
      </c>
      <c r="G57" s="195">
        <f>逆行列係数!BW58</f>
        <v>2.0009754064890277E-3</v>
      </c>
      <c r="H57" s="472">
        <f t="shared" si="4"/>
        <v>0.10417624539242677</v>
      </c>
      <c r="I57" s="196">
        <f t="shared" si="5"/>
        <v>7.8121722118861328E-2</v>
      </c>
      <c r="J57" s="197">
        <f t="shared" si="6"/>
        <v>0.1822979675112881</v>
      </c>
    </row>
    <row r="58" spans="1:10" x14ac:dyDescent="0.15">
      <c r="A58" s="208"/>
      <c r="B58" s="191" t="s">
        <v>92</v>
      </c>
      <c r="C58" s="192" t="s">
        <v>10</v>
      </c>
      <c r="E58" s="198"/>
      <c r="F58" s="195">
        <f>逆行列係数!AH59</f>
        <v>3.124780157016649E-3</v>
      </c>
      <c r="G58" s="195">
        <f>逆行列係数!BW59</f>
        <v>3.9756638532889984E-3</v>
      </c>
      <c r="H58" s="472">
        <f t="shared" si="4"/>
        <v>0.18115170272126385</v>
      </c>
      <c r="I58" s="196">
        <f t="shared" si="5"/>
        <v>0.15521715348296447</v>
      </c>
      <c r="J58" s="197">
        <f t="shared" si="6"/>
        <v>0.33636885620422829</v>
      </c>
    </row>
    <row r="59" spans="1:10" x14ac:dyDescent="0.15">
      <c r="A59" s="208"/>
      <c r="B59" s="191" t="s">
        <v>93</v>
      </c>
      <c r="C59" s="192" t="s">
        <v>371</v>
      </c>
      <c r="E59" s="198"/>
      <c r="F59" s="195">
        <f>逆行列係数!AH60</f>
        <v>2.2338308918208637E-3</v>
      </c>
      <c r="G59" s="195">
        <f>逆行列係数!BW60</f>
        <v>2.0246557179182936E-3</v>
      </c>
      <c r="H59" s="472">
        <f>D$35*F59</f>
        <v>0.12950103665246512</v>
      </c>
      <c r="I59" s="196">
        <f>E$35*G59</f>
        <v>7.90462445808396E-2</v>
      </c>
      <c r="J59" s="197">
        <f>SUM(H59:I59)</f>
        <v>0.20854728123330474</v>
      </c>
    </row>
    <row r="60" spans="1:10" x14ac:dyDescent="0.15">
      <c r="A60" s="208"/>
      <c r="B60" s="191" t="s">
        <v>94</v>
      </c>
      <c r="C60" s="192" t="s">
        <v>372</v>
      </c>
      <c r="E60" s="198"/>
      <c r="F60" s="195">
        <f>逆行列係数!AH61</f>
        <v>2.9461288092428707E-3</v>
      </c>
      <c r="G60" s="195">
        <f>逆行列係数!BW61</f>
        <v>2.5641424718713945E-3</v>
      </c>
      <c r="H60" s="472">
        <f>D$35*F60</f>
        <v>0.17079481544713099</v>
      </c>
      <c r="I60" s="196">
        <f>E$35*G60</f>
        <v>0.10010878944893505</v>
      </c>
      <c r="J60" s="197">
        <f>SUM(H60:I60)</f>
        <v>0.27090360489606602</v>
      </c>
    </row>
    <row r="61" spans="1:10" x14ac:dyDescent="0.15">
      <c r="A61" s="208"/>
      <c r="B61" s="191" t="s">
        <v>95</v>
      </c>
      <c r="C61" s="192" t="s">
        <v>373</v>
      </c>
      <c r="E61" s="198"/>
      <c r="F61" s="195">
        <f>逆行列係数!AH62</f>
        <v>1.2956886746965691E-3</v>
      </c>
      <c r="G61" s="195">
        <f>逆行列係数!BW62</f>
        <v>1.4994273456149746E-3</v>
      </c>
      <c r="H61" s="472">
        <f t="shared" si="4"/>
        <v>7.5114471362373883E-2</v>
      </c>
      <c r="I61" s="196">
        <f t="shared" si="5"/>
        <v>5.8540372885985903E-2</v>
      </c>
      <c r="J61" s="197">
        <f t="shared" si="6"/>
        <v>0.13365484424835977</v>
      </c>
    </row>
    <row r="62" spans="1:10" x14ac:dyDescent="0.15">
      <c r="A62" s="208"/>
      <c r="B62" s="191" t="s">
        <v>96</v>
      </c>
      <c r="C62" s="192" t="s">
        <v>374</v>
      </c>
      <c r="E62" s="198"/>
      <c r="F62" s="195">
        <f>逆行列係数!AH63</f>
        <v>4.0246098738567753E-3</v>
      </c>
      <c r="G62" s="195">
        <f>逆行列係数!BW63</f>
        <v>4.3629655709232626E-3</v>
      </c>
      <c r="H62" s="472">
        <f t="shared" si="4"/>
        <v>0.23331719186735775</v>
      </c>
      <c r="I62" s="196">
        <f t="shared" si="5"/>
        <v>0.17033811752033412</v>
      </c>
      <c r="J62" s="197">
        <f t="shared" si="6"/>
        <v>0.4036553093876919</v>
      </c>
    </row>
    <row r="63" spans="1:10" x14ac:dyDescent="0.15">
      <c r="A63" s="208"/>
      <c r="B63" s="191" t="s">
        <v>97</v>
      </c>
      <c r="C63" s="192" t="s">
        <v>11</v>
      </c>
      <c r="E63" s="198"/>
      <c r="F63" s="195">
        <f>逆行列係数!AH64</f>
        <v>2.0898138480975451E-3</v>
      </c>
      <c r="G63" s="195">
        <f>逆行列係数!BW64</f>
        <v>2.1399137696005897E-3</v>
      </c>
      <c r="H63" s="472">
        <f t="shared" si="4"/>
        <v>0.12115199083790454</v>
      </c>
      <c r="I63" s="196">
        <f t="shared" si="5"/>
        <v>8.3546128715490039E-2</v>
      </c>
      <c r="J63" s="197">
        <f t="shared" si="6"/>
        <v>0.20469811955339456</v>
      </c>
    </row>
    <row r="64" spans="1:10" x14ac:dyDescent="0.15">
      <c r="A64" s="208"/>
      <c r="B64" s="191" t="s">
        <v>98</v>
      </c>
      <c r="C64" s="192" t="s">
        <v>345</v>
      </c>
      <c r="E64" s="198"/>
      <c r="F64" s="195">
        <f>逆行列係数!AH65</f>
        <v>2.4854581615687502E-4</v>
      </c>
      <c r="G64" s="195">
        <f>逆行列係数!BW65</f>
        <v>4.6495913389708795E-4</v>
      </c>
      <c r="H64" s="472">
        <f t="shared" si="4"/>
        <v>1.4408852955611055E-2</v>
      </c>
      <c r="I64" s="196">
        <f t="shared" si="5"/>
        <v>1.8152850923174965E-2</v>
      </c>
      <c r="J64" s="197">
        <f t="shared" si="6"/>
        <v>3.2561703878786021E-2</v>
      </c>
    </row>
    <row r="65" spans="1:10" x14ac:dyDescent="0.15">
      <c r="A65" s="208"/>
      <c r="B65" s="191" t="s">
        <v>99</v>
      </c>
      <c r="C65" s="192" t="s">
        <v>342</v>
      </c>
      <c r="E65" s="198"/>
      <c r="F65" s="195">
        <f>逆行列係数!AH66</f>
        <v>9.3173342349261688E-3</v>
      </c>
      <c r="G65" s="195">
        <f>逆行列係数!BW66</f>
        <v>1.1024460774509727E-2</v>
      </c>
      <c r="H65" s="472">
        <f t="shared" si="4"/>
        <v>0.54015030711519163</v>
      </c>
      <c r="I65" s="196">
        <f t="shared" si="5"/>
        <v>0.43041501576859004</v>
      </c>
      <c r="J65" s="197">
        <f t="shared" si="6"/>
        <v>0.97056532288378161</v>
      </c>
    </row>
    <row r="66" spans="1:10" x14ac:dyDescent="0.15">
      <c r="A66" s="208"/>
      <c r="B66" s="191" t="s">
        <v>100</v>
      </c>
      <c r="C66" s="192" t="s">
        <v>13</v>
      </c>
      <c r="E66" s="198"/>
      <c r="F66" s="195">
        <f>逆行列係数!AH67</f>
        <v>1.4377343606211349E-2</v>
      </c>
      <c r="G66" s="195">
        <f>逆行列係数!BW67</f>
        <v>2.6847880644830676E-2</v>
      </c>
      <c r="H66" s="472">
        <f t="shared" si="4"/>
        <v>0.83349232394014627</v>
      </c>
      <c r="I66" s="196">
        <f t="shared" si="5"/>
        <v>1.0481901298806986</v>
      </c>
      <c r="J66" s="197">
        <f t="shared" si="6"/>
        <v>1.881682453820845</v>
      </c>
    </row>
    <row r="67" spans="1:10" x14ac:dyDescent="0.15">
      <c r="A67" s="208"/>
      <c r="B67" s="191" t="s">
        <v>101</v>
      </c>
      <c r="C67" s="192" t="s">
        <v>14</v>
      </c>
      <c r="E67" s="198"/>
      <c r="F67" s="195">
        <f>逆行列係数!AH68</f>
        <v>3.612195837494816E-3</v>
      </c>
      <c r="G67" s="195">
        <f>逆行列係数!BW68</f>
        <v>1.4783619397434066E-2</v>
      </c>
      <c r="H67" s="472">
        <f t="shared" si="4"/>
        <v>0.20940846832232402</v>
      </c>
      <c r="I67" s="196">
        <f t="shared" si="5"/>
        <v>0.57717941096728087</v>
      </c>
      <c r="J67" s="197">
        <f t="shared" si="6"/>
        <v>0.78658787928960483</v>
      </c>
    </row>
    <row r="68" spans="1:10" x14ac:dyDescent="0.15">
      <c r="A68" s="208"/>
      <c r="B68" s="191" t="s">
        <v>102</v>
      </c>
      <c r="C68" s="192" t="s">
        <v>343</v>
      </c>
      <c r="E68" s="198"/>
      <c r="F68" s="195">
        <f>逆行列係数!AH69</f>
        <v>9.5414195908823732E-3</v>
      </c>
      <c r="G68" s="195">
        <f>逆行列係数!BW69</f>
        <v>1.8244818363033613E-2</v>
      </c>
      <c r="H68" s="472">
        <f t="shared" si="4"/>
        <v>0.55314112302754148</v>
      </c>
      <c r="I68" s="196">
        <f t="shared" si="5"/>
        <v>0.7123109187868103</v>
      </c>
      <c r="J68" s="197">
        <f t="shared" si="6"/>
        <v>1.2654520418143518</v>
      </c>
    </row>
    <row r="69" spans="1:10" x14ac:dyDescent="0.15">
      <c r="A69" s="208"/>
      <c r="B69" s="191" t="s">
        <v>103</v>
      </c>
      <c r="C69" s="192" t="s">
        <v>375</v>
      </c>
      <c r="E69" s="198"/>
      <c r="F69" s="195">
        <f>逆行列係数!AH70</f>
        <v>9.9992588556165919E-4</v>
      </c>
      <c r="G69" s="195">
        <f>逆行列係数!BW70</f>
        <v>4.2859299901477771E-3</v>
      </c>
      <c r="H69" s="472">
        <f t="shared" si="4"/>
        <v>5.7968326622216536E-2</v>
      </c>
      <c r="I69" s="196">
        <f t="shared" si="5"/>
        <v>0.16733050822384246</v>
      </c>
      <c r="J69" s="197">
        <f t="shared" si="6"/>
        <v>0.225298834846059</v>
      </c>
    </row>
    <row r="70" spans="1:10" x14ac:dyDescent="0.15">
      <c r="A70" s="208"/>
      <c r="B70" s="191" t="s">
        <v>104</v>
      </c>
      <c r="C70" s="192" t="s">
        <v>376</v>
      </c>
      <c r="E70" s="198"/>
      <c r="F70" s="195">
        <f>逆行列係数!AH71</f>
        <v>1.0114453767435315E-3</v>
      </c>
      <c r="G70" s="195">
        <f>逆行列係数!BW71</f>
        <v>3.977449629611155E-3</v>
      </c>
      <c r="H70" s="472">
        <f>D$35*F70</f>
        <v>5.863614174431174E-2</v>
      </c>
      <c r="I70" s="196">
        <f>E$35*G70</f>
        <v>0.15528687344111766</v>
      </c>
      <c r="J70" s="197">
        <f>SUM(H70:I70)</f>
        <v>0.21392301518542939</v>
      </c>
    </row>
    <row r="71" spans="1:10" x14ac:dyDescent="0.15">
      <c r="A71" s="208"/>
      <c r="B71" s="191" t="s">
        <v>105</v>
      </c>
      <c r="C71" s="192" t="s">
        <v>377</v>
      </c>
      <c r="E71" s="198"/>
      <c r="F71" s="195">
        <f>逆行列係数!AH72</f>
        <v>3.1369754955238215E-2</v>
      </c>
      <c r="G71" s="195">
        <f>逆行列係数!BW72</f>
        <v>3.9960216334794373E-2</v>
      </c>
      <c r="H71" s="472">
        <f t="shared" si="4"/>
        <v>1.818586984857101</v>
      </c>
      <c r="I71" s="196">
        <f t="shared" si="5"/>
        <v>1.5601195827758454</v>
      </c>
      <c r="J71" s="197">
        <f t="shared" si="6"/>
        <v>3.3787065676329462</v>
      </c>
    </row>
    <row r="72" spans="1:10" x14ac:dyDescent="0.15">
      <c r="A72" s="208"/>
      <c r="B72" s="191" t="s">
        <v>106</v>
      </c>
      <c r="C72" s="192" t="s">
        <v>17</v>
      </c>
      <c r="D72" s="214"/>
      <c r="E72" s="198"/>
      <c r="F72" s="195">
        <f>逆行列係数!AH73</f>
        <v>6.9306058766176017E-3</v>
      </c>
      <c r="G72" s="195">
        <f>逆行列係数!BW73</f>
        <v>1.6699846662846653E-2</v>
      </c>
      <c r="H72" s="472">
        <f t="shared" si="4"/>
        <v>0.40178540324511752</v>
      </c>
      <c r="I72" s="196">
        <f t="shared" si="5"/>
        <v>0.65199241139681341</v>
      </c>
      <c r="J72" s="197">
        <f t="shared" si="6"/>
        <v>1.053777814641931</v>
      </c>
    </row>
    <row r="73" spans="1:10" x14ac:dyDescent="0.15">
      <c r="A73" s="208"/>
      <c r="B73" s="191" t="s">
        <v>107</v>
      </c>
      <c r="C73" s="192" t="s">
        <v>18</v>
      </c>
      <c r="D73" s="214"/>
      <c r="E73" s="198"/>
      <c r="F73" s="195">
        <f>逆行列係数!AH74</f>
        <v>7.5001932980312295E-3</v>
      </c>
      <c r="G73" s="195">
        <f>逆行列係数!BW74</f>
        <v>3.9073684195878179E-2</v>
      </c>
      <c r="H73" s="472">
        <f t="shared" si="4"/>
        <v>0.43480588022363381</v>
      </c>
      <c r="I73" s="196">
        <f t="shared" si="5"/>
        <v>1.5255077543739302</v>
      </c>
      <c r="J73" s="197">
        <f t="shared" si="6"/>
        <v>1.960313634597564</v>
      </c>
    </row>
    <row r="74" spans="1:10" x14ac:dyDescent="0.15">
      <c r="A74" s="208"/>
      <c r="B74" s="191" t="s">
        <v>108</v>
      </c>
      <c r="C74" s="192" t="s">
        <v>378</v>
      </c>
      <c r="D74" s="214"/>
      <c r="E74" s="198"/>
      <c r="F74" s="195">
        <f>逆行列係数!AH75</f>
        <v>2.0441428069968969E-2</v>
      </c>
      <c r="G74" s="195">
        <f>逆行列係数!BW75</f>
        <v>3.3186361092112801E-2</v>
      </c>
      <c r="H74" s="472">
        <f t="shared" si="4"/>
        <v>1.185043207796262</v>
      </c>
      <c r="I74" s="196">
        <f t="shared" si="5"/>
        <v>1.2956559440794126</v>
      </c>
      <c r="J74" s="197">
        <f t="shared" si="6"/>
        <v>2.4806991518756747</v>
      </c>
    </row>
    <row r="75" spans="1:10" x14ac:dyDescent="0.15">
      <c r="A75" s="208"/>
      <c r="B75" s="191" t="s">
        <v>109</v>
      </c>
      <c r="C75" s="192" t="s">
        <v>347</v>
      </c>
      <c r="D75" s="214"/>
      <c r="E75" s="198"/>
      <c r="F75" s="195">
        <f>逆行列係数!AH76</f>
        <v>0.13195771946824236</v>
      </c>
      <c r="G75" s="195">
        <f>逆行列係数!BW76</f>
        <v>1.201871830106213</v>
      </c>
      <c r="H75" s="472">
        <f t="shared" si="4"/>
        <v>7.649935153105111</v>
      </c>
      <c r="I75" s="196">
        <f t="shared" si="5"/>
        <v>46.923263938956239</v>
      </c>
      <c r="J75" s="197">
        <f t="shared" si="6"/>
        <v>54.573199092061351</v>
      </c>
    </row>
    <row r="76" spans="1:10" x14ac:dyDescent="0.15">
      <c r="A76" s="208"/>
      <c r="B76" s="191" t="s">
        <v>110</v>
      </c>
      <c r="C76" s="192" t="s">
        <v>19</v>
      </c>
      <c r="D76" s="214"/>
      <c r="E76" s="198"/>
      <c r="F76" s="195">
        <f>逆行列係数!AH77</f>
        <v>6.30945084876114E-4</v>
      </c>
      <c r="G76" s="195">
        <f>逆行列係数!BW77</f>
        <v>2.6977613083026611E-3</v>
      </c>
      <c r="H76" s="472">
        <f t="shared" si="4"/>
        <v>3.6577541684738563E-2</v>
      </c>
      <c r="I76" s="196">
        <f t="shared" si="5"/>
        <v>0.10532551204116558</v>
      </c>
      <c r="J76" s="197">
        <f t="shared" si="6"/>
        <v>0.14190305372590414</v>
      </c>
    </row>
    <row r="77" spans="1:10" x14ac:dyDescent="0.15">
      <c r="A77" s="208"/>
      <c r="B77" s="191" t="s">
        <v>111</v>
      </c>
      <c r="C77" s="192" t="s">
        <v>20</v>
      </c>
      <c r="D77" s="214"/>
      <c r="E77" s="198"/>
      <c r="F77" s="195">
        <f>逆行列係数!AH78</f>
        <v>7.0537859092799551E-3</v>
      </c>
      <c r="G77" s="195">
        <f>逆行列係数!BW78</f>
        <v>2.7612301242633457E-2</v>
      </c>
      <c r="H77" s="472">
        <f t="shared" si="4"/>
        <v>0.4089264728681884</v>
      </c>
      <c r="I77" s="196">
        <f t="shared" si="5"/>
        <v>1.0780345014455974</v>
      </c>
      <c r="J77" s="197">
        <f t="shared" si="6"/>
        <v>1.4869609743137859</v>
      </c>
    </row>
    <row r="78" spans="1:10" x14ac:dyDescent="0.15">
      <c r="A78" s="208"/>
      <c r="B78" s="191" t="s">
        <v>112</v>
      </c>
      <c r="C78" s="192" t="s">
        <v>379</v>
      </c>
      <c r="D78" s="214"/>
      <c r="E78" s="198"/>
      <c r="F78" s="195">
        <f>逆行列係数!AH79</f>
        <v>9.8424088995158551E-5</v>
      </c>
      <c r="G78" s="195">
        <f>逆行列係数!BW79</f>
        <v>6.5953573386128353E-4</v>
      </c>
      <c r="H78" s="472">
        <f t="shared" si="4"/>
        <v>5.7059026281339707E-3</v>
      </c>
      <c r="I78" s="196">
        <f t="shared" si="5"/>
        <v>2.5749475561309458E-2</v>
      </c>
      <c r="J78" s="197">
        <f t="shared" si="6"/>
        <v>3.1455378189443425E-2</v>
      </c>
    </row>
    <row r="79" spans="1:10" x14ac:dyDescent="0.15">
      <c r="A79" s="208"/>
      <c r="B79" s="191" t="s">
        <v>334</v>
      </c>
      <c r="C79" s="192" t="s">
        <v>380</v>
      </c>
      <c r="D79" s="214"/>
      <c r="E79" s="198"/>
      <c r="F79" s="195">
        <f>逆行列係数!AH80</f>
        <v>7.2598720912417304E-4</v>
      </c>
      <c r="G79" s="195">
        <f>逆行列係数!BW80</f>
        <v>2.7338720523845963E-3</v>
      </c>
      <c r="H79" s="472">
        <f t="shared" si="4"/>
        <v>4.2087382944809675E-2</v>
      </c>
      <c r="I79" s="196">
        <f t="shared" si="5"/>
        <v>0.10673534122023787</v>
      </c>
      <c r="J79" s="197">
        <f t="shared" si="6"/>
        <v>0.14882272416504755</v>
      </c>
    </row>
    <row r="80" spans="1:10" x14ac:dyDescent="0.15">
      <c r="A80" s="208"/>
      <c r="B80" s="191" t="s">
        <v>335</v>
      </c>
      <c r="C80" s="192" t="s">
        <v>21</v>
      </c>
      <c r="D80" s="214"/>
      <c r="E80" s="198"/>
      <c r="F80" s="195">
        <f>逆行列係数!AH81</f>
        <v>0.10001610769832199</v>
      </c>
      <c r="G80" s="195">
        <f>逆行列係数!BW81</f>
        <v>0.2300042180823785</v>
      </c>
      <c r="H80" s="472">
        <f t="shared" si="4"/>
        <v>5.7981961285885752</v>
      </c>
      <c r="I80" s="196">
        <f t="shared" si="5"/>
        <v>8.9797833361307156</v>
      </c>
      <c r="J80" s="197">
        <f t="shared" si="6"/>
        <v>14.777979464719291</v>
      </c>
    </row>
    <row r="81" spans="1:10" x14ac:dyDescent="0.15">
      <c r="A81" s="208"/>
      <c r="B81" s="191" t="s">
        <v>381</v>
      </c>
      <c r="C81" s="435" t="s">
        <v>439</v>
      </c>
      <c r="D81" s="214"/>
      <c r="E81" s="198"/>
      <c r="F81" s="195">
        <f>逆行列係数!AH82</f>
        <v>3.544350104953263E-3</v>
      </c>
      <c r="G81" s="195">
        <f>逆行列係数!BW82</f>
        <v>1.3942058851942126E-2</v>
      </c>
      <c r="H81" s="472">
        <f t="shared" ref="H81:I83" si="7">D$35*F81</f>
        <v>0.20547527323188672</v>
      </c>
      <c r="I81" s="196">
        <f t="shared" si="7"/>
        <v>0.54432335543160815</v>
      </c>
      <c r="J81" s="197">
        <f>SUM(H81:I81)</f>
        <v>0.74979862866349489</v>
      </c>
    </row>
    <row r="82" spans="1:10" x14ac:dyDescent="0.15">
      <c r="A82" s="208"/>
      <c r="B82" s="191" t="s">
        <v>336</v>
      </c>
      <c r="C82" s="192" t="s">
        <v>383</v>
      </c>
      <c r="D82" s="214"/>
      <c r="E82" s="198"/>
      <c r="F82" s="195">
        <f>逆行列係数!AH83</f>
        <v>6.3577166090058245E-4</v>
      </c>
      <c r="G82" s="195">
        <f>逆行列係数!BW83</f>
        <v>2.8880099166314153E-3</v>
      </c>
      <c r="H82" s="472">
        <f t="shared" si="7"/>
        <v>3.6857350958099049E-2</v>
      </c>
      <c r="I82" s="196">
        <f t="shared" si="7"/>
        <v>0.11275316400788181</v>
      </c>
      <c r="J82" s="197">
        <f>SUM(H82:I82)</f>
        <v>0.14961051496598085</v>
      </c>
    </row>
    <row r="83" spans="1:10" x14ac:dyDescent="0.15">
      <c r="A83" s="208"/>
      <c r="B83" s="191" t="s">
        <v>337</v>
      </c>
      <c r="C83" s="192" t="s">
        <v>384</v>
      </c>
      <c r="D83" s="214"/>
      <c r="E83" s="198"/>
      <c r="F83" s="195">
        <f>逆行列係数!AH84</f>
        <v>2.7813664509722721E-3</v>
      </c>
      <c r="G83" s="195">
        <f>逆行列係数!BW84</f>
        <v>1.1892418176325742E-2</v>
      </c>
      <c r="H83" s="472">
        <f t="shared" si="7"/>
        <v>0.1612431093285201</v>
      </c>
      <c r="I83" s="196">
        <f t="shared" si="7"/>
        <v>0.46430165262368994</v>
      </c>
      <c r="J83" s="197">
        <f>SUM(H83:I83)</f>
        <v>0.62554476195221009</v>
      </c>
    </row>
    <row r="84" spans="1:10" x14ac:dyDescent="0.15">
      <c r="A84" s="216"/>
      <c r="B84" s="277"/>
      <c r="C84" s="278" t="s">
        <v>116</v>
      </c>
      <c r="D84" s="217">
        <f>SUM(D45:D83)</f>
        <v>0</v>
      </c>
      <c r="E84" s="224">
        <f>SUM(E45:E83)</f>
        <v>0</v>
      </c>
      <c r="F84" s="218">
        <f>逆行列係数!AH85</f>
        <v>0.45616320082697903</v>
      </c>
      <c r="G84" s="218">
        <f>逆行列係数!BW85</f>
        <v>1.8375800489820755</v>
      </c>
      <c r="H84" s="488">
        <f>SUM(H45:H83)</f>
        <v>26.444977373219032</v>
      </c>
      <c r="I84" s="219">
        <f>SUM(I45:I83)</f>
        <v>71.742469943509775</v>
      </c>
      <c r="J84" s="220">
        <f>SUM(J45:J83)</f>
        <v>98.187447316728822</v>
      </c>
    </row>
    <row r="85" spans="1:10" x14ac:dyDescent="0.15">
      <c r="A85" s="221"/>
      <c r="B85" s="222"/>
      <c r="C85" s="223" t="s">
        <v>48</v>
      </c>
      <c r="D85" s="215">
        <f>SUM(D84,D44)</f>
        <v>57.972623230626418</v>
      </c>
      <c r="E85" s="215">
        <f>SUM(E84,E44)</f>
        <v>39.041820237029341</v>
      </c>
      <c r="F85" s="199">
        <f>逆行列係数!AH87</f>
        <v>1.8357946448952691</v>
      </c>
      <c r="G85" s="199">
        <f>逆行列係数!BW87</f>
        <v>1.8475511295741458</v>
      </c>
      <c r="H85" s="473">
        <f>SUM(H84,H44)</f>
        <v>106.42583127731504</v>
      </c>
      <c r="I85" s="200">
        <f>SUM(I84,I44)</f>
        <v>72.131759079554314</v>
      </c>
      <c r="J85" s="201">
        <f>SUM(J84,J44)</f>
        <v>178.55759035686941</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3"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32</v>
      </c>
      <c r="C2" s="324" t="s">
        <v>436</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281</v>
      </c>
      <c r="E4" s="182" t="s">
        <v>154</v>
      </c>
      <c r="F4" s="183" t="s">
        <v>155</v>
      </c>
      <c r="G4" s="183" t="s">
        <v>282</v>
      </c>
      <c r="H4" s="479" t="s">
        <v>283</v>
      </c>
      <c r="I4" s="185" t="s">
        <v>284</v>
      </c>
      <c r="J4" s="186" t="s">
        <v>285</v>
      </c>
      <c r="K4" s="187"/>
      <c r="L4" s="188"/>
    </row>
    <row r="5" spans="1:12" x14ac:dyDescent="0.15">
      <c r="A5" s="190" t="s">
        <v>130</v>
      </c>
      <c r="B5" s="191" t="s">
        <v>358</v>
      </c>
      <c r="C5" s="192" t="s">
        <v>359</v>
      </c>
      <c r="D5" s="193"/>
      <c r="E5" s="194"/>
      <c r="F5" s="195">
        <f>逆行列係数!AI5</f>
        <v>9.9741106641095808E-5</v>
      </c>
      <c r="G5" s="195">
        <f>逆行列係数!BX5</f>
        <v>1.2483197132486908E-5</v>
      </c>
      <c r="H5" s="472">
        <f t="shared" ref="H5:H40" si="0">D$36*F5</f>
        <v>7.6335222990646396E-3</v>
      </c>
      <c r="I5" s="196">
        <f t="shared" ref="I5:I40" si="1">E$36*G5</f>
        <v>2.9293865840087513E-4</v>
      </c>
      <c r="J5" s="197">
        <f t="shared" ref="J5:J40" si="2">SUM(H5:I5)</f>
        <v>7.9264609574655146E-3</v>
      </c>
    </row>
    <row r="6" spans="1:12" x14ac:dyDescent="0.15">
      <c r="A6" s="190" t="s">
        <v>132</v>
      </c>
      <c r="B6" s="191" t="s">
        <v>360</v>
      </c>
      <c r="C6" s="192" t="s">
        <v>361</v>
      </c>
      <c r="D6" s="193"/>
      <c r="E6" s="194"/>
      <c r="F6" s="195">
        <f>逆行列係数!AI6</f>
        <v>2.8488562206969295E-5</v>
      </c>
      <c r="G6" s="195">
        <f>逆行列係数!BX6</f>
        <v>3.3521426633700724E-6</v>
      </c>
      <c r="H6" s="472">
        <f t="shared" si="0"/>
        <v>2.180325466587394E-3</v>
      </c>
      <c r="I6" s="196">
        <f t="shared" si="1"/>
        <v>7.866351577677413E-5</v>
      </c>
      <c r="J6" s="197">
        <f t="shared" si="2"/>
        <v>2.2589889823641683E-3</v>
      </c>
    </row>
    <row r="7" spans="1:12" x14ac:dyDescent="0.15">
      <c r="A7" s="190" t="s">
        <v>134</v>
      </c>
      <c r="B7" s="191" t="s">
        <v>362</v>
      </c>
      <c r="C7" s="192" t="s">
        <v>363</v>
      </c>
      <c r="D7" s="193"/>
      <c r="E7" s="194"/>
      <c r="F7" s="195">
        <f>逆行列係数!AI7</f>
        <v>1.8291760551072541E-5</v>
      </c>
      <c r="G7" s="195">
        <f>逆行列係数!BX7</f>
        <v>1.9417763165919031E-6</v>
      </c>
      <c r="H7" s="472">
        <f t="shared" si="0"/>
        <v>1.3999299462177002E-3</v>
      </c>
      <c r="I7" s="196">
        <f t="shared" si="1"/>
        <v>4.5566960375615266E-5</v>
      </c>
      <c r="J7" s="197">
        <f t="shared" si="2"/>
        <v>1.4454969065933155E-3</v>
      </c>
    </row>
    <row r="8" spans="1:12" x14ac:dyDescent="0.15">
      <c r="A8" s="190" t="s">
        <v>136</v>
      </c>
      <c r="B8" s="191" t="s">
        <v>364</v>
      </c>
      <c r="C8" s="192" t="s">
        <v>3</v>
      </c>
      <c r="D8" s="193"/>
      <c r="E8" s="194"/>
      <c r="F8" s="195">
        <f>逆行列係数!AI8</f>
        <v>6.971612698911102E-3</v>
      </c>
      <c r="G8" s="195">
        <f>逆行列係数!BX8</f>
        <v>1.9116712700990182E-4</v>
      </c>
      <c r="H8" s="472">
        <f t="shared" si="0"/>
        <v>0.53356096387698382</v>
      </c>
      <c r="I8" s="196">
        <f t="shared" si="1"/>
        <v>4.4860496171203173E-3</v>
      </c>
      <c r="J8" s="197">
        <f t="shared" si="2"/>
        <v>0.53804701349410411</v>
      </c>
    </row>
    <row r="9" spans="1:12" x14ac:dyDescent="0.15">
      <c r="A9" s="190"/>
      <c r="B9" s="191" t="s">
        <v>365</v>
      </c>
      <c r="C9" s="192" t="s">
        <v>344</v>
      </c>
      <c r="D9" s="193"/>
      <c r="E9" s="194"/>
      <c r="F9" s="195">
        <f>逆行列係数!AI9</f>
        <v>2.5189683572719197E-4</v>
      </c>
      <c r="G9" s="195">
        <f>逆行列係数!BX9</f>
        <v>4.269822300435957E-5</v>
      </c>
      <c r="H9" s="472">
        <f t="shared" si="0"/>
        <v>1.9278511912911505E-2</v>
      </c>
      <c r="I9" s="196">
        <f t="shared" si="1"/>
        <v>1.0019837090008876E-3</v>
      </c>
      <c r="J9" s="197">
        <f t="shared" si="2"/>
        <v>2.0280495621912392E-2</v>
      </c>
    </row>
    <row r="10" spans="1:12" x14ac:dyDescent="0.15">
      <c r="A10" s="190"/>
      <c r="B10" s="191" t="s">
        <v>366</v>
      </c>
      <c r="C10" s="192" t="s">
        <v>4</v>
      </c>
      <c r="D10" s="193"/>
      <c r="E10" s="194"/>
      <c r="F10" s="195">
        <f>逆行列係数!AI10</f>
        <v>3.6230333631290133E-3</v>
      </c>
      <c r="G10" s="195">
        <f>逆行列係数!BX10</f>
        <v>1.0698987332935886E-4</v>
      </c>
      <c r="H10" s="472">
        <f t="shared" si="0"/>
        <v>0.27728292675976102</v>
      </c>
      <c r="I10" s="196">
        <f t="shared" si="1"/>
        <v>2.5106925431800896E-3</v>
      </c>
      <c r="J10" s="197">
        <f t="shared" si="2"/>
        <v>0.27979361930294111</v>
      </c>
    </row>
    <row r="11" spans="1:12" x14ac:dyDescent="0.15">
      <c r="A11" s="190"/>
      <c r="B11" s="191" t="s">
        <v>367</v>
      </c>
      <c r="C11" s="192" t="s">
        <v>113</v>
      </c>
      <c r="D11" s="193"/>
      <c r="E11" s="194"/>
      <c r="F11" s="195">
        <f>逆行列係数!AI11</f>
        <v>2.6865471427884413E-3</v>
      </c>
      <c r="G11" s="195">
        <f>逆行列係数!BX11</f>
        <v>3.0790017511383446E-4</v>
      </c>
      <c r="H11" s="472">
        <f t="shared" si="0"/>
        <v>0.20561048711599347</v>
      </c>
      <c r="I11" s="196">
        <f t="shared" si="1"/>
        <v>7.2253817080650661E-3</v>
      </c>
      <c r="J11" s="197">
        <f t="shared" si="2"/>
        <v>0.21283586882405853</v>
      </c>
    </row>
    <row r="12" spans="1:12" x14ac:dyDescent="0.15">
      <c r="A12" s="190"/>
      <c r="B12" s="191" t="s">
        <v>368</v>
      </c>
      <c r="C12" s="192" t="s">
        <v>5</v>
      </c>
      <c r="D12" s="193"/>
      <c r="E12" s="194"/>
      <c r="F12" s="195">
        <f>逆行列係数!AI12</f>
        <v>1.5556065939061788E-3</v>
      </c>
      <c r="G12" s="195">
        <f>逆行列係数!BX12</f>
        <v>4.7630105171416506E-4</v>
      </c>
      <c r="H12" s="472">
        <f t="shared" si="0"/>
        <v>0.11905580380097881</v>
      </c>
      <c r="I12" s="196">
        <f t="shared" si="1"/>
        <v>1.1177183986060848E-2</v>
      </c>
      <c r="J12" s="197">
        <f t="shared" si="2"/>
        <v>0.13023298778703965</v>
      </c>
    </row>
    <row r="13" spans="1:12" x14ac:dyDescent="0.15">
      <c r="A13" s="190"/>
      <c r="B13" s="191" t="s">
        <v>369</v>
      </c>
      <c r="C13" s="192" t="s">
        <v>6</v>
      </c>
      <c r="D13" s="193"/>
      <c r="E13" s="194"/>
      <c r="F13" s="195">
        <f>逆行列係数!AI13</f>
        <v>5.3280220080301702E-3</v>
      </c>
      <c r="G13" s="195">
        <f>逆行列係数!BX13</f>
        <v>1.1196648846518214E-4</v>
      </c>
      <c r="H13" s="472">
        <f t="shared" si="0"/>
        <v>0.40777144126299242</v>
      </c>
      <c r="I13" s="196">
        <f t="shared" si="1"/>
        <v>2.6274769651349105E-3</v>
      </c>
      <c r="J13" s="197">
        <f t="shared" si="2"/>
        <v>0.41039891822812735</v>
      </c>
    </row>
    <row r="14" spans="1:12" x14ac:dyDescent="0.15">
      <c r="A14" s="190"/>
      <c r="B14" s="191" t="s">
        <v>88</v>
      </c>
      <c r="C14" s="192" t="s">
        <v>370</v>
      </c>
      <c r="D14" s="193"/>
      <c r="E14" s="194"/>
      <c r="F14" s="195">
        <f>逆行列係数!AI14</f>
        <v>7.1224899797117192E-4</v>
      </c>
      <c r="G14" s="195">
        <f>逆行列係数!BX14</f>
        <v>4.0132924211461966E-4</v>
      </c>
      <c r="H14" s="472">
        <f t="shared" si="0"/>
        <v>5.4510810954439728E-2</v>
      </c>
      <c r="I14" s="196">
        <f t="shared" si="1"/>
        <v>9.4178477287793459E-3</v>
      </c>
      <c r="J14" s="197">
        <f t="shared" si="2"/>
        <v>6.3928658683219078E-2</v>
      </c>
    </row>
    <row r="15" spans="1:12" x14ac:dyDescent="0.15">
      <c r="A15" s="190"/>
      <c r="B15" s="191" t="s">
        <v>89</v>
      </c>
      <c r="C15" s="192" t="s">
        <v>7</v>
      </c>
      <c r="D15" s="193"/>
      <c r="E15" s="194"/>
      <c r="F15" s="195">
        <f>逆行列係数!AI15</f>
        <v>4.4571757020168642E-4</v>
      </c>
      <c r="G15" s="195">
        <f>逆行列係数!BX15</f>
        <v>9.6684546489469235E-5</v>
      </c>
      <c r="H15" s="472">
        <f t="shared" si="0"/>
        <v>3.4112264499556004E-2</v>
      </c>
      <c r="I15" s="196">
        <f t="shared" si="1"/>
        <v>2.2688611768385742E-3</v>
      </c>
      <c r="J15" s="197">
        <f t="shared" si="2"/>
        <v>3.638112567639458E-2</v>
      </c>
    </row>
    <row r="16" spans="1:12" x14ac:dyDescent="0.15">
      <c r="A16" s="190"/>
      <c r="B16" s="191" t="s">
        <v>90</v>
      </c>
      <c r="C16" s="192" t="s">
        <v>8</v>
      </c>
      <c r="D16" s="193"/>
      <c r="E16" s="194"/>
      <c r="F16" s="195">
        <f>逆行列係数!AI16</f>
        <v>1.9361623962822338E-3</v>
      </c>
      <c r="G16" s="195">
        <f>逆行列係数!BX16</f>
        <v>1.1018881200854673E-3</v>
      </c>
      <c r="H16" s="472">
        <f t="shared" si="0"/>
        <v>0.14818101908387329</v>
      </c>
      <c r="I16" s="196">
        <f t="shared" si="1"/>
        <v>2.585760876640051E-2</v>
      </c>
      <c r="J16" s="197">
        <f t="shared" si="2"/>
        <v>0.1740386278502738</v>
      </c>
    </row>
    <row r="17" spans="1:10" x14ac:dyDescent="0.15">
      <c r="A17" s="190"/>
      <c r="B17" s="191" t="s">
        <v>91</v>
      </c>
      <c r="C17" s="192" t="s">
        <v>9</v>
      </c>
      <c r="D17" s="193"/>
      <c r="E17" s="194"/>
      <c r="F17" s="195">
        <f>逆行列係数!AI17</f>
        <v>1.6574721640637697E-4</v>
      </c>
      <c r="G17" s="195">
        <f>逆行列係数!BX17</f>
        <v>9.6770938513719034E-5</v>
      </c>
      <c r="H17" s="472">
        <f t="shared" si="0"/>
        <v>1.2685191843707326E-2</v>
      </c>
      <c r="I17" s="196">
        <f t="shared" si="1"/>
        <v>2.2708885071299791E-3</v>
      </c>
      <c r="J17" s="197">
        <f t="shared" si="2"/>
        <v>1.4956080350837305E-2</v>
      </c>
    </row>
    <row r="18" spans="1:10" x14ac:dyDescent="0.15">
      <c r="A18" s="190"/>
      <c r="B18" s="191" t="s">
        <v>92</v>
      </c>
      <c r="C18" s="192" t="s">
        <v>10</v>
      </c>
      <c r="D18" s="193"/>
      <c r="E18" s="194"/>
      <c r="F18" s="195">
        <f>逆行列係数!AI18</f>
        <v>1.9642340570556441E-3</v>
      </c>
      <c r="G18" s="195">
        <f>逆行列係数!BX18</f>
        <v>4.9164750659574995E-4</v>
      </c>
      <c r="H18" s="472">
        <f t="shared" si="0"/>
        <v>0.15032943768180085</v>
      </c>
      <c r="I18" s="196">
        <f t="shared" si="1"/>
        <v>1.1537313675315016E-2</v>
      </c>
      <c r="J18" s="197">
        <f t="shared" si="2"/>
        <v>0.16186675135711587</v>
      </c>
    </row>
    <row r="19" spans="1:10" x14ac:dyDescent="0.15">
      <c r="A19" s="190"/>
      <c r="B19" s="191" t="s">
        <v>93</v>
      </c>
      <c r="C19" s="192" t="s">
        <v>371</v>
      </c>
      <c r="D19" s="193"/>
      <c r="E19" s="194"/>
      <c r="F19" s="195">
        <f>逆行列係数!AI19</f>
        <v>2.2342031724760056E-4</v>
      </c>
      <c r="G19" s="195">
        <f>逆行列係数!BX19</f>
        <v>1.764967970667442E-4</v>
      </c>
      <c r="H19" s="472">
        <f>D$36*F19</f>
        <v>1.7099108193280796E-2</v>
      </c>
      <c r="I19" s="196">
        <f>E$36*G19</f>
        <v>4.1417863065087495E-3</v>
      </c>
      <c r="J19" s="197">
        <f>SUM(H19:I19)</f>
        <v>2.1240894499789546E-2</v>
      </c>
    </row>
    <row r="20" spans="1:10" x14ac:dyDescent="0.15">
      <c r="A20" s="190"/>
      <c r="B20" s="191" t="s">
        <v>94</v>
      </c>
      <c r="C20" s="192" t="s">
        <v>372</v>
      </c>
      <c r="D20" s="193"/>
      <c r="E20" s="194"/>
      <c r="F20" s="195">
        <f>逆行列係数!AI20</f>
        <v>1.7347345193830928E-4</v>
      </c>
      <c r="G20" s="195">
        <f>逆行列係数!BX20</f>
        <v>5.2982952440494706E-5</v>
      </c>
      <c r="H20" s="472">
        <f>D$36*F20</f>
        <v>1.3276506630629193E-2</v>
      </c>
      <c r="I20" s="196">
        <f>E$36*G20</f>
        <v>1.24333172354091E-3</v>
      </c>
      <c r="J20" s="197">
        <f>SUM(H20:I20)</f>
        <v>1.4519838354170103E-2</v>
      </c>
    </row>
    <row r="21" spans="1:10" x14ac:dyDescent="0.15">
      <c r="A21" s="190"/>
      <c r="B21" s="191" t="s">
        <v>95</v>
      </c>
      <c r="C21" s="192" t="s">
        <v>373</v>
      </c>
      <c r="D21" s="193"/>
      <c r="E21" s="194"/>
      <c r="F21" s="195">
        <f>逆行列係数!AI21</f>
        <v>1.0741403856098855E-3</v>
      </c>
      <c r="G21" s="195">
        <f>逆行列係数!BX21</f>
        <v>2.5191518752357345E-4</v>
      </c>
      <c r="H21" s="472">
        <f t="shared" si="0"/>
        <v>8.2207575813085729E-2</v>
      </c>
      <c r="I21" s="196">
        <f t="shared" si="1"/>
        <v>5.9116023147556332E-3</v>
      </c>
      <c r="J21" s="197">
        <f t="shared" si="2"/>
        <v>8.8119178127841369E-2</v>
      </c>
    </row>
    <row r="22" spans="1:10" x14ac:dyDescent="0.15">
      <c r="A22" s="190"/>
      <c r="B22" s="191" t="s">
        <v>96</v>
      </c>
      <c r="C22" s="192" t="s">
        <v>374</v>
      </c>
      <c r="D22" s="193"/>
      <c r="E22" s="194"/>
      <c r="F22" s="195">
        <f>逆行列係数!AI22</f>
        <v>6.1255935591843236E-4</v>
      </c>
      <c r="G22" s="195">
        <f>逆行列係数!BX22</f>
        <v>1.5681636921550726E-4</v>
      </c>
      <c r="H22" s="472">
        <f t="shared" si="0"/>
        <v>4.6881227413386295E-2</v>
      </c>
      <c r="I22" s="196">
        <f t="shared" si="1"/>
        <v>3.6799528458728494E-3</v>
      </c>
      <c r="J22" s="197">
        <f t="shared" si="2"/>
        <v>5.0561180259259146E-2</v>
      </c>
    </row>
    <row r="23" spans="1:10" x14ac:dyDescent="0.15">
      <c r="A23" s="190"/>
      <c r="B23" s="191" t="s">
        <v>97</v>
      </c>
      <c r="C23" s="192" t="s">
        <v>11</v>
      </c>
      <c r="D23" s="193"/>
      <c r="E23" s="194"/>
      <c r="F23" s="195">
        <f>逆行列係数!AI23</f>
        <v>5.2581702133343462E-4</v>
      </c>
      <c r="G23" s="195">
        <f>逆行列係数!BX23</f>
        <v>2.7607689100400879E-4</v>
      </c>
      <c r="H23" s="472">
        <f t="shared" si="0"/>
        <v>4.0242544851840666E-2</v>
      </c>
      <c r="I23" s="196">
        <f t="shared" si="1"/>
        <v>6.4785962448457544E-3</v>
      </c>
      <c r="J23" s="197">
        <f t="shared" si="2"/>
        <v>4.6721141096686417E-2</v>
      </c>
    </row>
    <row r="24" spans="1:10" x14ac:dyDescent="0.15">
      <c r="A24" s="190"/>
      <c r="B24" s="191" t="s">
        <v>98</v>
      </c>
      <c r="C24" s="192" t="s">
        <v>345</v>
      </c>
      <c r="D24" s="193"/>
      <c r="E24" s="194"/>
      <c r="F24" s="195">
        <f>逆行列係数!AI24</f>
        <v>9.0037348397922572E-4</v>
      </c>
      <c r="G24" s="195">
        <f>逆行列係数!BX24</f>
        <v>1.2073922434558579E-4</v>
      </c>
      <c r="H24" s="472">
        <f t="shared" si="0"/>
        <v>6.8908610490692954E-2</v>
      </c>
      <c r="I24" s="196">
        <f t="shared" si="1"/>
        <v>2.8333435754300165E-3</v>
      </c>
      <c r="J24" s="197">
        <f t="shared" si="2"/>
        <v>7.1741954066122965E-2</v>
      </c>
    </row>
    <row r="25" spans="1:10" x14ac:dyDescent="0.15">
      <c r="A25" s="190"/>
      <c r="B25" s="191" t="s">
        <v>99</v>
      </c>
      <c r="C25" s="192" t="s">
        <v>342</v>
      </c>
      <c r="D25" s="193"/>
      <c r="E25" s="194"/>
      <c r="F25" s="195">
        <f>逆行列係数!AI25</f>
        <v>2.1427902336422929E-3</v>
      </c>
      <c r="G25" s="195">
        <f>逆行列係数!BX25</f>
        <v>4.1110181448316633E-4</v>
      </c>
      <c r="H25" s="472">
        <f t="shared" si="0"/>
        <v>0.16399494232187381</v>
      </c>
      <c r="I25" s="196">
        <f t="shared" si="1"/>
        <v>9.6471771392167838E-3</v>
      </c>
      <c r="J25" s="197">
        <f t="shared" si="2"/>
        <v>0.17364211946109059</v>
      </c>
    </row>
    <row r="26" spans="1:10" x14ac:dyDescent="0.15">
      <c r="A26" s="190"/>
      <c r="B26" s="191" t="s">
        <v>100</v>
      </c>
      <c r="C26" s="192" t="s">
        <v>13</v>
      </c>
      <c r="D26" s="193"/>
      <c r="E26" s="194"/>
      <c r="F26" s="195">
        <f>逆行列係数!AI26</f>
        <v>4.9954081343207956E-3</v>
      </c>
      <c r="G26" s="195">
        <f>逆行列係数!BX26</f>
        <v>4.8431319414973063E-4</v>
      </c>
      <c r="H26" s="472">
        <f t="shared" si="0"/>
        <v>0.38231538299932122</v>
      </c>
      <c r="I26" s="196">
        <f t="shared" si="1"/>
        <v>1.1365202025917254E-2</v>
      </c>
      <c r="J26" s="197">
        <f t="shared" si="2"/>
        <v>0.39368058502523845</v>
      </c>
    </row>
    <row r="27" spans="1:10" x14ac:dyDescent="0.15">
      <c r="A27" s="190"/>
      <c r="B27" s="191" t="s">
        <v>101</v>
      </c>
      <c r="C27" s="192" t="s">
        <v>14</v>
      </c>
      <c r="D27" s="193"/>
      <c r="E27" s="194"/>
      <c r="F27" s="195">
        <f>逆行列係数!AI27</f>
        <v>1.2993086441082961E-2</v>
      </c>
      <c r="G27" s="195">
        <f>逆行列係数!BX27</f>
        <v>4.0106926395172954E-5</v>
      </c>
      <c r="H27" s="472">
        <f t="shared" si="0"/>
        <v>0.99440459828240313</v>
      </c>
      <c r="I27" s="196">
        <f t="shared" si="1"/>
        <v>9.4117469155467846E-4</v>
      </c>
      <c r="J27" s="197">
        <f t="shared" si="2"/>
        <v>0.99534577297395777</v>
      </c>
    </row>
    <row r="28" spans="1:10" x14ac:dyDescent="0.15">
      <c r="A28" s="190"/>
      <c r="B28" s="191" t="s">
        <v>102</v>
      </c>
      <c r="C28" s="192" t="s">
        <v>343</v>
      </c>
      <c r="D28" s="193"/>
      <c r="E28" s="194"/>
      <c r="F28" s="195">
        <f>逆行列係数!AI28</f>
        <v>1.1071825457095083E-2</v>
      </c>
      <c r="G28" s="195">
        <f>逆行列係数!BX28</f>
        <v>1.8580008915780553E-4</v>
      </c>
      <c r="H28" s="472">
        <f t="shared" si="0"/>
        <v>0.8473640343916512</v>
      </c>
      <c r="I28" s="196">
        <f t="shared" si="1"/>
        <v>4.3601032869219269E-3</v>
      </c>
      <c r="J28" s="197">
        <f t="shared" si="2"/>
        <v>0.85172413767857313</v>
      </c>
    </row>
    <row r="29" spans="1:10" x14ac:dyDescent="0.15">
      <c r="A29" s="190"/>
      <c r="B29" s="191" t="s">
        <v>103</v>
      </c>
      <c r="C29" s="192" t="s">
        <v>375</v>
      </c>
      <c r="D29" s="193"/>
      <c r="E29" s="194"/>
      <c r="F29" s="195">
        <f>逆行列係数!AI29</f>
        <v>5.0171457352231599E-3</v>
      </c>
      <c r="G29" s="195">
        <f>逆行列係数!BX29</f>
        <v>1.8607022586151872E-5</v>
      </c>
      <c r="H29" s="472">
        <f t="shared" si="0"/>
        <v>0.38397903469524086</v>
      </c>
      <c r="I29" s="196">
        <f t="shared" si="1"/>
        <v>4.366442486946625E-4</v>
      </c>
      <c r="J29" s="197">
        <f t="shared" si="2"/>
        <v>0.38441567894393552</v>
      </c>
    </row>
    <row r="30" spans="1:10" x14ac:dyDescent="0.15">
      <c r="A30" s="190"/>
      <c r="B30" s="191" t="s">
        <v>104</v>
      </c>
      <c r="C30" s="192" t="s">
        <v>376</v>
      </c>
      <c r="D30" s="193"/>
      <c r="E30" s="194"/>
      <c r="F30" s="195">
        <f>逆行列係数!AI30</f>
        <v>2.2525094880127577E-2</v>
      </c>
      <c r="G30" s="195">
        <f>逆行列係数!BX30</f>
        <v>1.1251295301699468E-5</v>
      </c>
      <c r="H30" s="472">
        <f>D$36*F30</f>
        <v>1.7239212582102501</v>
      </c>
      <c r="I30" s="196">
        <f>E$36*G30</f>
        <v>2.6403006505235679E-4</v>
      </c>
      <c r="J30" s="197">
        <f>SUM(H30:I30)</f>
        <v>1.7241852882753024</v>
      </c>
    </row>
    <row r="31" spans="1:10" x14ac:dyDescent="0.15">
      <c r="A31" s="190"/>
      <c r="B31" s="191" t="s">
        <v>105</v>
      </c>
      <c r="C31" s="192" t="s">
        <v>377</v>
      </c>
      <c r="D31" s="193"/>
      <c r="E31" s="194"/>
      <c r="F31" s="195">
        <f>逆行列係数!AI31</f>
        <v>6.799260725013777E-3</v>
      </c>
      <c r="G31" s="195">
        <f>逆行列係数!BX31</f>
        <v>7.1040423420442287E-4</v>
      </c>
      <c r="H31" s="472">
        <f>D$36*F31</f>
        <v>0.52037028773211991</v>
      </c>
      <c r="I31" s="196">
        <f>E$36*G31</f>
        <v>1.6670798440614386E-2</v>
      </c>
      <c r="J31" s="197">
        <f>SUM(H31:I31)</f>
        <v>0.53704108617273427</v>
      </c>
    </row>
    <row r="32" spans="1:10" x14ac:dyDescent="0.15">
      <c r="A32" s="190"/>
      <c r="B32" s="191" t="s">
        <v>106</v>
      </c>
      <c r="C32" s="192" t="s">
        <v>17</v>
      </c>
      <c r="D32" s="193"/>
      <c r="E32" s="194"/>
      <c r="F32" s="195">
        <f>逆行列係数!AI32</f>
        <v>3.9598408436819582E-2</v>
      </c>
      <c r="G32" s="195">
        <f>逆行列係数!BX32</f>
        <v>1.2459458126640489E-4</v>
      </c>
      <c r="H32" s="472">
        <f t="shared" si="0"/>
        <v>3.0305993585736566</v>
      </c>
      <c r="I32" s="196">
        <f t="shared" si="1"/>
        <v>2.9238158376281441E-3</v>
      </c>
      <c r="J32" s="197">
        <f t="shared" si="2"/>
        <v>3.0335231744112847</v>
      </c>
    </row>
    <row r="33" spans="1:10" x14ac:dyDescent="0.15">
      <c r="A33" s="190"/>
      <c r="B33" s="191" t="s">
        <v>107</v>
      </c>
      <c r="C33" s="192" t="s">
        <v>18</v>
      </c>
      <c r="D33" s="193"/>
      <c r="E33" s="194"/>
      <c r="F33" s="195">
        <f>逆行列係数!AI33</f>
        <v>4.529432225685694E-3</v>
      </c>
      <c r="G33" s="195">
        <f>逆行列係数!BX33</f>
        <v>8.8866998125062364E-5</v>
      </c>
      <c r="H33" s="472">
        <f t="shared" si="0"/>
        <v>0.34665267973503472</v>
      </c>
      <c r="I33" s="196">
        <f t="shared" si="1"/>
        <v>2.0854096054543866E-3</v>
      </c>
      <c r="J33" s="197">
        <f t="shared" si="2"/>
        <v>0.34873808934048911</v>
      </c>
    </row>
    <row r="34" spans="1:10" x14ac:dyDescent="0.15">
      <c r="A34" s="190"/>
      <c r="B34" s="191" t="s">
        <v>108</v>
      </c>
      <c r="C34" s="192" t="s">
        <v>378</v>
      </c>
      <c r="D34" s="193"/>
      <c r="E34" s="194"/>
      <c r="F34" s="195">
        <f>逆行列係数!AI34</f>
        <v>1.6634885864860768E-2</v>
      </c>
      <c r="G34" s="195">
        <f>逆行列係数!BX34</f>
        <v>1.0530983487848345E-3</v>
      </c>
      <c r="H34" s="472">
        <f t="shared" si="0"/>
        <v>1.2731237547698293</v>
      </c>
      <c r="I34" s="196">
        <f t="shared" si="1"/>
        <v>2.4712676903448704E-2</v>
      </c>
      <c r="J34" s="197">
        <f t="shared" si="2"/>
        <v>1.297836431673278</v>
      </c>
    </row>
    <row r="35" spans="1:10" x14ac:dyDescent="0.15">
      <c r="A35" s="190"/>
      <c r="B35" s="191" t="s">
        <v>109</v>
      </c>
      <c r="C35" s="192" t="s">
        <v>347</v>
      </c>
      <c r="D35" s="193"/>
      <c r="E35" s="194"/>
      <c r="F35" s="195">
        <f>逆行列係数!AI35</f>
        <v>1.7130347044064676E-2</v>
      </c>
      <c r="G35" s="195">
        <f>逆行列係数!BX35</f>
        <v>2.511693805577132E-4</v>
      </c>
      <c r="H35" s="472">
        <f t="shared" si="0"/>
        <v>1.3110430649433498</v>
      </c>
      <c r="I35" s="196">
        <f t="shared" si="1"/>
        <v>5.8941007332548043E-3</v>
      </c>
      <c r="J35" s="197">
        <f t="shared" si="2"/>
        <v>1.3169371656766047</v>
      </c>
    </row>
    <row r="36" spans="1:10" x14ac:dyDescent="0.15">
      <c r="A36" s="190"/>
      <c r="B36" s="191" t="s">
        <v>110</v>
      </c>
      <c r="C36" s="192" t="s">
        <v>19</v>
      </c>
      <c r="D36" s="193">
        <f>地域別最終需要!K38</f>
        <v>76.53336278424085</v>
      </c>
      <c r="E36" s="194">
        <f>地域別最終需要!I38</f>
        <v>23.466637215759146</v>
      </c>
      <c r="F36" s="195">
        <f>逆行列係数!AI36</f>
        <v>1.0005256285891813</v>
      </c>
      <c r="G36" s="195">
        <f>逆行列係数!BX36</f>
        <v>9.9524157877443315E-6</v>
      </c>
      <c r="H36" s="472">
        <f t="shared" si="0"/>
        <v>76.573590907746421</v>
      </c>
      <c r="I36" s="196">
        <f t="shared" si="1"/>
        <v>2.3354973071139002E-4</v>
      </c>
      <c r="J36" s="197">
        <f t="shared" si="2"/>
        <v>76.57382445747713</v>
      </c>
    </row>
    <row r="37" spans="1:10" x14ac:dyDescent="0.15">
      <c r="A37" s="190"/>
      <c r="B37" s="191" t="s">
        <v>111</v>
      </c>
      <c r="C37" s="192" t="s">
        <v>20</v>
      </c>
      <c r="D37" s="193"/>
      <c r="E37" s="194"/>
      <c r="F37" s="195">
        <f>逆行列係数!AI37</f>
        <v>1.5286093152910615E-3</v>
      </c>
      <c r="G37" s="195">
        <f>逆行列係数!BX37</f>
        <v>1.6191170155419526E-4</v>
      </c>
      <c r="H37" s="472">
        <f t="shared" si="0"/>
        <v>0.11698961128254082</v>
      </c>
      <c r="I37" s="196">
        <f t="shared" si="1"/>
        <v>3.7995231613585667E-3</v>
      </c>
      <c r="J37" s="197">
        <f t="shared" si="2"/>
        <v>0.12078913444389938</v>
      </c>
    </row>
    <row r="38" spans="1:10" x14ac:dyDescent="0.15">
      <c r="A38" s="190"/>
      <c r="B38" s="191" t="s">
        <v>112</v>
      </c>
      <c r="C38" s="192" t="s">
        <v>379</v>
      </c>
      <c r="D38" s="193"/>
      <c r="E38" s="194"/>
      <c r="F38" s="195">
        <f>逆行列係数!AI38</f>
        <v>7.4636492508506209E-5</v>
      </c>
      <c r="G38" s="195">
        <f>逆行列係数!BX38</f>
        <v>2.007327781309071E-6</v>
      </c>
      <c r="H38" s="472">
        <f t="shared" si="0"/>
        <v>5.71218175809678E-3</v>
      </c>
      <c r="I38" s="196">
        <f t="shared" si="1"/>
        <v>4.7105232817094681E-5</v>
      </c>
      <c r="J38" s="197">
        <f t="shared" si="2"/>
        <v>5.759286990913875E-3</v>
      </c>
    </row>
    <row r="39" spans="1:10" x14ac:dyDescent="0.15">
      <c r="A39" s="190"/>
      <c r="B39" s="191" t="s">
        <v>334</v>
      </c>
      <c r="C39" s="192" t="s">
        <v>380</v>
      </c>
      <c r="D39" s="193"/>
      <c r="E39" s="194"/>
      <c r="F39" s="195">
        <f>逆行列係数!AI39</f>
        <v>4.7973238598698122E-4</v>
      </c>
      <c r="G39" s="195">
        <f>逆行列係数!BX39</f>
        <v>1.0033609182776809E-5</v>
      </c>
      <c r="H39" s="472">
        <f t="shared" si="0"/>
        <v>3.6715532736091093E-2</v>
      </c>
      <c r="I39" s="196">
        <f t="shared" si="1"/>
        <v>2.3545506665693299E-4</v>
      </c>
      <c r="J39" s="197">
        <f t="shared" si="2"/>
        <v>3.6950987802748025E-2</v>
      </c>
    </row>
    <row r="40" spans="1:10" x14ac:dyDescent="0.15">
      <c r="A40" s="190"/>
      <c r="B40" s="191" t="s">
        <v>335</v>
      </c>
      <c r="C40" s="192" t="s">
        <v>21</v>
      </c>
      <c r="D40" s="193"/>
      <c r="E40" s="194"/>
      <c r="F40" s="195">
        <f>逆行列係数!AI40</f>
        <v>7.3153884899602117E-2</v>
      </c>
      <c r="G40" s="195">
        <f>逆行列係数!BX40</f>
        <v>5.0064150470347608E-4</v>
      </c>
      <c r="H40" s="472">
        <f t="shared" si="0"/>
        <v>5.5987128120978475</v>
      </c>
      <c r="I40" s="196">
        <f t="shared" si="1"/>
        <v>1.1748372566028249E-2</v>
      </c>
      <c r="J40" s="197">
        <f t="shared" si="2"/>
        <v>5.6104611846638761</v>
      </c>
    </row>
    <row r="41" spans="1:10" x14ac:dyDescent="0.15">
      <c r="A41" s="190"/>
      <c r="B41" s="191" t="s">
        <v>381</v>
      </c>
      <c r="C41" s="435" t="s">
        <v>439</v>
      </c>
      <c r="D41" s="193"/>
      <c r="E41" s="194"/>
      <c r="F41" s="195">
        <f>逆行列係数!AI41</f>
        <v>6.0238648871871546E-4</v>
      </c>
      <c r="G41" s="195">
        <f>逆行列係数!BX41</f>
        <v>2.2306926285003669E-5</v>
      </c>
      <c r="H41" s="472">
        <f t="shared" ref="H41:I43" si="3">D$36*F41</f>
        <v>4.6102663677434458E-2</v>
      </c>
      <c r="I41" s="196">
        <f t="shared" si="3"/>
        <v>5.2346854652886299E-4</v>
      </c>
      <c r="J41" s="197">
        <f>SUM(H41:I41)</f>
        <v>4.6626132223963321E-2</v>
      </c>
    </row>
    <row r="42" spans="1:10" x14ac:dyDescent="0.15">
      <c r="A42" s="190"/>
      <c r="B42" s="191" t="s">
        <v>336</v>
      </c>
      <c r="C42" s="192" t="s">
        <v>383</v>
      </c>
      <c r="D42" s="193"/>
      <c r="E42" s="194"/>
      <c r="F42" s="195">
        <f>逆行列係数!AI42</f>
        <v>3.4808197101189086E-3</v>
      </c>
      <c r="G42" s="195">
        <f>逆行列係数!BX42</f>
        <v>9.6134706600754489E-6</v>
      </c>
      <c r="H42" s="472">
        <f t="shared" si="3"/>
        <v>0.26639883766106648</v>
      </c>
      <c r="I42" s="196">
        <f t="shared" si="3"/>
        <v>2.2559582836433517E-4</v>
      </c>
      <c r="J42" s="197">
        <f>SUM(H42:I42)</f>
        <v>0.26662443348943082</v>
      </c>
    </row>
    <row r="43" spans="1:10" x14ac:dyDescent="0.15">
      <c r="A43" s="190"/>
      <c r="B43" s="191" t="s">
        <v>337</v>
      </c>
      <c r="C43" s="192" t="s">
        <v>384</v>
      </c>
      <c r="D43" s="320"/>
      <c r="E43" s="321"/>
      <c r="F43" s="199">
        <f>逆行列係数!AI43</f>
        <v>2.3171406722990477E-3</v>
      </c>
      <c r="G43" s="199">
        <f>逆行列係数!BX43</f>
        <v>4.3873464807791999E-5</v>
      </c>
      <c r="H43" s="473">
        <f t="shared" si="3"/>
        <v>0.17733856769518275</v>
      </c>
      <c r="I43" s="200">
        <f t="shared" si="3"/>
        <v>1.029562682042831E-3</v>
      </c>
      <c r="J43" s="201">
        <f>SUM(H43:I43)</f>
        <v>0.17836813037722557</v>
      </c>
    </row>
    <row r="44" spans="1:10" x14ac:dyDescent="0.15">
      <c r="A44" s="202"/>
      <c r="B44" s="271"/>
      <c r="C44" s="272" t="s">
        <v>116</v>
      </c>
      <c r="D44" s="204">
        <f>SUM(D5:D43)</f>
        <v>76.53336278424085</v>
      </c>
      <c r="E44" s="204">
        <f>SUM(E5:E43)</f>
        <v>23.466637215759146</v>
      </c>
      <c r="F44" s="205">
        <f>逆行列係数!AI44</f>
        <v>1.2548976580574784</v>
      </c>
      <c r="G44" s="205">
        <f>逆行列係数!BX44</f>
        <v>8.6178021359187267E-3</v>
      </c>
      <c r="H44" s="474">
        <f>SUM(H5:H43)</f>
        <v>96.041537721207192</v>
      </c>
      <c r="I44" s="206">
        <f>SUM(I5:I43)</f>
        <v>0.20223083632079905</v>
      </c>
      <c r="J44" s="207">
        <f>SUM(J5:J43)</f>
        <v>96.243768557527986</v>
      </c>
    </row>
    <row r="45" spans="1:10" x14ac:dyDescent="0.15">
      <c r="A45" s="208" t="s">
        <v>137</v>
      </c>
      <c r="B45" s="191" t="s">
        <v>358</v>
      </c>
      <c r="C45" s="192" t="s">
        <v>359</v>
      </c>
      <c r="D45" s="209"/>
      <c r="E45" s="210"/>
      <c r="F45" s="211">
        <f>逆行列係数!AI46</f>
        <v>5.4227791454479284E-4</v>
      </c>
      <c r="G45" s="211">
        <f>逆行列係数!BX46</f>
        <v>6.5221016033165157E-4</v>
      </c>
      <c r="H45" s="472">
        <f t="shared" ref="H45:H80" si="4">D$36*F45</f>
        <v>4.1502352363738192E-2</v>
      </c>
      <c r="I45" s="212">
        <f t="shared" ref="I45:I80" si="5">E$36*G45</f>
        <v>1.5305179220934974E-2</v>
      </c>
      <c r="J45" s="213">
        <f t="shared" ref="J45:J80" si="6">SUM(H45:I45)</f>
        <v>5.6807531584673165E-2</v>
      </c>
    </row>
    <row r="46" spans="1:10" x14ac:dyDescent="0.15">
      <c r="A46" s="208" t="s">
        <v>138</v>
      </c>
      <c r="B46" s="191" t="s">
        <v>360</v>
      </c>
      <c r="C46" s="192" t="s">
        <v>361</v>
      </c>
      <c r="D46" s="193"/>
      <c r="E46" s="194"/>
      <c r="F46" s="195">
        <f>逆行列係数!AI47</f>
        <v>2.7166100271823582E-4</v>
      </c>
      <c r="G46" s="195">
        <f>逆行列係数!BX47</f>
        <v>3.5806071336387058E-4</v>
      </c>
      <c r="H46" s="472">
        <f t="shared" si="4"/>
        <v>2.0791130075365382E-2</v>
      </c>
      <c r="I46" s="196">
        <f t="shared" si="5"/>
        <v>8.4024808617258733E-3</v>
      </c>
      <c r="J46" s="197">
        <f t="shared" si="6"/>
        <v>2.9193610937091254E-2</v>
      </c>
    </row>
    <row r="47" spans="1:10" x14ac:dyDescent="0.15">
      <c r="A47" s="208" t="s">
        <v>139</v>
      </c>
      <c r="B47" s="191" t="s">
        <v>362</v>
      </c>
      <c r="C47" s="192" t="s">
        <v>363</v>
      </c>
      <c r="D47" s="214"/>
      <c r="E47" s="198"/>
      <c r="F47" s="195">
        <f>逆行列係数!AI48</f>
        <v>6.612424353757458E-5</v>
      </c>
      <c r="G47" s="195">
        <f>逆行列係数!BX48</f>
        <v>8.8657041288479676E-5</v>
      </c>
      <c r="H47" s="472">
        <f t="shared" si="4"/>
        <v>5.060710719494689E-3</v>
      </c>
      <c r="I47" s="196">
        <f t="shared" si="5"/>
        <v>2.0804826245393324E-3</v>
      </c>
      <c r="J47" s="197">
        <f t="shared" si="6"/>
        <v>7.1411933440340214E-3</v>
      </c>
    </row>
    <row r="48" spans="1:10" x14ac:dyDescent="0.15">
      <c r="A48" s="208" t="s">
        <v>140</v>
      </c>
      <c r="B48" s="191" t="s">
        <v>364</v>
      </c>
      <c r="C48" s="192" t="s">
        <v>3</v>
      </c>
      <c r="D48" s="214"/>
      <c r="E48" s="198"/>
      <c r="F48" s="195">
        <f>逆行列係数!AI49</f>
        <v>1.8556686535426341E-2</v>
      </c>
      <c r="G48" s="195">
        <f>逆行列係数!BX49</f>
        <v>2.6697263160848184E-2</v>
      </c>
      <c r="H48" s="472">
        <f t="shared" si="4"/>
        <v>1.4202056226892217</v>
      </c>
      <c r="I48" s="196">
        <f t="shared" si="5"/>
        <v>0.6264949892492756</v>
      </c>
      <c r="J48" s="197">
        <f t="shared" si="6"/>
        <v>2.0467006119384972</v>
      </c>
    </row>
    <row r="49" spans="1:10" x14ac:dyDescent="0.15">
      <c r="A49" s="208" t="s">
        <v>136</v>
      </c>
      <c r="B49" s="191" t="s">
        <v>365</v>
      </c>
      <c r="C49" s="192" t="s">
        <v>344</v>
      </c>
      <c r="E49" s="198"/>
      <c r="F49" s="195">
        <f>逆行列係数!AI50</f>
        <v>7.1051977874895655E-4</v>
      </c>
      <c r="G49" s="195">
        <f>逆行列係数!BX50</f>
        <v>8.9864174124758593E-4</v>
      </c>
      <c r="H49" s="472">
        <f t="shared" si="4"/>
        <v>5.4378467992372434E-2</v>
      </c>
      <c r="I49" s="196">
        <f t="shared" si="5"/>
        <v>2.10880997287952E-2</v>
      </c>
      <c r="J49" s="197">
        <f t="shared" si="6"/>
        <v>7.5466567721167638E-2</v>
      </c>
    </row>
    <row r="50" spans="1:10" x14ac:dyDescent="0.15">
      <c r="A50" s="208"/>
      <c r="B50" s="191" t="s">
        <v>366</v>
      </c>
      <c r="C50" s="192" t="s">
        <v>4</v>
      </c>
      <c r="E50" s="198"/>
      <c r="F50" s="195">
        <f>逆行列係数!AI51</f>
        <v>3.5146049676503441E-3</v>
      </c>
      <c r="G50" s="195">
        <f>逆行列係数!BX51</f>
        <v>6.2972641322453478E-3</v>
      </c>
      <c r="H50" s="472">
        <f t="shared" si="4"/>
        <v>0.26898453703247888</v>
      </c>
      <c r="I50" s="196">
        <f t="shared" si="5"/>
        <v>0.14777561284321392</v>
      </c>
      <c r="J50" s="197">
        <f t="shared" si="6"/>
        <v>0.41676014987569276</v>
      </c>
    </row>
    <row r="51" spans="1:10" x14ac:dyDescent="0.15">
      <c r="A51" s="208"/>
      <c r="B51" s="191" t="s">
        <v>367</v>
      </c>
      <c r="C51" s="192" t="s">
        <v>113</v>
      </c>
      <c r="E51" s="198"/>
      <c r="F51" s="195">
        <f>逆行列係数!AI52</f>
        <v>7.7863796534572496E-3</v>
      </c>
      <c r="G51" s="195">
        <f>逆行列係数!BX52</f>
        <v>1.1116496540523799E-2</v>
      </c>
      <c r="H51" s="472">
        <f t="shared" si="4"/>
        <v>0.59591781879387529</v>
      </c>
      <c r="I51" s="196">
        <f t="shared" si="5"/>
        <v>0.2608667914267136</v>
      </c>
      <c r="J51" s="197">
        <f t="shared" si="6"/>
        <v>0.85678461022058894</v>
      </c>
    </row>
    <row r="52" spans="1:10" x14ac:dyDescent="0.15">
      <c r="A52" s="208"/>
      <c r="B52" s="191" t="s">
        <v>368</v>
      </c>
      <c r="C52" s="192" t="s">
        <v>5</v>
      </c>
      <c r="E52" s="198"/>
      <c r="F52" s="195">
        <f>逆行列係数!AI53</f>
        <v>8.9802811996110999E-3</v>
      </c>
      <c r="G52" s="195">
        <f>逆行列係数!BX53</f>
        <v>1.0633095675212761E-2</v>
      </c>
      <c r="H52" s="472">
        <f t="shared" si="4"/>
        <v>0.68729111895433392</v>
      </c>
      <c r="I52" s="196">
        <f t="shared" si="5"/>
        <v>0.2495229986906754</v>
      </c>
      <c r="J52" s="197">
        <f t="shared" si="6"/>
        <v>0.93681411764500933</v>
      </c>
    </row>
    <row r="53" spans="1:10" x14ac:dyDescent="0.15">
      <c r="A53" s="208"/>
      <c r="B53" s="191" t="s">
        <v>369</v>
      </c>
      <c r="C53" s="192" t="s">
        <v>6</v>
      </c>
      <c r="E53" s="198"/>
      <c r="F53" s="195">
        <f>逆行列係数!AI54</f>
        <v>2.1958409257474075E-2</v>
      </c>
      <c r="G53" s="195">
        <f>逆行列係数!BX54</f>
        <v>2.8120543532312067E-2</v>
      </c>
      <c r="H53" s="472">
        <f t="shared" si="4"/>
        <v>1.6805509018670961</v>
      </c>
      <c r="I53" s="196">
        <f t="shared" si="5"/>
        <v>0.65989459338272949</v>
      </c>
      <c r="J53" s="197">
        <f t="shared" si="6"/>
        <v>2.3404454952498255</v>
      </c>
    </row>
    <row r="54" spans="1:10" x14ac:dyDescent="0.15">
      <c r="A54" s="208"/>
      <c r="B54" s="191" t="s">
        <v>88</v>
      </c>
      <c r="C54" s="192" t="s">
        <v>370</v>
      </c>
      <c r="E54" s="198"/>
      <c r="F54" s="195">
        <f>逆行列係数!AI55</f>
        <v>7.289576281031788E-3</v>
      </c>
      <c r="G54" s="195">
        <f>逆行列係数!BX55</f>
        <v>8.3841213381485452E-3</v>
      </c>
      <c r="H54" s="472">
        <f t="shared" si="4"/>
        <v>0.5578957860596031</v>
      </c>
      <c r="I54" s="196">
        <f t="shared" si="5"/>
        <v>0.19674713381523704</v>
      </c>
      <c r="J54" s="197">
        <f t="shared" si="6"/>
        <v>0.75464291987484011</v>
      </c>
    </row>
    <row r="55" spans="1:10" x14ac:dyDescent="0.15">
      <c r="A55" s="208"/>
      <c r="B55" s="191" t="s">
        <v>89</v>
      </c>
      <c r="C55" s="192" t="s">
        <v>7</v>
      </c>
      <c r="E55" s="198"/>
      <c r="F55" s="195">
        <f>逆行列係数!AI56</f>
        <v>1.7002455586760366E-3</v>
      </c>
      <c r="G55" s="195">
        <f>逆行列係数!BX56</f>
        <v>2.8877545636360664E-3</v>
      </c>
      <c r="H55" s="472">
        <f t="shared" si="4"/>
        <v>0.13012551016444737</v>
      </c>
      <c r="I55" s="196">
        <f t="shared" si="5"/>
        <v>6.7765888713000433E-2</v>
      </c>
      <c r="J55" s="197">
        <f t="shared" si="6"/>
        <v>0.1978913988774478</v>
      </c>
    </row>
    <row r="56" spans="1:10" x14ac:dyDescent="0.15">
      <c r="A56" s="208"/>
      <c r="B56" s="191" t="s">
        <v>90</v>
      </c>
      <c r="C56" s="192" t="s">
        <v>8</v>
      </c>
      <c r="E56" s="198"/>
      <c r="F56" s="195">
        <f>逆行列係数!AI57</f>
        <v>8.6508046340923479E-3</v>
      </c>
      <c r="G56" s="195">
        <f>逆行列係数!BX57</f>
        <v>1.1687883288890335E-2</v>
      </c>
      <c r="H56" s="472">
        <f t="shared" si="4"/>
        <v>0.66207516943658162</v>
      </c>
      <c r="I56" s="196">
        <f t="shared" si="5"/>
        <v>0.27427531696052332</v>
      </c>
      <c r="J56" s="197">
        <f t="shared" si="6"/>
        <v>0.93635048639710494</v>
      </c>
    </row>
    <row r="57" spans="1:10" x14ac:dyDescent="0.15">
      <c r="A57" s="208"/>
      <c r="B57" s="191" t="s">
        <v>91</v>
      </c>
      <c r="C57" s="192" t="s">
        <v>9</v>
      </c>
      <c r="E57" s="198"/>
      <c r="F57" s="195">
        <f>逆行列係数!AI58</f>
        <v>2.2782566585443612E-3</v>
      </c>
      <c r="G57" s="195">
        <f>逆行列係数!BX58</f>
        <v>2.9686367638254475E-3</v>
      </c>
      <c r="H57" s="472">
        <f t="shared" si="4"/>
        <v>0.17436264336398793</v>
      </c>
      <c r="I57" s="196">
        <f t="shared" si="5"/>
        <v>6.9663921962057035E-2</v>
      </c>
      <c r="J57" s="197">
        <f t="shared" si="6"/>
        <v>0.24402656532604497</v>
      </c>
    </row>
    <row r="58" spans="1:10" x14ac:dyDescent="0.15">
      <c r="A58" s="208"/>
      <c r="B58" s="191" t="s">
        <v>92</v>
      </c>
      <c r="C58" s="192" t="s">
        <v>10</v>
      </c>
      <c r="E58" s="198"/>
      <c r="F58" s="195">
        <f>逆行列係数!AI59</f>
        <v>6.0582147300838989E-3</v>
      </c>
      <c r="G58" s="195">
        <f>逆行列係数!BX59</f>
        <v>9.2759601390034405E-3</v>
      </c>
      <c r="H58" s="472">
        <f t="shared" si="4"/>
        <v>0.4636555457623428</v>
      </c>
      <c r="I58" s="196">
        <f t="shared" si="5"/>
        <v>0.21767559140983653</v>
      </c>
      <c r="J58" s="197">
        <f t="shared" si="6"/>
        <v>0.6813311371721793</v>
      </c>
    </row>
    <row r="59" spans="1:10" x14ac:dyDescent="0.15">
      <c r="A59" s="208"/>
      <c r="B59" s="191" t="s">
        <v>93</v>
      </c>
      <c r="C59" s="192" t="s">
        <v>371</v>
      </c>
      <c r="E59" s="198"/>
      <c r="F59" s="195">
        <f>逆行列係数!AI60</f>
        <v>1.8349151888073969E-3</v>
      </c>
      <c r="G59" s="195">
        <f>逆行列係数!BX60</f>
        <v>1.8963036878449219E-3</v>
      </c>
      <c r="H59" s="472">
        <f>D$36*F59</f>
        <v>0.1404322298233103</v>
      </c>
      <c r="I59" s="196">
        <f>E$36*G59</f>
        <v>4.4499870693562961E-2</v>
      </c>
      <c r="J59" s="197">
        <f>SUM(H59:I59)</f>
        <v>0.18493210051687325</v>
      </c>
    </row>
    <row r="60" spans="1:10" x14ac:dyDescent="0.15">
      <c r="A60" s="208"/>
      <c r="B60" s="191" t="s">
        <v>94</v>
      </c>
      <c r="C60" s="192" t="s">
        <v>372</v>
      </c>
      <c r="E60" s="198"/>
      <c r="F60" s="195">
        <f>逆行列係数!AI61</f>
        <v>1.782715012342339E-3</v>
      </c>
      <c r="G60" s="195">
        <f>逆行列係数!BX61</f>
        <v>1.5411169216872377E-3</v>
      </c>
      <c r="H60" s="472">
        <f>D$36*F60</f>
        <v>0.13643717478050862</v>
      </c>
      <c r="I60" s="196">
        <f>E$36*G60</f>
        <v>3.6164831708301905E-2</v>
      </c>
      <c r="J60" s="197">
        <f>SUM(H60:I60)</f>
        <v>0.17260200648881052</v>
      </c>
    </row>
    <row r="61" spans="1:10" x14ac:dyDescent="0.15">
      <c r="A61" s="208"/>
      <c r="B61" s="191" t="s">
        <v>95</v>
      </c>
      <c r="C61" s="192" t="s">
        <v>373</v>
      </c>
      <c r="E61" s="198"/>
      <c r="F61" s="195">
        <f>逆行列係数!AI62</f>
        <v>2.4232799472480681E-3</v>
      </c>
      <c r="G61" s="195">
        <f>逆行列係数!BX62</f>
        <v>9.9222364511459028E-3</v>
      </c>
      <c r="H61" s="472">
        <f t="shared" si="4"/>
        <v>0.18546176333051242</v>
      </c>
      <c r="I61" s="196">
        <f t="shared" si="5"/>
        <v>0.2328415231680224</v>
      </c>
      <c r="J61" s="197">
        <f t="shared" si="6"/>
        <v>0.41830328649853482</v>
      </c>
    </row>
    <row r="62" spans="1:10" x14ac:dyDescent="0.15">
      <c r="A62" s="208"/>
      <c r="B62" s="191" t="s">
        <v>96</v>
      </c>
      <c r="C62" s="192" t="s">
        <v>374</v>
      </c>
      <c r="E62" s="198"/>
      <c r="F62" s="195">
        <f>逆行列係数!AI63</f>
        <v>4.3450979011034757E-3</v>
      </c>
      <c r="G62" s="195">
        <f>逆行列係数!BX63</f>
        <v>5.7907837536995462E-3</v>
      </c>
      <c r="H62" s="472">
        <f t="shared" si="4"/>
        <v>0.33254495399819578</v>
      </c>
      <c r="I62" s="196">
        <f t="shared" si="5"/>
        <v>0.13589022154297922</v>
      </c>
      <c r="J62" s="197">
        <f t="shared" si="6"/>
        <v>0.46843517554117498</v>
      </c>
    </row>
    <row r="63" spans="1:10" x14ac:dyDescent="0.15">
      <c r="A63" s="208"/>
      <c r="B63" s="191" t="s">
        <v>97</v>
      </c>
      <c r="C63" s="192" t="s">
        <v>11</v>
      </c>
      <c r="E63" s="198"/>
      <c r="F63" s="195">
        <f>逆行列係数!AI64</f>
        <v>2.9145085978924882E-3</v>
      </c>
      <c r="G63" s="195">
        <f>逆行列係数!BX64</f>
        <v>3.3355028867144598E-3</v>
      </c>
      <c r="H63" s="472">
        <f t="shared" si="4"/>
        <v>0.22305714386029493</v>
      </c>
      <c r="I63" s="196">
        <f t="shared" si="5"/>
        <v>7.8273036174645608E-2</v>
      </c>
      <c r="J63" s="197">
        <f t="shared" si="6"/>
        <v>0.30133018003494055</v>
      </c>
    </row>
    <row r="64" spans="1:10" x14ac:dyDescent="0.15">
      <c r="A64" s="208"/>
      <c r="B64" s="191" t="s">
        <v>98</v>
      </c>
      <c r="C64" s="192" t="s">
        <v>345</v>
      </c>
      <c r="E64" s="198"/>
      <c r="F64" s="195">
        <f>逆行列係数!AI65</f>
        <v>5.3814033610451422E-4</v>
      </c>
      <c r="G64" s="195">
        <f>逆行列係数!BX65</f>
        <v>1.368636045311336E-3</v>
      </c>
      <c r="H64" s="472">
        <f t="shared" si="4"/>
        <v>4.1185689571920092E-2</v>
      </c>
      <c r="I64" s="196">
        <f t="shared" si="5"/>
        <v>3.2117285555732421E-2</v>
      </c>
      <c r="J64" s="197">
        <f t="shared" si="6"/>
        <v>7.330297512765252E-2</v>
      </c>
    </row>
    <row r="65" spans="1:10" x14ac:dyDescent="0.15">
      <c r="A65" s="208"/>
      <c r="B65" s="191" t="s">
        <v>99</v>
      </c>
      <c r="C65" s="192" t="s">
        <v>342</v>
      </c>
      <c r="E65" s="198"/>
      <c r="F65" s="195">
        <f>逆行列係数!AI66</f>
        <v>1.9211363440820525E-2</v>
      </c>
      <c r="G65" s="195">
        <f>逆行列係数!BX66</f>
        <v>2.3838712194571572E-2</v>
      </c>
      <c r="H65" s="472">
        <f t="shared" si="4"/>
        <v>1.4703102477962189</v>
      </c>
      <c r="I65" s="196">
        <f t="shared" si="5"/>
        <v>0.55941441076090459</v>
      </c>
      <c r="J65" s="197">
        <f t="shared" si="6"/>
        <v>2.0297246585571234</v>
      </c>
    </row>
    <row r="66" spans="1:10" x14ac:dyDescent="0.15">
      <c r="A66" s="208"/>
      <c r="B66" s="191" t="s">
        <v>100</v>
      </c>
      <c r="C66" s="192" t="s">
        <v>13</v>
      </c>
      <c r="E66" s="198"/>
      <c r="F66" s="195">
        <f>逆行列係数!AI67</f>
        <v>7.9908420127407752E-3</v>
      </c>
      <c r="G66" s="195">
        <f>逆行列係数!BX67</f>
        <v>1.2868647916317887E-2</v>
      </c>
      <c r="H66" s="472">
        <f t="shared" si="4"/>
        <v>0.61156601071264305</v>
      </c>
      <c r="I66" s="196">
        <f t="shared" si="5"/>
        <v>0.30198389210956672</v>
      </c>
      <c r="J66" s="197">
        <f t="shared" si="6"/>
        <v>0.91354990282220983</v>
      </c>
    </row>
    <row r="67" spans="1:10" x14ac:dyDescent="0.15">
      <c r="A67" s="208"/>
      <c r="B67" s="191" t="s">
        <v>101</v>
      </c>
      <c r="C67" s="192" t="s">
        <v>14</v>
      </c>
      <c r="E67" s="198"/>
      <c r="F67" s="195">
        <f>逆行列係数!AI68</f>
        <v>2.3535260246211058E-3</v>
      </c>
      <c r="G67" s="195">
        <f>逆行列係数!BX68</f>
        <v>2.5894301996608821E-2</v>
      </c>
      <c r="H67" s="472">
        <f t="shared" si="4"/>
        <v>0.18012326106447926</v>
      </c>
      <c r="I67" s="196">
        <f t="shared" si="5"/>
        <v>0.60765219090972689</v>
      </c>
      <c r="J67" s="197">
        <f t="shared" si="6"/>
        <v>0.78777545197420618</v>
      </c>
    </row>
    <row r="68" spans="1:10" x14ac:dyDescent="0.15">
      <c r="A68" s="208"/>
      <c r="B68" s="191" t="s">
        <v>102</v>
      </c>
      <c r="C68" s="192" t="s">
        <v>343</v>
      </c>
      <c r="E68" s="198"/>
      <c r="F68" s="195">
        <f>逆行列係数!AI69</f>
        <v>8.4939416062898183E-3</v>
      </c>
      <c r="G68" s="195">
        <f>逆行列係数!BX69</f>
        <v>1.9611263846114769E-2</v>
      </c>
      <c r="H68" s="472">
        <f t="shared" si="4"/>
        <v>0.65006991442233608</v>
      </c>
      <c r="I68" s="196">
        <f t="shared" si="5"/>
        <v>0.46021041401930868</v>
      </c>
      <c r="J68" s="197">
        <f t="shared" si="6"/>
        <v>1.1102803284416447</v>
      </c>
    </row>
    <row r="69" spans="1:10" x14ac:dyDescent="0.15">
      <c r="A69" s="208"/>
      <c r="B69" s="191" t="s">
        <v>103</v>
      </c>
      <c r="C69" s="192" t="s">
        <v>375</v>
      </c>
      <c r="E69" s="198"/>
      <c r="F69" s="195">
        <f>逆行列係数!AI70</f>
        <v>6.1375747807938374E-4</v>
      </c>
      <c r="G69" s="195">
        <f>逆行列係数!BX70</f>
        <v>5.5666711366387824E-3</v>
      </c>
      <c r="H69" s="472">
        <f t="shared" si="4"/>
        <v>4.6972923731390226E-2</v>
      </c>
      <c r="I69" s="196">
        <f t="shared" si="5"/>
        <v>0.13063105206293993</v>
      </c>
      <c r="J69" s="197">
        <f t="shared" si="6"/>
        <v>0.17760397579433015</v>
      </c>
    </row>
    <row r="70" spans="1:10" x14ac:dyDescent="0.15">
      <c r="A70" s="208"/>
      <c r="B70" s="191" t="s">
        <v>104</v>
      </c>
      <c r="C70" s="192" t="s">
        <v>376</v>
      </c>
      <c r="E70" s="198"/>
      <c r="F70" s="195">
        <f>逆行列係数!AI71</f>
        <v>1.5050772546469271E-3</v>
      </c>
      <c r="G70" s="195">
        <f>逆行列係数!BX71</f>
        <v>2.2479109661328354E-2</v>
      </c>
      <c r="H70" s="472">
        <f>D$36*F70</f>
        <v>0.11518862354820252</v>
      </c>
      <c r="I70" s="196">
        <f>E$36*G70</f>
        <v>0.52750911135565892</v>
      </c>
      <c r="J70" s="197">
        <f>SUM(H70:I70)</f>
        <v>0.6426977349038614</v>
      </c>
    </row>
    <row r="71" spans="1:10" x14ac:dyDescent="0.15">
      <c r="A71" s="208"/>
      <c r="B71" s="191" t="s">
        <v>105</v>
      </c>
      <c r="C71" s="192" t="s">
        <v>377</v>
      </c>
      <c r="E71" s="198"/>
      <c r="F71" s="195">
        <f>逆行列係数!AI72</f>
        <v>2.5412542323265046E-2</v>
      </c>
      <c r="G71" s="195">
        <f>逆行列係数!BX72</f>
        <v>3.1706193402407108E-2</v>
      </c>
      <c r="H71" s="472">
        <f>D$36*F71</f>
        <v>1.9449073208963186</v>
      </c>
      <c r="I71" s="196">
        <f>E$36*G71</f>
        <v>0.7440377380669837</v>
      </c>
      <c r="J71" s="197">
        <f>SUM(H71:I71)</f>
        <v>2.6889450589633022</v>
      </c>
    </row>
    <row r="72" spans="1:10" x14ac:dyDescent="0.15">
      <c r="A72" s="208"/>
      <c r="B72" s="191" t="s">
        <v>106</v>
      </c>
      <c r="C72" s="192" t="s">
        <v>17</v>
      </c>
      <c r="D72" s="214"/>
      <c r="E72" s="198"/>
      <c r="F72" s="195">
        <f>逆行列係数!AI73</f>
        <v>9.6838205245928996E-3</v>
      </c>
      <c r="G72" s="195">
        <f>逆行列係数!BX73</f>
        <v>5.0383914255562906E-2</v>
      </c>
      <c r="H72" s="472">
        <f t="shared" si="4"/>
        <v>0.74113534934614589</v>
      </c>
      <c r="I72" s="196">
        <f t="shared" si="5"/>
        <v>1.1823410373452103</v>
      </c>
      <c r="J72" s="197">
        <f t="shared" si="6"/>
        <v>1.9234763866913562</v>
      </c>
    </row>
    <row r="73" spans="1:10" x14ac:dyDescent="0.15">
      <c r="A73" s="208"/>
      <c r="B73" s="191" t="s">
        <v>107</v>
      </c>
      <c r="C73" s="192" t="s">
        <v>18</v>
      </c>
      <c r="D73" s="214"/>
      <c r="E73" s="198"/>
      <c r="F73" s="195">
        <f>逆行列係数!AI74</f>
        <v>3.5871680069174028E-3</v>
      </c>
      <c r="G73" s="195">
        <f>逆行列係数!BX74</f>
        <v>8.5222681850557844E-3</v>
      </c>
      <c r="H73" s="472">
        <f t="shared" si="4"/>
        <v>0.27453803044143177</v>
      </c>
      <c r="I73" s="196">
        <f t="shared" si="5"/>
        <v>0.19998897575411023</v>
      </c>
      <c r="J73" s="197">
        <f t="shared" si="6"/>
        <v>0.474527006195542</v>
      </c>
    </row>
    <row r="74" spans="1:10" x14ac:dyDescent="0.15">
      <c r="A74" s="208"/>
      <c r="B74" s="191" t="s">
        <v>108</v>
      </c>
      <c r="C74" s="192" t="s">
        <v>378</v>
      </c>
      <c r="D74" s="214"/>
      <c r="E74" s="198"/>
      <c r="F74" s="195">
        <f>逆行列係数!AI75</f>
        <v>2.0647849719901447E-2</v>
      </c>
      <c r="G74" s="195">
        <f>逆行列係数!BX75</f>
        <v>3.6925530271991976E-2</v>
      </c>
      <c r="H74" s="472">
        <f t="shared" si="4"/>
        <v>1.5802493733277032</v>
      </c>
      <c r="I74" s="196">
        <f t="shared" si="5"/>
        <v>0.86651802289236779</v>
      </c>
      <c r="J74" s="197">
        <f t="shared" si="6"/>
        <v>2.4467673962200709</v>
      </c>
    </row>
    <row r="75" spans="1:10" x14ac:dyDescent="0.15">
      <c r="A75" s="208"/>
      <c r="B75" s="191" t="s">
        <v>109</v>
      </c>
      <c r="C75" s="192" t="s">
        <v>347</v>
      </c>
      <c r="D75" s="214"/>
      <c r="E75" s="198"/>
      <c r="F75" s="195">
        <f>逆行列係数!AI76</f>
        <v>2.9155906408867477E-2</v>
      </c>
      <c r="G75" s="195">
        <f>逆行列係数!BX76</f>
        <v>4.9932483569449307E-2</v>
      </c>
      <c r="H75" s="472">
        <f t="shared" si="4"/>
        <v>2.2313995624932272</v>
      </c>
      <c r="I75" s="196">
        <f t="shared" si="5"/>
        <v>1.1717474772061212</v>
      </c>
      <c r="J75" s="197">
        <f t="shared" si="6"/>
        <v>3.4031470396993484</v>
      </c>
    </row>
    <row r="76" spans="1:10" x14ac:dyDescent="0.15">
      <c r="A76" s="208"/>
      <c r="B76" s="191" t="s">
        <v>110</v>
      </c>
      <c r="C76" s="192" t="s">
        <v>19</v>
      </c>
      <c r="D76" s="214"/>
      <c r="E76" s="198"/>
      <c r="F76" s="195">
        <f>逆行列係数!AI77</f>
        <v>3.6679240957043817E-4</v>
      </c>
      <c r="G76" s="195">
        <f>逆行列係数!BX77</f>
        <v>1.0009734848267777</v>
      </c>
      <c r="H76" s="472">
        <f t="shared" si="4"/>
        <v>2.80718565481602E-2</v>
      </c>
      <c r="I76" s="196">
        <f t="shared" si="5"/>
        <v>23.489481631024184</v>
      </c>
      <c r="J76" s="197">
        <f t="shared" si="6"/>
        <v>23.517553487572343</v>
      </c>
    </row>
    <row r="77" spans="1:10" x14ac:dyDescent="0.15">
      <c r="A77" s="208"/>
      <c r="B77" s="191" t="s">
        <v>111</v>
      </c>
      <c r="C77" s="192" t="s">
        <v>20</v>
      </c>
      <c r="D77" s="214"/>
      <c r="E77" s="198"/>
      <c r="F77" s="195">
        <f>逆行列係数!AI78</f>
        <v>4.1182470781813063E-3</v>
      </c>
      <c r="G77" s="195">
        <f>逆行列係数!BX78</f>
        <v>6.4923422384570353E-3</v>
      </c>
      <c r="H77" s="472">
        <f t="shared" si="4"/>
        <v>0.3151832976695898</v>
      </c>
      <c r="I77" s="196">
        <f t="shared" si="5"/>
        <v>0.15235343999042089</v>
      </c>
      <c r="J77" s="197">
        <f t="shared" si="6"/>
        <v>0.46753673766001069</v>
      </c>
    </row>
    <row r="78" spans="1:10" x14ac:dyDescent="0.15">
      <c r="A78" s="208"/>
      <c r="B78" s="191" t="s">
        <v>112</v>
      </c>
      <c r="C78" s="192" t="s">
        <v>379</v>
      </c>
      <c r="D78" s="214"/>
      <c r="E78" s="198"/>
      <c r="F78" s="195">
        <f>逆行列係数!AI79</f>
        <v>4.4584797076040125E-5</v>
      </c>
      <c r="G78" s="195">
        <f>逆行列係数!BX79</f>
        <v>1.1223016529866556E-4</v>
      </c>
      <c r="H78" s="472">
        <f t="shared" si="4"/>
        <v>3.4122244492823398E-3</v>
      </c>
      <c r="I78" s="196">
        <f t="shared" si="5"/>
        <v>2.6336645737284657E-3</v>
      </c>
      <c r="J78" s="197">
        <f t="shared" si="6"/>
        <v>6.0458890230108055E-3</v>
      </c>
    </row>
    <row r="79" spans="1:10" x14ac:dyDescent="0.15">
      <c r="A79" s="208"/>
      <c r="B79" s="191" t="s">
        <v>334</v>
      </c>
      <c r="C79" s="192" t="s">
        <v>380</v>
      </c>
      <c r="D79" s="214"/>
      <c r="E79" s="198"/>
      <c r="F79" s="195">
        <f>逆行列係数!AI80</f>
        <v>4.3008103987100468E-4</v>
      </c>
      <c r="G79" s="195">
        <f>逆行列係数!BX80</f>
        <v>9.714451706593504E-4</v>
      </c>
      <c r="H79" s="472">
        <f t="shared" si="4"/>
        <v>3.2915548251071153E-2</v>
      </c>
      <c r="I79" s="196">
        <f t="shared" si="5"/>
        <v>2.2796551394864206E-2</v>
      </c>
      <c r="J79" s="197">
        <f t="shared" si="6"/>
        <v>5.5712099645935362E-2</v>
      </c>
    </row>
    <row r="80" spans="1:10" x14ac:dyDescent="0.15">
      <c r="A80" s="208"/>
      <c r="B80" s="191" t="s">
        <v>335</v>
      </c>
      <c r="C80" s="192" t="s">
        <v>21</v>
      </c>
      <c r="D80" s="214"/>
      <c r="E80" s="198"/>
      <c r="F80" s="195">
        <f>逆行列係数!AI81</f>
        <v>5.596669522719587E-2</v>
      </c>
      <c r="G80" s="195">
        <f>逆行列係数!BX81</f>
        <v>0.12919480675531084</v>
      </c>
      <c r="H80" s="472">
        <f t="shared" si="4"/>
        <v>4.2833193896580228</v>
      </c>
      <c r="I80" s="196">
        <f t="shared" si="5"/>
        <v>3.0317676602869885</v>
      </c>
      <c r="J80" s="197">
        <f t="shared" si="6"/>
        <v>7.3150870499450118</v>
      </c>
    </row>
    <row r="81" spans="1:10" x14ac:dyDescent="0.15">
      <c r="A81" s="208"/>
      <c r="B81" s="191" t="s">
        <v>381</v>
      </c>
      <c r="C81" s="435" t="s">
        <v>439</v>
      </c>
      <c r="D81" s="214"/>
      <c r="E81" s="198"/>
      <c r="F81" s="195">
        <f>逆行列係数!AI82</f>
        <v>6.946076944564036E-4</v>
      </c>
      <c r="G81" s="195">
        <f>逆行列係数!BX82</f>
        <v>1.471265846968702E-3</v>
      </c>
      <c r="H81" s="472">
        <f t="shared" ref="H81:I83" si="7">D$36*F81</f>
        <v>5.3160662672557056E-2</v>
      </c>
      <c r="I81" s="196">
        <f t="shared" si="7"/>
        <v>3.452566187875114E-2</v>
      </c>
      <c r="J81" s="197">
        <f>SUM(H81:I81)</f>
        <v>8.7686324551308203E-2</v>
      </c>
    </row>
    <row r="82" spans="1:10" x14ac:dyDescent="0.15">
      <c r="A82" s="208"/>
      <c r="B82" s="191" t="s">
        <v>336</v>
      </c>
      <c r="C82" s="192" t="s">
        <v>383</v>
      </c>
      <c r="D82" s="214"/>
      <c r="E82" s="198"/>
      <c r="F82" s="195">
        <f>逆行列係数!AI83</f>
        <v>3.6452786354699798E-4</v>
      </c>
      <c r="G82" s="195">
        <f>逆行列係数!BX83</f>
        <v>3.7059805076784711E-3</v>
      </c>
      <c r="H82" s="472">
        <f t="shared" si="7"/>
        <v>2.7898543225806642E-2</v>
      </c>
      <c r="I82" s="196">
        <f t="shared" si="7"/>
        <v>8.6966900102365588E-2</v>
      </c>
      <c r="J82" s="197">
        <f>SUM(H82:I82)</f>
        <v>0.11486544332817222</v>
      </c>
    </row>
    <row r="83" spans="1:10" x14ac:dyDescent="0.15">
      <c r="A83" s="208"/>
      <c r="B83" s="191" t="s">
        <v>337</v>
      </c>
      <c r="C83" s="192" t="s">
        <v>384</v>
      </c>
      <c r="D83" s="214"/>
      <c r="E83" s="198"/>
      <c r="F83" s="195">
        <f>逆行列係数!AI84</f>
        <v>1.6169142559384717E-3</v>
      </c>
      <c r="G83" s="195">
        <f>逆行列係数!BX84</f>
        <v>4.2913687777788364E-3</v>
      </c>
      <c r="H83" s="472">
        <f t="shared" si="7"/>
        <v>0.12374788534074992</v>
      </c>
      <c r="I83" s="196">
        <f t="shared" si="7"/>
        <v>0.10070399426717168</v>
      </c>
      <c r="J83" s="197">
        <f>SUM(H83:I83)</f>
        <v>0.22445187960792159</v>
      </c>
    </row>
    <row r="84" spans="1:10" x14ac:dyDescent="0.15">
      <c r="A84" s="216"/>
      <c r="B84" s="277"/>
      <c r="C84" s="278" t="s">
        <v>116</v>
      </c>
      <c r="D84" s="217">
        <f>SUM(D45:D83)</f>
        <v>0</v>
      </c>
      <c r="E84" s="224">
        <f>SUM(E45:E83)</f>
        <v>0</v>
      </c>
      <c r="F84" s="218">
        <f>逆行列係数!AI85</f>
        <v>0.29446094456567473</v>
      </c>
      <c r="G84" s="218">
        <f>逆行列係数!BX85</f>
        <v>1.5788631892622578</v>
      </c>
      <c r="H84" s="488">
        <f>SUM(H45:H83)</f>
        <v>22.53608629623502</v>
      </c>
      <c r="I84" s="219">
        <f>SUM(I45:I83)</f>
        <v>37.050609675733881</v>
      </c>
      <c r="J84" s="220">
        <f>SUM(J45:J83)</f>
        <v>59.586695971968894</v>
      </c>
    </row>
    <row r="85" spans="1:10" x14ac:dyDescent="0.15">
      <c r="A85" s="221"/>
      <c r="B85" s="222"/>
      <c r="C85" s="223" t="s">
        <v>48</v>
      </c>
      <c r="D85" s="215">
        <f>SUM(D84,D44)</f>
        <v>76.53336278424085</v>
      </c>
      <c r="E85" s="215">
        <f>SUM(E84,E44)</f>
        <v>23.466637215759146</v>
      </c>
      <c r="F85" s="199">
        <f>逆行列係数!AI87</f>
        <v>1.5493586026231532</v>
      </c>
      <c r="G85" s="199">
        <f>逆行列係数!BX87</f>
        <v>1.5874809913981764</v>
      </c>
      <c r="H85" s="473">
        <f>SUM(H84,H44)</f>
        <v>118.57762401744222</v>
      </c>
      <c r="I85" s="200">
        <f>SUM(I84,I44)</f>
        <v>37.252840512054682</v>
      </c>
      <c r="J85" s="201">
        <f>SUM(J84,J44)</f>
        <v>155.83046452949688</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33</v>
      </c>
      <c r="C2" s="324" t="s">
        <v>437</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219</v>
      </c>
      <c r="E4" s="182" t="s">
        <v>154</v>
      </c>
      <c r="F4" s="183" t="s">
        <v>155</v>
      </c>
      <c r="G4" s="183" t="s">
        <v>220</v>
      </c>
      <c r="H4" s="479" t="s">
        <v>221</v>
      </c>
      <c r="I4" s="185" t="s">
        <v>222</v>
      </c>
      <c r="J4" s="186" t="s">
        <v>223</v>
      </c>
      <c r="K4" s="187"/>
      <c r="L4" s="188"/>
    </row>
    <row r="5" spans="1:12" x14ac:dyDescent="0.15">
      <c r="A5" s="190" t="s">
        <v>130</v>
      </c>
      <c r="B5" s="191" t="s">
        <v>358</v>
      </c>
      <c r="C5" s="192" t="s">
        <v>359</v>
      </c>
      <c r="D5" s="193"/>
      <c r="E5" s="194"/>
      <c r="F5" s="195">
        <f>逆行列係数!AJ5</f>
        <v>5.0616022348867209E-4</v>
      </c>
      <c r="G5" s="195">
        <f>逆行列係数!BY5</f>
        <v>2.3168371785848817E-5</v>
      </c>
      <c r="H5" s="472">
        <f t="shared" ref="H5:H40" si="0">D$37*F5</f>
        <v>5.0369034613224756E-2</v>
      </c>
      <c r="I5" s="196">
        <f t="shared" ref="I5:I40" si="1">E$37*G5</f>
        <v>0</v>
      </c>
      <c r="J5" s="197">
        <f t="shared" ref="J5:J40" si="2">SUM(H5:I5)</f>
        <v>5.0369034613224756E-2</v>
      </c>
    </row>
    <row r="6" spans="1:12" x14ac:dyDescent="0.15">
      <c r="A6" s="190" t="s">
        <v>132</v>
      </c>
      <c r="B6" s="191" t="s">
        <v>360</v>
      </c>
      <c r="C6" s="192" t="s">
        <v>361</v>
      </c>
      <c r="D6" s="193"/>
      <c r="E6" s="194"/>
      <c r="F6" s="195">
        <f>逆行列係数!AJ6</f>
        <v>4.9095590942034893E-5</v>
      </c>
      <c r="G6" s="195">
        <f>逆行列係数!BY6</f>
        <v>5.1217937306257097E-6</v>
      </c>
      <c r="H6" s="472">
        <f t="shared" si="0"/>
        <v>4.8856022357343983E-3</v>
      </c>
      <c r="I6" s="196">
        <f t="shared" si="1"/>
        <v>0</v>
      </c>
      <c r="J6" s="197">
        <f t="shared" si="2"/>
        <v>4.8856022357343983E-3</v>
      </c>
    </row>
    <row r="7" spans="1:12" x14ac:dyDescent="0.15">
      <c r="A7" s="190" t="s">
        <v>134</v>
      </c>
      <c r="B7" s="191" t="s">
        <v>362</v>
      </c>
      <c r="C7" s="192" t="s">
        <v>363</v>
      </c>
      <c r="D7" s="193"/>
      <c r="E7" s="194"/>
      <c r="F7" s="195">
        <f>逆行列係数!AJ7</f>
        <v>2.7297507199597029E-5</v>
      </c>
      <c r="G7" s="195">
        <f>逆行列係数!BY7</f>
        <v>3.2360103577881966E-6</v>
      </c>
      <c r="H7" s="472">
        <f t="shared" si="0"/>
        <v>2.7164305316496806E-3</v>
      </c>
      <c r="I7" s="196">
        <f t="shared" si="1"/>
        <v>0</v>
      </c>
      <c r="J7" s="197">
        <f t="shared" si="2"/>
        <v>2.7164305316496806E-3</v>
      </c>
    </row>
    <row r="8" spans="1:12" x14ac:dyDescent="0.15">
      <c r="A8" s="190" t="s">
        <v>136</v>
      </c>
      <c r="B8" s="191" t="s">
        <v>364</v>
      </c>
      <c r="C8" s="192" t="s">
        <v>3</v>
      </c>
      <c r="D8" s="193"/>
      <c r="E8" s="194"/>
      <c r="F8" s="195">
        <f>逆行列係数!AJ8</f>
        <v>7.4545126196176991E-3</v>
      </c>
      <c r="G8" s="195">
        <f>逆行列係数!BY8</f>
        <v>1.4836532801833319E-4</v>
      </c>
      <c r="H8" s="472">
        <f t="shared" si="0"/>
        <v>0.74181373157752251</v>
      </c>
      <c r="I8" s="196">
        <f t="shared" si="1"/>
        <v>0</v>
      </c>
      <c r="J8" s="197">
        <f t="shared" si="2"/>
        <v>0.74181373157752251</v>
      </c>
    </row>
    <row r="9" spans="1:12" x14ac:dyDescent="0.15">
      <c r="A9" s="190"/>
      <c r="B9" s="191" t="s">
        <v>365</v>
      </c>
      <c r="C9" s="192" t="s">
        <v>344</v>
      </c>
      <c r="D9" s="193"/>
      <c r="E9" s="194"/>
      <c r="F9" s="195">
        <f>逆行列係数!AJ9</f>
        <v>7.6503719340394335E-4</v>
      </c>
      <c r="G9" s="195">
        <f>逆行列係数!BY9</f>
        <v>1.0328442768997173E-4</v>
      </c>
      <c r="H9" s="472">
        <f t="shared" si="0"/>
        <v>7.613040908148315E-2</v>
      </c>
      <c r="I9" s="196">
        <f t="shared" si="1"/>
        <v>0</v>
      </c>
      <c r="J9" s="197">
        <f t="shared" si="2"/>
        <v>7.613040908148315E-2</v>
      </c>
    </row>
    <row r="10" spans="1:12" x14ac:dyDescent="0.15">
      <c r="A10" s="190"/>
      <c r="B10" s="191" t="s">
        <v>366</v>
      </c>
      <c r="C10" s="192" t="s">
        <v>4</v>
      </c>
      <c r="D10" s="193"/>
      <c r="E10" s="194"/>
      <c r="F10" s="195">
        <f>逆行列係数!AJ10</f>
        <v>7.1987771268484935E-4</v>
      </c>
      <c r="G10" s="195">
        <f>逆行列係数!BY10</f>
        <v>4.6208291010341952E-5</v>
      </c>
      <c r="H10" s="472">
        <f t="shared" si="0"/>
        <v>7.1636497189755441E-2</v>
      </c>
      <c r="I10" s="196">
        <f t="shared" si="1"/>
        <v>0</v>
      </c>
      <c r="J10" s="197">
        <f t="shared" si="2"/>
        <v>7.1636497189755441E-2</v>
      </c>
    </row>
    <row r="11" spans="1:12" x14ac:dyDescent="0.15">
      <c r="A11" s="190"/>
      <c r="B11" s="191" t="s">
        <v>367</v>
      </c>
      <c r="C11" s="192" t="s">
        <v>113</v>
      </c>
      <c r="D11" s="193"/>
      <c r="E11" s="194"/>
      <c r="F11" s="195">
        <f>逆行列係数!AJ11</f>
        <v>5.0184951128795846E-3</v>
      </c>
      <c r="G11" s="195">
        <f>逆行列係数!BY11</f>
        <v>4.7031226349828051E-4</v>
      </c>
      <c r="H11" s="472">
        <f t="shared" si="0"/>
        <v>0.49940066863548838</v>
      </c>
      <c r="I11" s="196">
        <f t="shared" si="1"/>
        <v>0</v>
      </c>
      <c r="J11" s="197">
        <f t="shared" si="2"/>
        <v>0.49940066863548838</v>
      </c>
    </row>
    <row r="12" spans="1:12" x14ac:dyDescent="0.15">
      <c r="A12" s="190"/>
      <c r="B12" s="191" t="s">
        <v>368</v>
      </c>
      <c r="C12" s="192" t="s">
        <v>5</v>
      </c>
      <c r="D12" s="193"/>
      <c r="E12" s="194"/>
      <c r="F12" s="195">
        <f>逆行列係数!AJ12</f>
        <v>3.6545403321083295E-3</v>
      </c>
      <c r="G12" s="195">
        <f>逆行列係数!BY12</f>
        <v>7.2608611167349383E-4</v>
      </c>
      <c r="H12" s="472">
        <f t="shared" si="0"/>
        <v>0.36367075076477234</v>
      </c>
      <c r="I12" s="196">
        <f t="shared" si="1"/>
        <v>0</v>
      </c>
      <c r="J12" s="197">
        <f t="shared" si="2"/>
        <v>0.36367075076477234</v>
      </c>
    </row>
    <row r="13" spans="1:12" x14ac:dyDescent="0.15">
      <c r="A13" s="190"/>
      <c r="B13" s="191" t="s">
        <v>369</v>
      </c>
      <c r="C13" s="192" t="s">
        <v>6</v>
      </c>
      <c r="D13" s="193"/>
      <c r="E13" s="194"/>
      <c r="F13" s="195">
        <f>逆行列係数!AJ13</f>
        <v>3.6177726378112908E-3</v>
      </c>
      <c r="G13" s="195">
        <f>逆行列係数!BY13</f>
        <v>8.7996940581737282E-5</v>
      </c>
      <c r="H13" s="472">
        <f t="shared" si="0"/>
        <v>0.36001192262942117</v>
      </c>
      <c r="I13" s="196">
        <f t="shared" si="1"/>
        <v>0</v>
      </c>
      <c r="J13" s="197">
        <f t="shared" si="2"/>
        <v>0.36001192262942117</v>
      </c>
    </row>
    <row r="14" spans="1:12" x14ac:dyDescent="0.15">
      <c r="A14" s="190"/>
      <c r="B14" s="191" t="s">
        <v>88</v>
      </c>
      <c r="C14" s="192" t="s">
        <v>370</v>
      </c>
      <c r="D14" s="193"/>
      <c r="E14" s="194"/>
      <c r="F14" s="195">
        <f>逆行列係数!AJ14</f>
        <v>9.3124911692186649E-4</v>
      </c>
      <c r="G14" s="195">
        <f>逆行列係数!BY14</f>
        <v>4.4164570238130552E-4</v>
      </c>
      <c r="H14" s="472">
        <f t="shared" si="0"/>
        <v>9.2670496074297393E-2</v>
      </c>
      <c r="I14" s="196">
        <f t="shared" si="1"/>
        <v>0</v>
      </c>
      <c r="J14" s="197">
        <f t="shared" si="2"/>
        <v>9.2670496074297393E-2</v>
      </c>
    </row>
    <row r="15" spans="1:12" x14ac:dyDescent="0.15">
      <c r="A15" s="190"/>
      <c r="B15" s="191" t="s">
        <v>89</v>
      </c>
      <c r="C15" s="192" t="s">
        <v>7</v>
      </c>
      <c r="D15" s="193"/>
      <c r="E15" s="194"/>
      <c r="F15" s="195">
        <f>逆行列係数!AJ15</f>
        <v>8.7644524767185579E-4</v>
      </c>
      <c r="G15" s="195">
        <f>逆行列係数!BY15</f>
        <v>1.136250501320484E-4</v>
      </c>
      <c r="H15" s="472">
        <f t="shared" si="0"/>
        <v>8.7216851439469209E-2</v>
      </c>
      <c r="I15" s="196">
        <f t="shared" si="1"/>
        <v>0</v>
      </c>
      <c r="J15" s="197">
        <f t="shared" si="2"/>
        <v>8.7216851439469209E-2</v>
      </c>
    </row>
    <row r="16" spans="1:12" x14ac:dyDescent="0.15">
      <c r="A16" s="190"/>
      <c r="B16" s="191" t="s">
        <v>90</v>
      </c>
      <c r="C16" s="192" t="s">
        <v>8</v>
      </c>
      <c r="D16" s="193"/>
      <c r="E16" s="194"/>
      <c r="F16" s="195">
        <f>逆行列係数!AJ16</f>
        <v>9.3577082570428462E-4</v>
      </c>
      <c r="G16" s="195">
        <f>逆行列係数!BY16</f>
        <v>4.8528724749513923E-4</v>
      </c>
      <c r="H16" s="472">
        <f t="shared" si="0"/>
        <v>9.3120460523504339E-2</v>
      </c>
      <c r="I16" s="196">
        <f t="shared" si="1"/>
        <v>0</v>
      </c>
      <c r="J16" s="197">
        <f t="shared" si="2"/>
        <v>9.3120460523504339E-2</v>
      </c>
    </row>
    <row r="17" spans="1:10" x14ac:dyDescent="0.15">
      <c r="A17" s="190"/>
      <c r="B17" s="191" t="s">
        <v>91</v>
      </c>
      <c r="C17" s="192" t="s">
        <v>9</v>
      </c>
      <c r="D17" s="193"/>
      <c r="E17" s="194"/>
      <c r="F17" s="195">
        <f>逆行列係数!AJ17</f>
        <v>1.0218828913708738E-4</v>
      </c>
      <c r="G17" s="195">
        <f>逆行列係数!BY17</f>
        <v>4.7872904395212039E-5</v>
      </c>
      <c r="H17" s="472">
        <f t="shared" si="0"/>
        <v>1.0168964754156282E-2</v>
      </c>
      <c r="I17" s="196">
        <f t="shared" si="1"/>
        <v>0</v>
      </c>
      <c r="J17" s="197">
        <f t="shared" si="2"/>
        <v>1.0168964754156282E-2</v>
      </c>
    </row>
    <row r="18" spans="1:10" x14ac:dyDescent="0.15">
      <c r="A18" s="190"/>
      <c r="B18" s="191" t="s">
        <v>92</v>
      </c>
      <c r="C18" s="192" t="s">
        <v>10</v>
      </c>
      <c r="D18" s="193"/>
      <c r="E18" s="194"/>
      <c r="F18" s="195">
        <f>逆行列係数!AJ18</f>
        <v>5.1457085165570072E-4</v>
      </c>
      <c r="G18" s="195">
        <f>逆行列係数!BY18</f>
        <v>1.8977108964192342E-4</v>
      </c>
      <c r="H18" s="472">
        <f t="shared" si="0"/>
        <v>5.1205993350013974E-2</v>
      </c>
      <c r="I18" s="196">
        <f t="shared" si="1"/>
        <v>0</v>
      </c>
      <c r="J18" s="197">
        <f t="shared" si="2"/>
        <v>5.1205993350013974E-2</v>
      </c>
    </row>
    <row r="19" spans="1:10" x14ac:dyDescent="0.15">
      <c r="A19" s="190"/>
      <c r="B19" s="191" t="s">
        <v>93</v>
      </c>
      <c r="C19" s="192" t="s">
        <v>371</v>
      </c>
      <c r="D19" s="193"/>
      <c r="E19" s="194"/>
      <c r="F19" s="195">
        <f>逆行列係数!AJ19</f>
        <v>1.2855411190274075E-4</v>
      </c>
      <c r="G19" s="195">
        <f>逆行列係数!BY19</f>
        <v>9.8891799894909639E-5</v>
      </c>
      <c r="H19" s="472">
        <f>D$37*F19</f>
        <v>1.2792681470448323E-2</v>
      </c>
      <c r="I19" s="196">
        <f>E$37*G19</f>
        <v>0</v>
      </c>
      <c r="J19" s="197">
        <f>SUM(H19:I19)</f>
        <v>1.2792681470448323E-2</v>
      </c>
    </row>
    <row r="20" spans="1:10" x14ac:dyDescent="0.15">
      <c r="A20" s="190"/>
      <c r="B20" s="191" t="s">
        <v>94</v>
      </c>
      <c r="C20" s="192" t="s">
        <v>372</v>
      </c>
      <c r="D20" s="193"/>
      <c r="E20" s="194"/>
      <c r="F20" s="195">
        <f>逆行列係数!AJ20</f>
        <v>1.2248582260014496E-4</v>
      </c>
      <c r="G20" s="195">
        <f>逆行列係数!BY20</f>
        <v>4.0194481807996245E-5</v>
      </c>
      <c r="H20" s="472">
        <f>D$37*F20</f>
        <v>1.218881364413275E-2</v>
      </c>
      <c r="I20" s="196">
        <f>E$37*G20</f>
        <v>0</v>
      </c>
      <c r="J20" s="197">
        <f>SUM(H20:I20)</f>
        <v>1.218881364413275E-2</v>
      </c>
    </row>
    <row r="21" spans="1:10" x14ac:dyDescent="0.15">
      <c r="A21" s="190"/>
      <c r="B21" s="191" t="s">
        <v>95</v>
      </c>
      <c r="C21" s="192" t="s">
        <v>373</v>
      </c>
      <c r="D21" s="193"/>
      <c r="E21" s="194"/>
      <c r="F21" s="195">
        <f>逆行列係数!AJ21</f>
        <v>1.71456681621622E-4</v>
      </c>
      <c r="G21" s="195">
        <f>逆行列係数!BY21</f>
        <v>1.9016446807690292E-5</v>
      </c>
      <c r="H21" s="472">
        <f t="shared" si="0"/>
        <v>1.7062003552441161E-2</v>
      </c>
      <c r="I21" s="196">
        <f t="shared" si="1"/>
        <v>0</v>
      </c>
      <c r="J21" s="197">
        <f t="shared" si="2"/>
        <v>1.7062003552441161E-2</v>
      </c>
    </row>
    <row r="22" spans="1:10" x14ac:dyDescent="0.15">
      <c r="A22" s="190"/>
      <c r="B22" s="191" t="s">
        <v>96</v>
      </c>
      <c r="C22" s="192" t="s">
        <v>374</v>
      </c>
      <c r="D22" s="193"/>
      <c r="E22" s="194"/>
      <c r="F22" s="195">
        <f>逆行列係数!AJ22</f>
        <v>3.5323970837397974E-4</v>
      </c>
      <c r="G22" s="195">
        <f>逆行列係数!BY22</f>
        <v>6.707624113331982E-5</v>
      </c>
      <c r="H22" s="472">
        <f t="shared" si="0"/>
        <v>3.5151602738006528E-2</v>
      </c>
      <c r="I22" s="196">
        <f t="shared" si="1"/>
        <v>0</v>
      </c>
      <c r="J22" s="197">
        <f t="shared" si="2"/>
        <v>3.5151602738006528E-2</v>
      </c>
    </row>
    <row r="23" spans="1:10" x14ac:dyDescent="0.15">
      <c r="A23" s="190"/>
      <c r="B23" s="191" t="s">
        <v>97</v>
      </c>
      <c r="C23" s="192" t="s">
        <v>11</v>
      </c>
      <c r="D23" s="193"/>
      <c r="E23" s="194"/>
      <c r="F23" s="195">
        <f>逆行列係数!AJ23</f>
        <v>2.2660634117096479E-4</v>
      </c>
      <c r="G23" s="195">
        <f>逆行列係数!BY23</f>
        <v>1.1366369898173213E-4</v>
      </c>
      <c r="H23" s="472">
        <f t="shared" si="0"/>
        <v>2.2550058484143189E-2</v>
      </c>
      <c r="I23" s="196">
        <f t="shared" si="1"/>
        <v>0</v>
      </c>
      <c r="J23" s="197">
        <f t="shared" si="2"/>
        <v>2.2550058484143189E-2</v>
      </c>
    </row>
    <row r="24" spans="1:10" x14ac:dyDescent="0.15">
      <c r="A24" s="190"/>
      <c r="B24" s="191" t="s">
        <v>98</v>
      </c>
      <c r="C24" s="192" t="s">
        <v>345</v>
      </c>
      <c r="D24" s="193"/>
      <c r="E24" s="194"/>
      <c r="F24" s="195">
        <f>逆行列係数!AJ24</f>
        <v>1.2002085915758471E-4</v>
      </c>
      <c r="G24" s="195">
        <f>逆行列係数!BY24</f>
        <v>1.8330484965337015E-5</v>
      </c>
      <c r="H24" s="472">
        <f t="shared" si="0"/>
        <v>1.1943520112169882E-2</v>
      </c>
      <c r="I24" s="196">
        <f t="shared" si="1"/>
        <v>0</v>
      </c>
      <c r="J24" s="197">
        <f t="shared" si="2"/>
        <v>1.1943520112169882E-2</v>
      </c>
    </row>
    <row r="25" spans="1:10" x14ac:dyDescent="0.15">
      <c r="A25" s="190"/>
      <c r="B25" s="191" t="s">
        <v>99</v>
      </c>
      <c r="C25" s="192" t="s">
        <v>342</v>
      </c>
      <c r="D25" s="193"/>
      <c r="E25" s="194"/>
      <c r="F25" s="195">
        <f>逆行列係数!AJ25</f>
        <v>3.0207520557402884E-4</v>
      </c>
      <c r="G25" s="195">
        <f>逆行列係数!BY25</f>
        <v>9.4920294091896634E-5</v>
      </c>
      <c r="H25" s="472">
        <f t="shared" si="0"/>
        <v>3.0060118870039499E-2</v>
      </c>
      <c r="I25" s="196">
        <f t="shared" si="1"/>
        <v>0</v>
      </c>
      <c r="J25" s="197">
        <f t="shared" si="2"/>
        <v>3.0060118870039499E-2</v>
      </c>
    </row>
    <row r="26" spans="1:10" x14ac:dyDescent="0.15">
      <c r="A26" s="190"/>
      <c r="B26" s="191" t="s">
        <v>100</v>
      </c>
      <c r="C26" s="192" t="s">
        <v>13</v>
      </c>
      <c r="D26" s="193"/>
      <c r="E26" s="194"/>
      <c r="F26" s="195">
        <f>逆行列係数!AJ26</f>
        <v>8.0594333852347481E-3</v>
      </c>
      <c r="G26" s="195">
        <f>逆行列係数!BY26</f>
        <v>6.9463739415183033E-4</v>
      </c>
      <c r="H26" s="472">
        <f t="shared" si="0"/>
        <v>0.80201062885960517</v>
      </c>
      <c r="I26" s="196">
        <f t="shared" si="1"/>
        <v>0</v>
      </c>
      <c r="J26" s="197">
        <f t="shared" si="2"/>
        <v>0.80201062885960517</v>
      </c>
    </row>
    <row r="27" spans="1:10" x14ac:dyDescent="0.15">
      <c r="A27" s="190"/>
      <c r="B27" s="191" t="s">
        <v>101</v>
      </c>
      <c r="C27" s="192" t="s">
        <v>14</v>
      </c>
      <c r="D27" s="193"/>
      <c r="E27" s="194"/>
      <c r="F27" s="195">
        <f>逆行列係数!AJ27</f>
        <v>8.4033717150704974E-3</v>
      </c>
      <c r="G27" s="195">
        <f>逆行列係数!BY27</f>
        <v>3.2966084098986661E-5</v>
      </c>
      <c r="H27" s="472">
        <f t="shared" si="0"/>
        <v>0.83623663247740876</v>
      </c>
      <c r="I27" s="196">
        <f t="shared" si="1"/>
        <v>0</v>
      </c>
      <c r="J27" s="197">
        <f t="shared" si="2"/>
        <v>0.83623663247740876</v>
      </c>
    </row>
    <row r="28" spans="1:10" x14ac:dyDescent="0.15">
      <c r="A28" s="190"/>
      <c r="B28" s="191" t="s">
        <v>102</v>
      </c>
      <c r="C28" s="192" t="s">
        <v>343</v>
      </c>
      <c r="D28" s="193"/>
      <c r="E28" s="194"/>
      <c r="F28" s="195">
        <f>逆行列係数!AJ28</f>
        <v>1.5738463825655767E-2</v>
      </c>
      <c r="G28" s="195">
        <f>逆行列係数!BY28</f>
        <v>1.7821947292981935E-4</v>
      </c>
      <c r="H28" s="472">
        <f t="shared" si="0"/>
        <v>1.5661665860063032</v>
      </c>
      <c r="I28" s="196">
        <f t="shared" si="1"/>
        <v>0</v>
      </c>
      <c r="J28" s="197">
        <f t="shared" si="2"/>
        <v>1.5661665860063032</v>
      </c>
    </row>
    <row r="29" spans="1:10" x14ac:dyDescent="0.15">
      <c r="A29" s="190"/>
      <c r="B29" s="191" t="s">
        <v>103</v>
      </c>
      <c r="C29" s="192" t="s">
        <v>375</v>
      </c>
      <c r="D29" s="193"/>
      <c r="E29" s="194"/>
      <c r="F29" s="195">
        <f>逆行列係数!AJ29</f>
        <v>1.021418488155057E-2</v>
      </c>
      <c r="G29" s="195">
        <f>逆行列係数!BY29</f>
        <v>1.6860290526797245E-5</v>
      </c>
      <c r="H29" s="472">
        <f t="shared" si="0"/>
        <v>1.016434338318194</v>
      </c>
      <c r="I29" s="196">
        <f t="shared" si="1"/>
        <v>0</v>
      </c>
      <c r="J29" s="197">
        <f t="shared" si="2"/>
        <v>1.016434338318194</v>
      </c>
    </row>
    <row r="30" spans="1:10" x14ac:dyDescent="0.15">
      <c r="A30" s="190"/>
      <c r="B30" s="191" t="s">
        <v>104</v>
      </c>
      <c r="C30" s="192" t="s">
        <v>376</v>
      </c>
      <c r="D30" s="193"/>
      <c r="E30" s="194"/>
      <c r="F30" s="195">
        <f>逆行列係数!AJ30</f>
        <v>3.6905602143787984E-3</v>
      </c>
      <c r="G30" s="195">
        <f>逆行列係数!BY30</f>
        <v>9.7123040512397516E-6</v>
      </c>
      <c r="H30" s="472">
        <f>D$37*F30</f>
        <v>0.36725516260247204</v>
      </c>
      <c r="I30" s="196">
        <f>E$37*G30</f>
        <v>0</v>
      </c>
      <c r="J30" s="197">
        <f>SUM(H30:I30)</f>
        <v>0.36725516260247204</v>
      </c>
    </row>
    <row r="31" spans="1:10" x14ac:dyDescent="0.15">
      <c r="A31" s="190"/>
      <c r="B31" s="191" t="s">
        <v>105</v>
      </c>
      <c r="C31" s="192" t="s">
        <v>377</v>
      </c>
      <c r="D31" s="193"/>
      <c r="E31" s="194"/>
      <c r="F31" s="195">
        <f>逆行列係数!AJ31</f>
        <v>7.7328193117393584E-3</v>
      </c>
      <c r="G31" s="195">
        <f>逆行列係数!BY31</f>
        <v>7.2707776513067845E-4</v>
      </c>
      <c r="H31" s="472">
        <f t="shared" si="0"/>
        <v>0.76950859727034537</v>
      </c>
      <c r="I31" s="196">
        <f t="shared" si="1"/>
        <v>0</v>
      </c>
      <c r="J31" s="197">
        <f t="shared" si="2"/>
        <v>0.76950859727034537</v>
      </c>
    </row>
    <row r="32" spans="1:10" x14ac:dyDescent="0.15">
      <c r="A32" s="190"/>
      <c r="B32" s="191" t="s">
        <v>106</v>
      </c>
      <c r="C32" s="192" t="s">
        <v>17</v>
      </c>
      <c r="D32" s="193"/>
      <c r="E32" s="194"/>
      <c r="F32" s="195">
        <f>逆行列係数!AJ32</f>
        <v>4.9783137924614192E-3</v>
      </c>
      <c r="G32" s="195">
        <f>逆行列係数!BY32</f>
        <v>8.0015346352230789E-5</v>
      </c>
      <c r="H32" s="472">
        <f t="shared" si="0"/>
        <v>0.49540214361311879</v>
      </c>
      <c r="I32" s="196">
        <f t="shared" si="1"/>
        <v>0</v>
      </c>
      <c r="J32" s="197">
        <f t="shared" si="2"/>
        <v>0.49540214361311879</v>
      </c>
    </row>
    <row r="33" spans="1:10" x14ac:dyDescent="0.15">
      <c r="A33" s="190"/>
      <c r="B33" s="191" t="s">
        <v>107</v>
      </c>
      <c r="C33" s="192" t="s">
        <v>18</v>
      </c>
      <c r="D33" s="193"/>
      <c r="E33" s="194"/>
      <c r="F33" s="195">
        <f>逆行列係数!AJ33</f>
        <v>1.0911441096922969E-2</v>
      </c>
      <c r="G33" s="195">
        <f>逆行列係数!BY33</f>
        <v>7.8747121109804338E-5</v>
      </c>
      <c r="H33" s="472">
        <f t="shared" si="0"/>
        <v>1.0858197242426659</v>
      </c>
      <c r="I33" s="196">
        <f t="shared" si="1"/>
        <v>0</v>
      </c>
      <c r="J33" s="197">
        <f t="shared" si="2"/>
        <v>1.0858197242426659</v>
      </c>
    </row>
    <row r="34" spans="1:10" x14ac:dyDescent="0.15">
      <c r="A34" s="190"/>
      <c r="B34" s="191" t="s">
        <v>108</v>
      </c>
      <c r="C34" s="192" t="s">
        <v>378</v>
      </c>
      <c r="D34" s="193"/>
      <c r="E34" s="194"/>
      <c r="F34" s="195">
        <f>逆行列係数!AJ34</f>
        <v>1.1534377687832387E-2</v>
      </c>
      <c r="G34" s="195">
        <f>逆行列係数!BY34</f>
        <v>8.0983552775365389E-4</v>
      </c>
      <c r="H34" s="472">
        <f t="shared" si="0"/>
        <v>1.1478094129880576</v>
      </c>
      <c r="I34" s="196">
        <f t="shared" si="1"/>
        <v>0</v>
      </c>
      <c r="J34" s="197">
        <f t="shared" si="2"/>
        <v>1.1478094129880576</v>
      </c>
    </row>
    <row r="35" spans="1:10" x14ac:dyDescent="0.15">
      <c r="A35" s="190"/>
      <c r="B35" s="191" t="s">
        <v>109</v>
      </c>
      <c r="C35" s="192" t="s">
        <v>347</v>
      </c>
      <c r="D35" s="193"/>
      <c r="E35" s="194"/>
      <c r="F35" s="195">
        <f>逆行列係数!AJ35</f>
        <v>1.4544954709663367E-2</v>
      </c>
      <c r="G35" s="195">
        <f>逆行列係数!BY35</f>
        <v>2.1186532335994881E-4</v>
      </c>
      <c r="H35" s="472">
        <f t="shared" si="0"/>
        <v>1.4473980633431116</v>
      </c>
      <c r="I35" s="196">
        <f t="shared" si="1"/>
        <v>0</v>
      </c>
      <c r="J35" s="197">
        <f t="shared" si="2"/>
        <v>1.4473980633431116</v>
      </c>
    </row>
    <row r="36" spans="1:10" x14ac:dyDescent="0.15">
      <c r="A36" s="190"/>
      <c r="B36" s="191" t="s">
        <v>110</v>
      </c>
      <c r="C36" s="192" t="s">
        <v>19</v>
      </c>
      <c r="D36" s="193"/>
      <c r="E36" s="194"/>
      <c r="F36" s="195">
        <f>逆行列係数!AJ36</f>
        <v>2.578283839012581E-3</v>
      </c>
      <c r="G36" s="195">
        <f>逆行列係数!BY36</f>
        <v>7.8220028959677121E-6</v>
      </c>
      <c r="H36" s="472">
        <f t="shared" si="0"/>
        <v>0.25657027538602922</v>
      </c>
      <c r="I36" s="196">
        <f t="shared" si="1"/>
        <v>0</v>
      </c>
      <c r="J36" s="197">
        <f t="shared" si="2"/>
        <v>0.25657027538602922</v>
      </c>
    </row>
    <row r="37" spans="1:10" x14ac:dyDescent="0.15">
      <c r="A37" s="190"/>
      <c r="B37" s="191" t="s">
        <v>111</v>
      </c>
      <c r="C37" s="192" t="s">
        <v>20</v>
      </c>
      <c r="D37" s="193">
        <f>地域別最終需要!K39</f>
        <v>99.512036457665303</v>
      </c>
      <c r="E37" s="194">
        <f>地域別最終需要!I39</f>
        <v>0</v>
      </c>
      <c r="F37" s="195">
        <f>逆行列係数!AJ37</f>
        <v>1.0027787700007513</v>
      </c>
      <c r="G37" s="195">
        <f>逆行列係数!BY37</f>
        <v>1.2954705693239826E-4</v>
      </c>
      <c r="H37" s="472">
        <f t="shared" si="0"/>
        <v>99.788557519287536</v>
      </c>
      <c r="I37" s="196">
        <f t="shared" si="1"/>
        <v>0</v>
      </c>
      <c r="J37" s="197">
        <f t="shared" si="2"/>
        <v>99.788557519287536</v>
      </c>
    </row>
    <row r="38" spans="1:10" x14ac:dyDescent="0.15">
      <c r="A38" s="190"/>
      <c r="B38" s="191" t="s">
        <v>112</v>
      </c>
      <c r="C38" s="192" t="s">
        <v>379</v>
      </c>
      <c r="D38" s="193"/>
      <c r="E38" s="194"/>
      <c r="F38" s="195">
        <f>逆行列係数!AJ38</f>
        <v>8.5383695859637157E-5</v>
      </c>
      <c r="G38" s="195">
        <f>逆行列係数!BY38</f>
        <v>1.5836446504252973E-6</v>
      </c>
      <c r="H38" s="472">
        <f t="shared" si="0"/>
        <v>8.4967054552744191E-3</v>
      </c>
      <c r="I38" s="196">
        <f t="shared" si="1"/>
        <v>0</v>
      </c>
      <c r="J38" s="197">
        <f t="shared" si="2"/>
        <v>8.4967054552744191E-3</v>
      </c>
    </row>
    <row r="39" spans="1:10" x14ac:dyDescent="0.15">
      <c r="A39" s="190"/>
      <c r="B39" s="191" t="s">
        <v>334</v>
      </c>
      <c r="C39" s="192" t="s">
        <v>380</v>
      </c>
      <c r="D39" s="193"/>
      <c r="E39" s="194"/>
      <c r="F39" s="195">
        <f>逆行列係数!AJ39</f>
        <v>1.8952373047446346E-3</v>
      </c>
      <c r="G39" s="195">
        <f>逆行列係数!BY39</f>
        <v>8.1545404569290408E-6</v>
      </c>
      <c r="H39" s="472">
        <f t="shared" si="0"/>
        <v>0.18859892376567541</v>
      </c>
      <c r="I39" s="196">
        <f t="shared" si="1"/>
        <v>0</v>
      </c>
      <c r="J39" s="197">
        <f t="shared" si="2"/>
        <v>0.18859892376567541</v>
      </c>
    </row>
    <row r="40" spans="1:10" x14ac:dyDescent="0.15">
      <c r="A40" s="190"/>
      <c r="B40" s="191" t="s">
        <v>335</v>
      </c>
      <c r="C40" s="192" t="s">
        <v>21</v>
      </c>
      <c r="D40" s="193"/>
      <c r="E40" s="194"/>
      <c r="F40" s="195">
        <f>逆行列係数!AJ40</f>
        <v>5.1598869331159508E-2</v>
      </c>
      <c r="G40" s="195">
        <f>逆行列係数!BY40</f>
        <v>4.1458419303218677E-4</v>
      </c>
      <c r="H40" s="472">
        <f t="shared" si="0"/>
        <v>5.1347085660566529</v>
      </c>
      <c r="I40" s="196">
        <f t="shared" si="1"/>
        <v>0</v>
      </c>
      <c r="J40" s="197">
        <f t="shared" si="2"/>
        <v>5.1347085660566529</v>
      </c>
    </row>
    <row r="41" spans="1:10" x14ac:dyDescent="0.15">
      <c r="A41" s="190"/>
      <c r="B41" s="191" t="s">
        <v>381</v>
      </c>
      <c r="C41" s="435" t="s">
        <v>439</v>
      </c>
      <c r="D41" s="193"/>
      <c r="E41" s="194"/>
      <c r="F41" s="195">
        <f>逆行列係数!AJ41</f>
        <v>1.0763192895819982E-3</v>
      </c>
      <c r="G41" s="195">
        <f>逆行列係数!BY41</f>
        <v>2.9230183255583918E-5</v>
      </c>
      <c r="H41" s="472">
        <f t="shared" ref="H41:I43" si="3">D$37*F41</f>
        <v>0.10710672438497222</v>
      </c>
      <c r="I41" s="196">
        <f t="shared" si="3"/>
        <v>0</v>
      </c>
      <c r="J41" s="197">
        <f>SUM(H41:I41)</f>
        <v>0.10710672438497222</v>
      </c>
    </row>
    <row r="42" spans="1:10" x14ac:dyDescent="0.15">
      <c r="A42" s="190"/>
      <c r="B42" s="191" t="s">
        <v>336</v>
      </c>
      <c r="C42" s="192" t="s">
        <v>383</v>
      </c>
      <c r="D42" s="193"/>
      <c r="E42" s="194"/>
      <c r="F42" s="195">
        <f>逆行列係数!AJ42</f>
        <v>4.0588482894633095E-3</v>
      </c>
      <c r="G42" s="195">
        <f>逆行列係数!BY42</f>
        <v>8.0625559972421803E-6</v>
      </c>
      <c r="H42" s="472">
        <f t="shared" si="3"/>
        <v>0.40390425895720533</v>
      </c>
      <c r="I42" s="196">
        <f t="shared" si="3"/>
        <v>0</v>
      </c>
      <c r="J42" s="197">
        <f>SUM(H42:I42)</f>
        <v>0.40390425895720533</v>
      </c>
    </row>
    <row r="43" spans="1:10" x14ac:dyDescent="0.15">
      <c r="A43" s="190"/>
      <c r="B43" s="191" t="s">
        <v>337</v>
      </c>
      <c r="C43" s="192" t="s">
        <v>384</v>
      </c>
      <c r="D43" s="320"/>
      <c r="E43" s="321"/>
      <c r="F43" s="199">
        <f>逆行列係数!AJ43</f>
        <v>1.1365908306877023E-2</v>
      </c>
      <c r="G43" s="199">
        <f>逆行列係数!BY43</f>
        <v>3.4481916360978957E-5</v>
      </c>
      <c r="H43" s="473">
        <f t="shared" si="3"/>
        <v>1.1310446818084272</v>
      </c>
      <c r="I43" s="200">
        <f t="shared" si="3"/>
        <v>0</v>
      </c>
      <c r="J43" s="201">
        <f>SUM(H43:I43)</f>
        <v>1.1310446818084272</v>
      </c>
    </row>
    <row r="44" spans="1:10" x14ac:dyDescent="0.15">
      <c r="A44" s="202"/>
      <c r="B44" s="271"/>
      <c r="C44" s="272" t="s">
        <v>116</v>
      </c>
      <c r="D44" s="204">
        <f>SUM(D5:D43)</f>
        <v>99.512036457665303</v>
      </c>
      <c r="E44" s="204">
        <f>SUM(E5:E43)</f>
        <v>0</v>
      </c>
      <c r="F44" s="205">
        <f>逆行列係数!AJ44</f>
        <v>1.1978429926695879</v>
      </c>
      <c r="G44" s="205">
        <f>逆行列係数!BY44</f>
        <v>6.8174777031216344E-3</v>
      </c>
      <c r="H44" s="474">
        <f>SUM(H5:H43)</f>
        <v>119.19979555709496</v>
      </c>
      <c r="I44" s="206">
        <f>SUM(I5:I43)</f>
        <v>0</v>
      </c>
      <c r="J44" s="207">
        <f>SUM(J5:J43)</f>
        <v>119.19979555709496</v>
      </c>
    </row>
    <row r="45" spans="1:10" x14ac:dyDescent="0.15">
      <c r="A45" s="208" t="s">
        <v>137</v>
      </c>
      <c r="B45" s="191" t="s">
        <v>358</v>
      </c>
      <c r="C45" s="192" t="s">
        <v>359</v>
      </c>
      <c r="D45" s="209"/>
      <c r="E45" s="210"/>
      <c r="F45" s="211">
        <f>逆行列係数!AJ46</f>
        <v>1.184704436081929E-3</v>
      </c>
      <c r="G45" s="211">
        <f>逆行列係数!BY46</f>
        <v>1.818652554548953E-3</v>
      </c>
      <c r="H45" s="472">
        <f t="shared" ref="H45:H80" si="4">D$37*F45</f>
        <v>0.11789235103494274</v>
      </c>
      <c r="I45" s="212">
        <f t="shared" ref="I45:I80" si="5">E$37*G45</f>
        <v>0</v>
      </c>
      <c r="J45" s="213">
        <f t="shared" ref="J45:J80" si="6">SUM(H45:I45)</f>
        <v>0.11789235103494274</v>
      </c>
    </row>
    <row r="46" spans="1:10" x14ac:dyDescent="0.15">
      <c r="A46" s="208" t="s">
        <v>138</v>
      </c>
      <c r="B46" s="191" t="s">
        <v>360</v>
      </c>
      <c r="C46" s="192" t="s">
        <v>361</v>
      </c>
      <c r="D46" s="193"/>
      <c r="E46" s="194"/>
      <c r="F46" s="195">
        <f>逆行列係数!AJ47</f>
        <v>4.1498849873924335E-4</v>
      </c>
      <c r="G46" s="195">
        <f>逆行列係数!BY47</f>
        <v>5.5951962219957677E-4</v>
      </c>
      <c r="H46" s="472">
        <f t="shared" si="4"/>
        <v>4.1296350616051379E-2</v>
      </c>
      <c r="I46" s="196">
        <f t="shared" si="5"/>
        <v>0</v>
      </c>
      <c r="J46" s="197">
        <f t="shared" si="6"/>
        <v>4.1296350616051379E-2</v>
      </c>
    </row>
    <row r="47" spans="1:10" x14ac:dyDescent="0.15">
      <c r="A47" s="208" t="s">
        <v>139</v>
      </c>
      <c r="B47" s="191" t="s">
        <v>362</v>
      </c>
      <c r="C47" s="192" t="s">
        <v>363</v>
      </c>
      <c r="D47" s="214"/>
      <c r="E47" s="198"/>
      <c r="F47" s="195">
        <f>逆行列係数!AJ48</f>
        <v>1.1263280597999406E-4</v>
      </c>
      <c r="G47" s="195">
        <f>逆行列係数!BY48</f>
        <v>1.4911172589476653E-4</v>
      </c>
      <c r="H47" s="472">
        <f t="shared" si="4"/>
        <v>1.1208319895010312E-2</v>
      </c>
      <c r="I47" s="196">
        <f t="shared" si="5"/>
        <v>0</v>
      </c>
      <c r="J47" s="197">
        <f t="shared" si="6"/>
        <v>1.1208319895010312E-2</v>
      </c>
    </row>
    <row r="48" spans="1:10" x14ac:dyDescent="0.15">
      <c r="A48" s="208" t="s">
        <v>140</v>
      </c>
      <c r="B48" s="191" t="s">
        <v>364</v>
      </c>
      <c r="C48" s="192" t="s">
        <v>3</v>
      </c>
      <c r="D48" s="214"/>
      <c r="E48" s="198"/>
      <c r="F48" s="195">
        <f>逆行列係数!AJ49</f>
        <v>1.4953880369171562E-2</v>
      </c>
      <c r="G48" s="195">
        <f>逆行列係数!BY49</f>
        <v>2.4434397344871892E-2</v>
      </c>
      <c r="H48" s="472">
        <f t="shared" si="4"/>
        <v>1.488091088480566</v>
      </c>
      <c r="I48" s="196">
        <f t="shared" si="5"/>
        <v>0</v>
      </c>
      <c r="J48" s="197">
        <f t="shared" si="6"/>
        <v>1.488091088480566</v>
      </c>
    </row>
    <row r="49" spans="1:10" x14ac:dyDescent="0.15">
      <c r="A49" s="208" t="s">
        <v>136</v>
      </c>
      <c r="B49" s="191" t="s">
        <v>365</v>
      </c>
      <c r="C49" s="192" t="s">
        <v>344</v>
      </c>
      <c r="E49" s="198"/>
      <c r="F49" s="195">
        <f>逆行列係数!AJ50</f>
        <v>1.7206949165580136E-3</v>
      </c>
      <c r="G49" s="195">
        <f>逆行列係数!BY50</f>
        <v>2.3597468397767826E-3</v>
      </c>
      <c r="H49" s="472">
        <f t="shared" si="4"/>
        <v>0.17122985526904042</v>
      </c>
      <c r="I49" s="196">
        <f t="shared" si="5"/>
        <v>0</v>
      </c>
      <c r="J49" s="197">
        <f t="shared" si="6"/>
        <v>0.17122985526904042</v>
      </c>
    </row>
    <row r="50" spans="1:10" x14ac:dyDescent="0.15">
      <c r="A50" s="208"/>
      <c r="B50" s="191" t="s">
        <v>366</v>
      </c>
      <c r="C50" s="192" t="s">
        <v>4</v>
      </c>
      <c r="E50" s="198"/>
      <c r="F50" s="195">
        <f>逆行列係数!AJ51</f>
        <v>1.2419563079176178E-3</v>
      </c>
      <c r="G50" s="195">
        <f>逆行列係数!BY51</f>
        <v>2.0730024425115855E-3</v>
      </c>
      <c r="H50" s="472">
        <f t="shared" si="4"/>
        <v>0.12358960139232539</v>
      </c>
      <c r="I50" s="196">
        <f t="shared" si="5"/>
        <v>0</v>
      </c>
      <c r="J50" s="197">
        <f t="shared" si="6"/>
        <v>0.12358960139232539</v>
      </c>
    </row>
    <row r="51" spans="1:10" x14ac:dyDescent="0.15">
      <c r="A51" s="208"/>
      <c r="B51" s="191" t="s">
        <v>367</v>
      </c>
      <c r="C51" s="192" t="s">
        <v>113</v>
      </c>
      <c r="E51" s="198"/>
      <c r="F51" s="195">
        <f>逆行列係数!AJ52</f>
        <v>1.1791627417313887E-2</v>
      </c>
      <c r="G51" s="195">
        <f>逆行列係数!BY52</f>
        <v>1.7699102085819922E-2</v>
      </c>
      <c r="H51" s="472">
        <f t="shared" si="4"/>
        <v>1.1734088574469452</v>
      </c>
      <c r="I51" s="196">
        <f t="shared" si="5"/>
        <v>0</v>
      </c>
      <c r="J51" s="197">
        <f t="shared" si="6"/>
        <v>1.1734088574469452</v>
      </c>
    </row>
    <row r="52" spans="1:10" x14ac:dyDescent="0.15">
      <c r="A52" s="208"/>
      <c r="B52" s="191" t="s">
        <v>368</v>
      </c>
      <c r="C52" s="192" t="s">
        <v>5</v>
      </c>
      <c r="E52" s="198"/>
      <c r="F52" s="195">
        <f>逆行列係数!AJ53</f>
        <v>1.4096566357157739E-2</v>
      </c>
      <c r="G52" s="195">
        <f>逆行列係数!BY53</f>
        <v>1.7080074626770404E-2</v>
      </c>
      <c r="H52" s="472">
        <f t="shared" si="4"/>
        <v>1.4027780252613791</v>
      </c>
      <c r="I52" s="196">
        <f t="shared" si="5"/>
        <v>0</v>
      </c>
      <c r="J52" s="197">
        <f t="shared" si="6"/>
        <v>1.4027780252613791</v>
      </c>
    </row>
    <row r="53" spans="1:10" x14ac:dyDescent="0.15">
      <c r="A53" s="208"/>
      <c r="B53" s="191" t="s">
        <v>369</v>
      </c>
      <c r="C53" s="192" t="s">
        <v>6</v>
      </c>
      <c r="E53" s="198"/>
      <c r="F53" s="195">
        <f>逆行列係数!AJ54</f>
        <v>1.6601897808721684E-2</v>
      </c>
      <c r="G53" s="195">
        <f>逆行列係数!BY54</f>
        <v>2.1932912409740761E-2</v>
      </c>
      <c r="H53" s="472">
        <f t="shared" si="4"/>
        <v>1.6520886600079459</v>
      </c>
      <c r="I53" s="196">
        <f t="shared" si="5"/>
        <v>0</v>
      </c>
      <c r="J53" s="197">
        <f t="shared" si="6"/>
        <v>1.6520886600079459</v>
      </c>
    </row>
    <row r="54" spans="1:10" x14ac:dyDescent="0.15">
      <c r="A54" s="208"/>
      <c r="B54" s="191" t="s">
        <v>88</v>
      </c>
      <c r="C54" s="192" t="s">
        <v>370</v>
      </c>
      <c r="E54" s="198"/>
      <c r="F54" s="195">
        <f>逆行列係数!AJ55</f>
        <v>8.429087497673687E-3</v>
      </c>
      <c r="G54" s="195">
        <f>逆行列係数!BY55</f>
        <v>9.2697131704911079E-3</v>
      </c>
      <c r="H54" s="472">
        <f t="shared" si="4"/>
        <v>0.83879566237335479</v>
      </c>
      <c r="I54" s="196">
        <f t="shared" si="5"/>
        <v>0</v>
      </c>
      <c r="J54" s="197">
        <f t="shared" si="6"/>
        <v>0.83879566237335479</v>
      </c>
    </row>
    <row r="55" spans="1:10" x14ac:dyDescent="0.15">
      <c r="A55" s="208"/>
      <c r="B55" s="191" t="s">
        <v>89</v>
      </c>
      <c r="C55" s="192" t="s">
        <v>7</v>
      </c>
      <c r="E55" s="198"/>
      <c r="F55" s="195">
        <f>逆行列係数!AJ56</f>
        <v>2.2446234334102069E-3</v>
      </c>
      <c r="G55" s="195">
        <f>逆行列係数!BY56</f>
        <v>3.6777048532745616E-3</v>
      </c>
      <c r="H55" s="472">
        <f t="shared" si="4"/>
        <v>0.22336704893924636</v>
      </c>
      <c r="I55" s="196">
        <f t="shared" si="5"/>
        <v>0</v>
      </c>
      <c r="J55" s="197">
        <f t="shared" si="6"/>
        <v>0.22336704893924636</v>
      </c>
    </row>
    <row r="56" spans="1:10" x14ac:dyDescent="0.15">
      <c r="A56" s="208"/>
      <c r="B56" s="191" t="s">
        <v>90</v>
      </c>
      <c r="C56" s="192" t="s">
        <v>8</v>
      </c>
      <c r="E56" s="198"/>
      <c r="F56" s="195">
        <f>逆行列係数!AJ57</f>
        <v>3.7546812625868851E-3</v>
      </c>
      <c r="G56" s="195">
        <f>逆行列係数!BY57</f>
        <v>5.2476431863832697E-3</v>
      </c>
      <c r="H56" s="472">
        <f t="shared" si="4"/>
        <v>0.37363597868945891</v>
      </c>
      <c r="I56" s="196">
        <f t="shared" si="5"/>
        <v>0</v>
      </c>
      <c r="J56" s="197">
        <f t="shared" si="6"/>
        <v>0.37363597868945891</v>
      </c>
    </row>
    <row r="57" spans="1:10" x14ac:dyDescent="0.15">
      <c r="A57" s="208"/>
      <c r="B57" s="191" t="s">
        <v>91</v>
      </c>
      <c r="C57" s="192" t="s">
        <v>9</v>
      </c>
      <c r="E57" s="198"/>
      <c r="F57" s="195">
        <f>逆行列係数!AJ58</f>
        <v>1.2626136210241523E-3</v>
      </c>
      <c r="G57" s="195">
        <f>逆行列係数!BY58</f>
        <v>1.4741370363230469E-3</v>
      </c>
      <c r="H57" s="472">
        <f t="shared" si="4"/>
        <v>0.12564525268730026</v>
      </c>
      <c r="I57" s="196">
        <f t="shared" si="5"/>
        <v>0</v>
      </c>
      <c r="J57" s="197">
        <f t="shared" si="6"/>
        <v>0.12564525268730026</v>
      </c>
    </row>
    <row r="58" spans="1:10" x14ac:dyDescent="0.15">
      <c r="A58" s="208"/>
      <c r="B58" s="191" t="s">
        <v>92</v>
      </c>
      <c r="C58" s="192" t="s">
        <v>10</v>
      </c>
      <c r="E58" s="198"/>
      <c r="F58" s="195">
        <f>逆行列係数!AJ59</f>
        <v>2.3802230136846752E-3</v>
      </c>
      <c r="G58" s="195">
        <f>逆行列係数!BY59</f>
        <v>3.4716254279410575E-3</v>
      </c>
      <c r="H58" s="472">
        <f t="shared" si="4"/>
        <v>0.23686083931516339</v>
      </c>
      <c r="I58" s="196">
        <f t="shared" si="5"/>
        <v>0</v>
      </c>
      <c r="J58" s="197">
        <f t="shared" si="6"/>
        <v>0.23686083931516339</v>
      </c>
    </row>
    <row r="59" spans="1:10" x14ac:dyDescent="0.15">
      <c r="A59" s="208"/>
      <c r="B59" s="191" t="s">
        <v>93</v>
      </c>
      <c r="C59" s="192" t="s">
        <v>371</v>
      </c>
      <c r="E59" s="198"/>
      <c r="F59" s="195">
        <f>逆行列係数!AJ60</f>
        <v>1.067726392213408E-3</v>
      </c>
      <c r="G59" s="195">
        <f>逆行列係数!BY60</f>
        <v>1.0639549337522001E-3</v>
      </c>
      <c r="H59" s="472">
        <f>D$37*F59</f>
        <v>0.1062516276687521</v>
      </c>
      <c r="I59" s="196">
        <f>E$37*G59</f>
        <v>0</v>
      </c>
      <c r="J59" s="197">
        <f>SUM(H59:I59)</f>
        <v>0.1062516276687521</v>
      </c>
    </row>
    <row r="60" spans="1:10" x14ac:dyDescent="0.15">
      <c r="A60" s="208"/>
      <c r="B60" s="191" t="s">
        <v>94</v>
      </c>
      <c r="C60" s="192" t="s">
        <v>372</v>
      </c>
      <c r="E60" s="198"/>
      <c r="F60" s="195">
        <f>逆行列係数!AJ61</f>
        <v>1.2759476792586432E-3</v>
      </c>
      <c r="G60" s="195">
        <f>逆行列係数!BY61</f>
        <v>1.1702085293302078E-3</v>
      </c>
      <c r="H60" s="472">
        <f>D$37*F60</f>
        <v>0.12697215197645953</v>
      </c>
      <c r="I60" s="196">
        <f>E$37*G60</f>
        <v>0</v>
      </c>
      <c r="J60" s="197">
        <f>SUM(H60:I60)</f>
        <v>0.12697215197645953</v>
      </c>
    </row>
    <row r="61" spans="1:10" x14ac:dyDescent="0.15">
      <c r="A61" s="208"/>
      <c r="B61" s="191" t="s">
        <v>95</v>
      </c>
      <c r="C61" s="192" t="s">
        <v>373</v>
      </c>
      <c r="E61" s="198"/>
      <c r="F61" s="195">
        <f>逆行列係数!AJ62</f>
        <v>5.8819268001830834E-4</v>
      </c>
      <c r="G61" s="195">
        <f>逆行列係数!BY62</f>
        <v>6.9553179503994392E-4</v>
      </c>
      <c r="H61" s="472">
        <f t="shared" si="4"/>
        <v>5.8532251418113759E-2</v>
      </c>
      <c r="I61" s="196">
        <f t="shared" si="5"/>
        <v>0</v>
      </c>
      <c r="J61" s="197">
        <f t="shared" si="6"/>
        <v>5.8532251418113759E-2</v>
      </c>
    </row>
    <row r="62" spans="1:10" x14ac:dyDescent="0.15">
      <c r="A62" s="208"/>
      <c r="B62" s="191" t="s">
        <v>96</v>
      </c>
      <c r="C62" s="192" t="s">
        <v>374</v>
      </c>
      <c r="E62" s="198"/>
      <c r="F62" s="195">
        <f>逆行列係数!AJ63</f>
        <v>2.4330543707937824E-3</v>
      </c>
      <c r="G62" s="195">
        <f>逆行列係数!BY63</f>
        <v>2.5783551549763356E-3</v>
      </c>
      <c r="H62" s="472">
        <f t="shared" si="4"/>
        <v>0.24211819524991279</v>
      </c>
      <c r="I62" s="196">
        <f t="shared" si="5"/>
        <v>0</v>
      </c>
      <c r="J62" s="197">
        <f t="shared" si="6"/>
        <v>0.24211819524991279</v>
      </c>
    </row>
    <row r="63" spans="1:10" x14ac:dyDescent="0.15">
      <c r="A63" s="208"/>
      <c r="B63" s="191" t="s">
        <v>97</v>
      </c>
      <c r="C63" s="192" t="s">
        <v>11</v>
      </c>
      <c r="E63" s="198"/>
      <c r="F63" s="195">
        <f>逆行列係数!AJ64</f>
        <v>1.2824856702030772E-3</v>
      </c>
      <c r="G63" s="195">
        <f>逆行列係数!BY64</f>
        <v>1.3742623080882364E-3</v>
      </c>
      <c r="H63" s="472">
        <f t="shared" si="4"/>
        <v>0.12762276076968193</v>
      </c>
      <c r="I63" s="196">
        <f t="shared" si="5"/>
        <v>0</v>
      </c>
      <c r="J63" s="197">
        <f t="shared" si="6"/>
        <v>0.12762276076968193</v>
      </c>
    </row>
    <row r="64" spans="1:10" x14ac:dyDescent="0.15">
      <c r="A64" s="208"/>
      <c r="B64" s="191" t="s">
        <v>98</v>
      </c>
      <c r="C64" s="192" t="s">
        <v>345</v>
      </c>
      <c r="E64" s="198"/>
      <c r="F64" s="195">
        <f>逆行列係数!AJ65</f>
        <v>1.1344713771474426E-4</v>
      </c>
      <c r="G64" s="195">
        <f>逆行列係数!BY65</f>
        <v>2.0135782282751415E-4</v>
      </c>
      <c r="H64" s="472">
        <f t="shared" si="4"/>
        <v>1.1289355704287407E-2</v>
      </c>
      <c r="I64" s="196">
        <f t="shared" si="5"/>
        <v>0</v>
      </c>
      <c r="J64" s="197">
        <f t="shared" si="6"/>
        <v>1.1289355704287407E-2</v>
      </c>
    </row>
    <row r="65" spans="1:10" x14ac:dyDescent="0.15">
      <c r="A65" s="208"/>
      <c r="B65" s="191" t="s">
        <v>99</v>
      </c>
      <c r="C65" s="192" t="s">
        <v>342</v>
      </c>
      <c r="E65" s="198"/>
      <c r="F65" s="195">
        <f>逆行列係数!AJ66</f>
        <v>4.319418768858785E-3</v>
      </c>
      <c r="G65" s="195">
        <f>逆行列係数!BY66</f>
        <v>5.3561579917168348E-3</v>
      </c>
      <c r="H65" s="472">
        <f t="shared" si="4"/>
        <v>0.42983415800259922</v>
      </c>
      <c r="I65" s="196">
        <f t="shared" si="5"/>
        <v>0</v>
      </c>
      <c r="J65" s="197">
        <f t="shared" si="6"/>
        <v>0.42983415800259922</v>
      </c>
    </row>
    <row r="66" spans="1:10" x14ac:dyDescent="0.15">
      <c r="A66" s="208"/>
      <c r="B66" s="191" t="s">
        <v>100</v>
      </c>
      <c r="C66" s="192" t="s">
        <v>13</v>
      </c>
      <c r="E66" s="198"/>
      <c r="F66" s="195">
        <f>逆行列係数!AJ67</f>
        <v>1.1267677042309465E-2</v>
      </c>
      <c r="G66" s="195">
        <f>逆行列係数!BY67</f>
        <v>1.8942999845861577E-2</v>
      </c>
      <c r="H66" s="472">
        <f t="shared" si="4"/>
        <v>1.1212694886274979</v>
      </c>
      <c r="I66" s="196">
        <f t="shared" si="5"/>
        <v>0</v>
      </c>
      <c r="J66" s="197">
        <f t="shared" si="6"/>
        <v>1.1212694886274979</v>
      </c>
    </row>
    <row r="67" spans="1:10" x14ac:dyDescent="0.15">
      <c r="A67" s="208"/>
      <c r="B67" s="191" t="s">
        <v>101</v>
      </c>
      <c r="C67" s="192" t="s">
        <v>14</v>
      </c>
      <c r="E67" s="198"/>
      <c r="F67" s="195">
        <f>逆行列係数!AJ68</f>
        <v>2.0805680566102778E-3</v>
      </c>
      <c r="G67" s="195">
        <f>逆行列係数!BY68</f>
        <v>1.8945588381453687E-2</v>
      </c>
      <c r="H67" s="472">
        <f t="shared" si="4"/>
        <v>0.20704156430205581</v>
      </c>
      <c r="I67" s="196">
        <f t="shared" si="5"/>
        <v>0</v>
      </c>
      <c r="J67" s="197">
        <f t="shared" si="6"/>
        <v>0.20704156430205581</v>
      </c>
    </row>
    <row r="68" spans="1:10" x14ac:dyDescent="0.15">
      <c r="A68" s="208"/>
      <c r="B68" s="191" t="s">
        <v>102</v>
      </c>
      <c r="C68" s="192" t="s">
        <v>343</v>
      </c>
      <c r="E68" s="198"/>
      <c r="F68" s="195">
        <f>逆行列係数!AJ69</f>
        <v>9.4914106638327445E-3</v>
      </c>
      <c r="G68" s="195">
        <f>逆行列係数!BY69</f>
        <v>2.6851595224430636E-2</v>
      </c>
      <c r="H68" s="472">
        <f t="shared" si="4"/>
        <v>0.94450960401399731</v>
      </c>
      <c r="I68" s="196">
        <f t="shared" si="5"/>
        <v>0</v>
      </c>
      <c r="J68" s="197">
        <f t="shared" si="6"/>
        <v>0.94450960401399731</v>
      </c>
    </row>
    <row r="69" spans="1:10" x14ac:dyDescent="0.15">
      <c r="A69" s="208"/>
      <c r="B69" s="191" t="s">
        <v>103</v>
      </c>
      <c r="C69" s="192" t="s">
        <v>375</v>
      </c>
      <c r="E69" s="198"/>
      <c r="F69" s="195">
        <f>逆行列係数!AJ70</f>
        <v>5.3224800587157116E-4</v>
      </c>
      <c r="G69" s="195">
        <f>逆行列係数!BY70</f>
        <v>1.144066374433656E-2</v>
      </c>
      <c r="H69" s="472">
        <f t="shared" si="4"/>
        <v>5.2965082964811443E-2</v>
      </c>
      <c r="I69" s="196">
        <f t="shared" si="5"/>
        <v>0</v>
      </c>
      <c r="J69" s="197">
        <f t="shared" si="6"/>
        <v>5.2965082964811443E-2</v>
      </c>
    </row>
    <row r="70" spans="1:10" x14ac:dyDescent="0.15">
      <c r="A70" s="208"/>
      <c r="B70" s="191" t="s">
        <v>104</v>
      </c>
      <c r="C70" s="192" t="s">
        <v>376</v>
      </c>
      <c r="E70" s="198"/>
      <c r="F70" s="195">
        <f>逆行列係数!AJ71</f>
        <v>5.8521266937023762E-4</v>
      </c>
      <c r="G70" s="195">
        <f>逆行列係数!BY71</f>
        <v>4.3596182018764244E-3</v>
      </c>
      <c r="H70" s="472">
        <f>D$37*F70</f>
        <v>5.8235704489858715E-2</v>
      </c>
      <c r="I70" s="196">
        <f>E$37*G70</f>
        <v>0</v>
      </c>
      <c r="J70" s="197">
        <f>SUM(H70:I70)</f>
        <v>5.8235704489858715E-2</v>
      </c>
    </row>
    <row r="71" spans="1:10" x14ac:dyDescent="0.15">
      <c r="A71" s="208"/>
      <c r="B71" s="191" t="s">
        <v>105</v>
      </c>
      <c r="C71" s="192" t="s">
        <v>377</v>
      </c>
      <c r="E71" s="198"/>
      <c r="F71" s="195">
        <f>逆行列係数!AJ72</f>
        <v>2.6438634825924113E-2</v>
      </c>
      <c r="G71" s="195">
        <f>逆行列係数!BY72</f>
        <v>3.3436250223397246E-2</v>
      </c>
      <c r="H71" s="472">
        <f t="shared" si="4"/>
        <v>2.6309623926882599</v>
      </c>
      <c r="I71" s="196">
        <f t="shared" si="5"/>
        <v>0</v>
      </c>
      <c r="J71" s="197">
        <f t="shared" si="6"/>
        <v>2.6309623926882599</v>
      </c>
    </row>
    <row r="72" spans="1:10" x14ac:dyDescent="0.15">
      <c r="A72" s="208"/>
      <c r="B72" s="191" t="s">
        <v>106</v>
      </c>
      <c r="C72" s="192" t="s">
        <v>17</v>
      </c>
      <c r="D72" s="214"/>
      <c r="E72" s="198"/>
      <c r="F72" s="195">
        <f>逆行列係数!AJ73</f>
        <v>3.9481750875495769E-3</v>
      </c>
      <c r="G72" s="195">
        <f>逆行列係数!BY73</f>
        <v>9.2999770890573562E-3</v>
      </c>
      <c r="H72" s="472">
        <f t="shared" si="4"/>
        <v>0.3928909432534794</v>
      </c>
      <c r="I72" s="196">
        <f t="shared" si="5"/>
        <v>0</v>
      </c>
      <c r="J72" s="197">
        <f t="shared" si="6"/>
        <v>0.3928909432534794</v>
      </c>
    </row>
    <row r="73" spans="1:10" x14ac:dyDescent="0.15">
      <c r="A73" s="208"/>
      <c r="B73" s="191" t="s">
        <v>107</v>
      </c>
      <c r="C73" s="192" t="s">
        <v>18</v>
      </c>
      <c r="D73" s="214"/>
      <c r="E73" s="198"/>
      <c r="F73" s="195">
        <f>逆行列係数!AJ74</f>
        <v>3.2105625251945989E-3</v>
      </c>
      <c r="G73" s="195">
        <f>逆行列係数!BY74</f>
        <v>1.4098328534761189E-2</v>
      </c>
      <c r="H73" s="472">
        <f t="shared" si="4"/>
        <v>0.31948961505677892</v>
      </c>
      <c r="I73" s="196">
        <f t="shared" si="5"/>
        <v>0</v>
      </c>
      <c r="J73" s="197">
        <f t="shared" si="6"/>
        <v>0.31948961505677892</v>
      </c>
    </row>
    <row r="74" spans="1:10" x14ac:dyDescent="0.15">
      <c r="A74" s="208"/>
      <c r="B74" s="191" t="s">
        <v>108</v>
      </c>
      <c r="C74" s="192" t="s">
        <v>378</v>
      </c>
      <c r="D74" s="214"/>
      <c r="E74" s="198"/>
      <c r="F74" s="195">
        <f>逆行列係数!AJ75</f>
        <v>1.5475893234304108E-2</v>
      </c>
      <c r="G74" s="195">
        <f>逆行列係数!BY75</f>
        <v>2.7553416618099045E-2</v>
      </c>
      <c r="H74" s="472">
        <f t="shared" si="4"/>
        <v>1.5400376517470062</v>
      </c>
      <c r="I74" s="196">
        <f t="shared" si="5"/>
        <v>0</v>
      </c>
      <c r="J74" s="197">
        <f t="shared" si="6"/>
        <v>1.5400376517470062</v>
      </c>
    </row>
    <row r="75" spans="1:10" x14ac:dyDescent="0.15">
      <c r="A75" s="208"/>
      <c r="B75" s="191" t="s">
        <v>109</v>
      </c>
      <c r="C75" s="192" t="s">
        <v>347</v>
      </c>
      <c r="D75" s="214"/>
      <c r="E75" s="198"/>
      <c r="F75" s="195">
        <f>逆行列係数!AJ76</f>
        <v>2.4259298990054159E-2</v>
      </c>
      <c r="G75" s="195">
        <f>逆行列係数!BY76</f>
        <v>4.191458785119706E-2</v>
      </c>
      <c r="H75" s="472">
        <f t="shared" si="4"/>
        <v>2.4140922455356724</v>
      </c>
      <c r="I75" s="196">
        <f t="shared" si="5"/>
        <v>0</v>
      </c>
      <c r="J75" s="197">
        <f t="shared" si="6"/>
        <v>2.4140922455356724</v>
      </c>
    </row>
    <row r="76" spans="1:10" x14ac:dyDescent="0.15">
      <c r="A76" s="208"/>
      <c r="B76" s="191" t="s">
        <v>110</v>
      </c>
      <c r="C76" s="192" t="s">
        <v>19</v>
      </c>
      <c r="D76" s="214"/>
      <c r="E76" s="198"/>
      <c r="F76" s="195">
        <f>逆行列係数!AJ77</f>
        <v>2.9896491142540756E-4</v>
      </c>
      <c r="G76" s="195">
        <f>逆行列係数!BY77</f>
        <v>2.9820319992023684E-3</v>
      </c>
      <c r="H76" s="472">
        <f t="shared" si="4"/>
        <v>2.9750607165327837E-2</v>
      </c>
      <c r="I76" s="196">
        <f t="shared" si="5"/>
        <v>0</v>
      </c>
      <c r="J76" s="197">
        <f t="shared" si="6"/>
        <v>2.9750607165327837E-2</v>
      </c>
    </row>
    <row r="77" spans="1:10" x14ac:dyDescent="0.15">
      <c r="A77" s="208"/>
      <c r="B77" s="191" t="s">
        <v>111</v>
      </c>
      <c r="C77" s="192" t="s">
        <v>20</v>
      </c>
      <c r="D77" s="214"/>
      <c r="E77" s="198"/>
      <c r="F77" s="195">
        <f>逆行列係数!AJ78</f>
        <v>3.3940043054824236E-3</v>
      </c>
      <c r="G77" s="195">
        <f>逆行列係数!BY78</f>
        <v>1.0076181624210858</v>
      </c>
      <c r="H77" s="472">
        <f t="shared" si="4"/>
        <v>0.33774428018463992</v>
      </c>
      <c r="I77" s="196">
        <f t="shared" si="5"/>
        <v>0</v>
      </c>
      <c r="J77" s="197">
        <f t="shared" si="6"/>
        <v>0.33774428018463992</v>
      </c>
    </row>
    <row r="78" spans="1:10" x14ac:dyDescent="0.15">
      <c r="A78" s="208"/>
      <c r="B78" s="191" t="s">
        <v>112</v>
      </c>
      <c r="C78" s="192" t="s">
        <v>379</v>
      </c>
      <c r="D78" s="214"/>
      <c r="E78" s="198"/>
      <c r="F78" s="195">
        <f>逆行列係数!AJ79</f>
        <v>3.5320731354654701E-5</v>
      </c>
      <c r="G78" s="195">
        <f>逆行列係数!BY79</f>
        <v>1.2409793957688896E-4</v>
      </c>
      <c r="H78" s="472">
        <f t="shared" si="4"/>
        <v>3.5148379062758008E-3</v>
      </c>
      <c r="I78" s="196">
        <f t="shared" si="5"/>
        <v>0</v>
      </c>
      <c r="J78" s="197">
        <f t="shared" si="6"/>
        <v>3.5148379062758008E-3</v>
      </c>
    </row>
    <row r="79" spans="1:10" x14ac:dyDescent="0.15">
      <c r="A79" s="208"/>
      <c r="B79" s="191" t="s">
        <v>334</v>
      </c>
      <c r="C79" s="192" t="s">
        <v>380</v>
      </c>
      <c r="D79" s="214"/>
      <c r="E79" s="198"/>
      <c r="F79" s="195">
        <f>逆行列係数!AJ80</f>
        <v>3.8081199499278228E-4</v>
      </c>
      <c r="G79" s="195">
        <f>逆行列係数!BY80</f>
        <v>2.3372573749564454E-3</v>
      </c>
      <c r="H79" s="472">
        <f t="shared" si="4"/>
        <v>3.789537712923801E-2</v>
      </c>
      <c r="I79" s="196">
        <f t="shared" si="5"/>
        <v>0</v>
      </c>
      <c r="J79" s="197">
        <f t="shared" si="6"/>
        <v>3.789537712923801E-2</v>
      </c>
    </row>
    <row r="80" spans="1:10" x14ac:dyDescent="0.15">
      <c r="A80" s="208"/>
      <c r="B80" s="191" t="s">
        <v>335</v>
      </c>
      <c r="C80" s="192" t="s">
        <v>21</v>
      </c>
      <c r="D80" s="214"/>
      <c r="E80" s="198"/>
      <c r="F80" s="195">
        <f>逆行列係数!AJ81</f>
        <v>4.2042885958888707E-2</v>
      </c>
      <c r="G80" s="195">
        <f>逆行列係数!BY81</f>
        <v>0.10084699803968443</v>
      </c>
      <c r="H80" s="472">
        <f t="shared" si="4"/>
        <v>4.1837732003263977</v>
      </c>
      <c r="I80" s="196">
        <f t="shared" si="5"/>
        <v>0</v>
      </c>
      <c r="J80" s="197">
        <f t="shared" si="6"/>
        <v>4.1837732003263977</v>
      </c>
    </row>
    <row r="81" spans="1:10" x14ac:dyDescent="0.15">
      <c r="A81" s="208"/>
      <c r="B81" s="191" t="s">
        <v>381</v>
      </c>
      <c r="C81" s="435" t="s">
        <v>439</v>
      </c>
      <c r="D81" s="214"/>
      <c r="E81" s="198"/>
      <c r="F81" s="195">
        <f>逆行列係数!AJ82</f>
        <v>7.7074509605610489E-4</v>
      </c>
      <c r="G81" s="195">
        <f>逆行列係数!BY82</f>
        <v>2.0586132012432794E-3</v>
      </c>
      <c r="H81" s="472">
        <f t="shared" ref="H81:I83" si="7">D$37*F81</f>
        <v>7.6698414098301859E-2</v>
      </c>
      <c r="I81" s="196">
        <f t="shared" si="7"/>
        <v>0</v>
      </c>
      <c r="J81" s="197">
        <f>SUM(H81:I81)</f>
        <v>7.6698414098301859E-2</v>
      </c>
    </row>
    <row r="82" spans="1:10" x14ac:dyDescent="0.15">
      <c r="A82" s="208"/>
      <c r="B82" s="191" t="s">
        <v>336</v>
      </c>
      <c r="C82" s="192" t="s">
        <v>383</v>
      </c>
      <c r="D82" s="214"/>
      <c r="E82" s="198"/>
      <c r="F82" s="195">
        <f>逆行列係数!AJ83</f>
        <v>2.9154885300950166E-4</v>
      </c>
      <c r="G82" s="195">
        <f>逆行列係数!BY83</f>
        <v>4.409437633896153E-3</v>
      </c>
      <c r="H82" s="472">
        <f t="shared" si="7"/>
        <v>2.9012620089872033E-2</v>
      </c>
      <c r="I82" s="196">
        <f t="shared" si="7"/>
        <v>0</v>
      </c>
      <c r="J82" s="197">
        <f>SUM(H82:I82)</f>
        <v>2.9012620089872033E-2</v>
      </c>
    </row>
    <row r="83" spans="1:10" x14ac:dyDescent="0.15">
      <c r="A83" s="208"/>
      <c r="B83" s="191" t="s">
        <v>337</v>
      </c>
      <c r="C83" s="192" t="s">
        <v>384</v>
      </c>
      <c r="D83" s="214"/>
      <c r="E83" s="198"/>
      <c r="F83" s="195">
        <f>逆行列係数!AJ84</f>
        <v>1.3179133883256997E-3</v>
      </c>
      <c r="G83" s="195">
        <f>逆行列係数!BY84</f>
        <v>1.3145555702261776E-2</v>
      </c>
      <c r="H83" s="472">
        <f t="shared" si="7"/>
        <v>0.13114824514711224</v>
      </c>
      <c r="I83" s="196">
        <f t="shared" si="7"/>
        <v>0</v>
      </c>
      <c r="J83" s="197">
        <f>SUM(H83:I83)</f>
        <v>0.13114824514711224</v>
      </c>
    </row>
    <row r="84" spans="1:10" x14ac:dyDescent="0.15">
      <c r="A84" s="216"/>
      <c r="B84" s="277"/>
      <c r="C84" s="278" t="s">
        <v>116</v>
      </c>
      <c r="D84" s="217">
        <f>SUM(D45:D83)</f>
        <v>0</v>
      </c>
      <c r="E84" s="224">
        <f>SUM(E45:E83)</f>
        <v>0</v>
      </c>
      <c r="F84" s="218">
        <f>逆行列係数!AJ85</f>
        <v>0.23709232678563824</v>
      </c>
      <c r="G84" s="218">
        <f>逆行列係数!BY85</f>
        <v>1.464052351888657</v>
      </c>
      <c r="H84" s="488">
        <f>SUM(H45:H83)</f>
        <v>23.593540266925128</v>
      </c>
      <c r="I84" s="219">
        <f>SUM(I45:I83)</f>
        <v>0</v>
      </c>
      <c r="J84" s="220">
        <f>SUM(J45:J83)</f>
        <v>23.593540266925128</v>
      </c>
    </row>
    <row r="85" spans="1:10" x14ac:dyDescent="0.15">
      <c r="A85" s="221"/>
      <c r="B85" s="222"/>
      <c r="C85" s="223" t="s">
        <v>48</v>
      </c>
      <c r="D85" s="215">
        <f>SUM(D84,D44)</f>
        <v>99.512036457665303</v>
      </c>
      <c r="E85" s="215">
        <f>SUM(E84,E44)</f>
        <v>0</v>
      </c>
      <c r="F85" s="199">
        <f>逆行列係数!AJ87</f>
        <v>1.4349353194552261</v>
      </c>
      <c r="G85" s="199">
        <f>逆行列係数!BY87</f>
        <v>1.4708698295917786</v>
      </c>
      <c r="H85" s="473">
        <f>SUM(H84,H44)</f>
        <v>142.79333582402009</v>
      </c>
      <c r="I85" s="200">
        <f>SUM(I84,I44)</f>
        <v>0</v>
      </c>
      <c r="J85" s="201">
        <f>SUM(J84,J44)</f>
        <v>142.79333582402009</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34</v>
      </c>
      <c r="C2" s="324" t="s">
        <v>438</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271</v>
      </c>
      <c r="E4" s="182" t="s">
        <v>154</v>
      </c>
      <c r="F4" s="183" t="s">
        <v>155</v>
      </c>
      <c r="G4" s="183" t="s">
        <v>272</v>
      </c>
      <c r="H4" s="479" t="s">
        <v>273</v>
      </c>
      <c r="I4" s="185" t="s">
        <v>274</v>
      </c>
      <c r="J4" s="186" t="s">
        <v>275</v>
      </c>
      <c r="K4" s="187"/>
      <c r="L4" s="188"/>
    </row>
    <row r="5" spans="1:12" x14ac:dyDescent="0.15">
      <c r="A5" s="190" t="s">
        <v>130</v>
      </c>
      <c r="B5" s="191" t="s">
        <v>358</v>
      </c>
      <c r="C5" s="192" t="s">
        <v>359</v>
      </c>
      <c r="D5" s="193"/>
      <c r="E5" s="194"/>
      <c r="F5" s="195">
        <f>逆行列係数!AK5</f>
        <v>1.5381263189846825E-3</v>
      </c>
      <c r="G5" s="195">
        <f>逆行列係数!BZ5</f>
        <v>8.7573372286626328E-5</v>
      </c>
      <c r="H5" s="472">
        <f t="shared" ref="H5:H40" si="0">D$38*F5</f>
        <v>0.15069363374985961</v>
      </c>
      <c r="I5" s="196">
        <f t="shared" ref="I5:I40" si="1">E$38*G5</f>
        <v>1.7697953991119403E-4</v>
      </c>
      <c r="J5" s="197">
        <f t="shared" ref="J5:J40" si="2">SUM(H5:I5)</f>
        <v>0.15087061328977081</v>
      </c>
    </row>
    <row r="6" spans="1:12" x14ac:dyDescent="0.15">
      <c r="A6" s="190" t="s">
        <v>132</v>
      </c>
      <c r="B6" s="191" t="s">
        <v>360</v>
      </c>
      <c r="C6" s="192" t="s">
        <v>361</v>
      </c>
      <c r="D6" s="193"/>
      <c r="E6" s="194"/>
      <c r="F6" s="195">
        <f>逆行列係数!AK6</f>
        <v>9.3254835660518348E-5</v>
      </c>
      <c r="G6" s="195">
        <f>逆行列係数!BZ6</f>
        <v>7.1422454485066846E-6</v>
      </c>
      <c r="H6" s="472">
        <f t="shared" si="0"/>
        <v>9.1363822834172864E-3</v>
      </c>
      <c r="I6" s="196">
        <f t="shared" si="1"/>
        <v>1.4433968687107049E-5</v>
      </c>
      <c r="J6" s="197">
        <f t="shared" si="2"/>
        <v>9.1508162521043938E-3</v>
      </c>
    </row>
    <row r="7" spans="1:12" x14ac:dyDescent="0.15">
      <c r="A7" s="190" t="s">
        <v>134</v>
      </c>
      <c r="B7" s="191" t="s">
        <v>362</v>
      </c>
      <c r="C7" s="192" t="s">
        <v>363</v>
      </c>
      <c r="D7" s="193"/>
      <c r="E7" s="194"/>
      <c r="F7" s="195">
        <f>逆行列係数!AK7</f>
        <v>3.5668544061680561E-4</v>
      </c>
      <c r="G7" s="195">
        <f>逆行列係数!BZ7</f>
        <v>1.2134388108479944E-5</v>
      </c>
      <c r="H7" s="472">
        <f t="shared" si="0"/>
        <v>3.4945260664739637E-2</v>
      </c>
      <c r="I7" s="196">
        <f t="shared" si="1"/>
        <v>2.4522732977711346E-5</v>
      </c>
      <c r="J7" s="197">
        <f t="shared" si="2"/>
        <v>3.4969783397717349E-2</v>
      </c>
    </row>
    <row r="8" spans="1:12" x14ac:dyDescent="0.15">
      <c r="A8" s="190" t="s">
        <v>136</v>
      </c>
      <c r="B8" s="191" t="s">
        <v>364</v>
      </c>
      <c r="C8" s="192" t="s">
        <v>3</v>
      </c>
      <c r="D8" s="193"/>
      <c r="E8" s="194"/>
      <c r="F8" s="195">
        <f>逆行列係数!AK8</f>
        <v>6.406600021514006E-3</v>
      </c>
      <c r="G8" s="195">
        <f>逆行列係数!BZ8</f>
        <v>3.4136477845197501E-4</v>
      </c>
      <c r="H8" s="472">
        <f t="shared" si="0"/>
        <v>0.62766875861090354</v>
      </c>
      <c r="I8" s="196">
        <f t="shared" si="1"/>
        <v>6.8987387210099887E-4</v>
      </c>
      <c r="J8" s="197">
        <f t="shared" si="2"/>
        <v>0.6283586324830045</v>
      </c>
    </row>
    <row r="9" spans="1:12" x14ac:dyDescent="0.15">
      <c r="A9" s="190"/>
      <c r="B9" s="191" t="s">
        <v>365</v>
      </c>
      <c r="C9" s="192" t="s">
        <v>344</v>
      </c>
      <c r="D9" s="193"/>
      <c r="E9" s="194"/>
      <c r="F9" s="195">
        <f>逆行列係数!AK9</f>
        <v>4.3372113758650853E-3</v>
      </c>
      <c r="G9" s="195">
        <f>逆行列係数!BZ9</f>
        <v>5.917906651404988E-4</v>
      </c>
      <c r="H9" s="472">
        <f t="shared" si="0"/>
        <v>0.42492618096657547</v>
      </c>
      <c r="I9" s="196">
        <f t="shared" si="1"/>
        <v>1.1959667294472731E-3</v>
      </c>
      <c r="J9" s="197">
        <f t="shared" si="2"/>
        <v>0.42612214769602275</v>
      </c>
    </row>
    <row r="10" spans="1:12" x14ac:dyDescent="0.15">
      <c r="A10" s="190"/>
      <c r="B10" s="191" t="s">
        <v>366</v>
      </c>
      <c r="C10" s="192" t="s">
        <v>4</v>
      </c>
      <c r="D10" s="193"/>
      <c r="E10" s="194"/>
      <c r="F10" s="195">
        <f>逆行列係数!AK10</f>
        <v>2.8472578159319975E-3</v>
      </c>
      <c r="G10" s="195">
        <f>逆行列係数!BZ10</f>
        <v>1.213447454078649E-4</v>
      </c>
      <c r="H10" s="472">
        <f t="shared" si="0"/>
        <v>0.27895213885209802</v>
      </c>
      <c r="I10" s="196">
        <f t="shared" si="1"/>
        <v>2.4522907651238775E-4</v>
      </c>
      <c r="J10" s="197">
        <f t="shared" si="2"/>
        <v>0.27919736792861038</v>
      </c>
    </row>
    <row r="11" spans="1:12" x14ac:dyDescent="0.15">
      <c r="A11" s="190"/>
      <c r="B11" s="191" t="s">
        <v>367</v>
      </c>
      <c r="C11" s="192" t="s">
        <v>113</v>
      </c>
      <c r="D11" s="193"/>
      <c r="E11" s="194"/>
      <c r="F11" s="195">
        <f>逆行列係数!AK11</f>
        <v>4.8062742748529539E-3</v>
      </c>
      <c r="G11" s="195">
        <f>逆行列係数!BZ11</f>
        <v>5.844487513974537E-4</v>
      </c>
      <c r="H11" s="472">
        <f t="shared" si="0"/>
        <v>0.47088130951049395</v>
      </c>
      <c r="I11" s="196">
        <f t="shared" si="1"/>
        <v>1.1811292453766703E-3</v>
      </c>
      <c r="J11" s="197">
        <f t="shared" si="2"/>
        <v>0.47206243875587062</v>
      </c>
    </row>
    <row r="12" spans="1:12" x14ac:dyDescent="0.15">
      <c r="A12" s="190"/>
      <c r="B12" s="191" t="s">
        <v>368</v>
      </c>
      <c r="C12" s="192" t="s">
        <v>5</v>
      </c>
      <c r="D12" s="193"/>
      <c r="E12" s="194"/>
      <c r="F12" s="195">
        <f>逆行列係数!AK12</f>
        <v>6.1286720228125882E-2</v>
      </c>
      <c r="G12" s="195">
        <f>逆行列係数!BZ12</f>
        <v>8.1619565525609256E-3</v>
      </c>
      <c r="H12" s="472">
        <f t="shared" si="0"/>
        <v>6.0043953853436962</v>
      </c>
      <c r="I12" s="196">
        <f t="shared" si="1"/>
        <v>1.6494732105548741E-2</v>
      </c>
      <c r="J12" s="197">
        <f t="shared" si="2"/>
        <v>6.0208901174492446</v>
      </c>
    </row>
    <row r="13" spans="1:12" x14ac:dyDescent="0.15">
      <c r="A13" s="190"/>
      <c r="B13" s="191" t="s">
        <v>369</v>
      </c>
      <c r="C13" s="192" t="s">
        <v>6</v>
      </c>
      <c r="D13" s="193"/>
      <c r="E13" s="194"/>
      <c r="F13" s="195">
        <f>逆行列係数!AK13</f>
        <v>3.045512192394123E-3</v>
      </c>
      <c r="G13" s="195">
        <f>逆行列係数!BZ13</f>
        <v>1.8063661711853227E-4</v>
      </c>
      <c r="H13" s="472">
        <f t="shared" si="0"/>
        <v>0.29837555812991862</v>
      </c>
      <c r="I13" s="196">
        <f t="shared" si="1"/>
        <v>3.6505372071453807E-4</v>
      </c>
      <c r="J13" s="197">
        <f t="shared" si="2"/>
        <v>0.29874061185063316</v>
      </c>
    </row>
    <row r="14" spans="1:12" x14ac:dyDescent="0.15">
      <c r="A14" s="190"/>
      <c r="B14" s="191" t="s">
        <v>88</v>
      </c>
      <c r="C14" s="192" t="s">
        <v>370</v>
      </c>
      <c r="D14" s="193"/>
      <c r="E14" s="194"/>
      <c r="F14" s="195">
        <f>逆行列係数!AK14</f>
        <v>9.7281497048227138E-4</v>
      </c>
      <c r="G14" s="195">
        <f>逆行列係数!BZ14</f>
        <v>5.5727993109123009E-4</v>
      </c>
      <c r="H14" s="472">
        <f t="shared" si="0"/>
        <v>9.530883195926626E-2</v>
      </c>
      <c r="I14" s="196">
        <f t="shared" si="1"/>
        <v>1.1262229971396173E-3</v>
      </c>
      <c r="J14" s="197">
        <f t="shared" si="2"/>
        <v>9.6435054956405877E-2</v>
      </c>
    </row>
    <row r="15" spans="1:12" x14ac:dyDescent="0.15">
      <c r="A15" s="190"/>
      <c r="B15" s="191" t="s">
        <v>89</v>
      </c>
      <c r="C15" s="192" t="s">
        <v>7</v>
      </c>
      <c r="D15" s="193"/>
      <c r="E15" s="194"/>
      <c r="F15" s="195">
        <f>逆行列係数!AK15</f>
        <v>6.2189827602275442E-4</v>
      </c>
      <c r="G15" s="195">
        <f>逆行列係数!BZ15</f>
        <v>1.3095400990757551E-4</v>
      </c>
      <c r="H15" s="472">
        <f t="shared" si="0"/>
        <v>6.0928748100808824E-2</v>
      </c>
      <c r="I15" s="196">
        <f t="shared" si="1"/>
        <v>2.6464871476130172E-4</v>
      </c>
      <c r="J15" s="197">
        <f t="shared" si="2"/>
        <v>6.1193396815570129E-2</v>
      </c>
    </row>
    <row r="16" spans="1:12" x14ac:dyDescent="0.15">
      <c r="A16" s="190"/>
      <c r="B16" s="191" t="s">
        <v>90</v>
      </c>
      <c r="C16" s="192" t="s">
        <v>8</v>
      </c>
      <c r="D16" s="193"/>
      <c r="E16" s="194"/>
      <c r="F16" s="195">
        <f>逆行列係数!AK16</f>
        <v>1.0668108235650565E-3</v>
      </c>
      <c r="G16" s="195">
        <f>逆行列係数!BZ16</f>
        <v>6.351960557840861E-4</v>
      </c>
      <c r="H16" s="472">
        <f t="shared" si="0"/>
        <v>0.10451781335671928</v>
      </c>
      <c r="I16" s="196">
        <f t="shared" si="1"/>
        <v>1.2836859283908183E-3</v>
      </c>
      <c r="J16" s="197">
        <f t="shared" si="2"/>
        <v>0.1058014992851101</v>
      </c>
    </row>
    <row r="17" spans="1:10" x14ac:dyDescent="0.15">
      <c r="A17" s="190"/>
      <c r="B17" s="191" t="s">
        <v>91</v>
      </c>
      <c r="C17" s="192" t="s">
        <v>9</v>
      </c>
      <c r="D17" s="193"/>
      <c r="E17" s="194"/>
      <c r="F17" s="195">
        <f>逆行列係数!AK17</f>
        <v>3.9027879105316387E-4</v>
      </c>
      <c r="G17" s="195">
        <f>逆行列係数!BZ17</f>
        <v>1.2178583392514289E-4</v>
      </c>
      <c r="H17" s="472">
        <f t="shared" si="0"/>
        <v>3.8236475426885366E-2</v>
      </c>
      <c r="I17" s="196">
        <f t="shared" si="1"/>
        <v>2.4612048494864695E-4</v>
      </c>
      <c r="J17" s="197">
        <f t="shared" si="2"/>
        <v>3.8482595911834012E-2</v>
      </c>
    </row>
    <row r="18" spans="1:10" x14ac:dyDescent="0.15">
      <c r="A18" s="190"/>
      <c r="B18" s="191" t="s">
        <v>92</v>
      </c>
      <c r="C18" s="192" t="s">
        <v>10</v>
      </c>
      <c r="D18" s="193"/>
      <c r="E18" s="194"/>
      <c r="F18" s="195">
        <f>逆行列係数!AK18</f>
        <v>8.3585019467879746E-4</v>
      </c>
      <c r="G18" s="195">
        <f>逆行列係数!BZ18</f>
        <v>3.3155803399885709E-4</v>
      </c>
      <c r="H18" s="472">
        <f t="shared" si="0"/>
        <v>8.1890090268931875E-2</v>
      </c>
      <c r="I18" s="196">
        <f t="shared" si="1"/>
        <v>6.7005514094994889E-4</v>
      </c>
      <c r="J18" s="197">
        <f t="shared" si="2"/>
        <v>8.2560145409881824E-2</v>
      </c>
    </row>
    <row r="19" spans="1:10" x14ac:dyDescent="0.15">
      <c r="A19" s="190"/>
      <c r="B19" s="191" t="s">
        <v>93</v>
      </c>
      <c r="C19" s="192" t="s">
        <v>371</v>
      </c>
      <c r="D19" s="193"/>
      <c r="E19" s="194"/>
      <c r="F19" s="195">
        <f>逆行列係数!AK19</f>
        <v>1.5773094820091546E-4</v>
      </c>
      <c r="G19" s="195">
        <f>逆行列係数!BZ19</f>
        <v>1.1709094843874641E-4</v>
      </c>
      <c r="H19" s="472">
        <f>D$38*F19</f>
        <v>1.5453249480118631E-2</v>
      </c>
      <c r="I19" s="196">
        <f>E$38*G19</f>
        <v>2.3663245620631794E-4</v>
      </c>
      <c r="J19" s="197">
        <f>SUM(H19:I19)</f>
        <v>1.5689881936324947E-2</v>
      </c>
    </row>
    <row r="20" spans="1:10" x14ac:dyDescent="0.15">
      <c r="A20" s="190"/>
      <c r="B20" s="191" t="s">
        <v>94</v>
      </c>
      <c r="C20" s="192" t="s">
        <v>372</v>
      </c>
      <c r="D20" s="193"/>
      <c r="E20" s="194"/>
      <c r="F20" s="195">
        <f>逆行列係数!AK20</f>
        <v>1.3159551151548899E-4</v>
      </c>
      <c r="G20" s="195">
        <f>逆行列係数!BZ20</f>
        <v>4.6449932173629833E-5</v>
      </c>
      <c r="H20" s="472">
        <f>D$38*F20</f>
        <v>1.2892703005388214E-2</v>
      </c>
      <c r="I20" s="196">
        <f>E$38*G20</f>
        <v>9.3872000247849184E-5</v>
      </c>
      <c r="J20" s="197">
        <f>SUM(H20:I20)</f>
        <v>1.2986575005636063E-2</v>
      </c>
    </row>
    <row r="21" spans="1:10" x14ac:dyDescent="0.15">
      <c r="A21" s="190"/>
      <c r="B21" s="191" t="s">
        <v>95</v>
      </c>
      <c r="C21" s="192" t="s">
        <v>373</v>
      </c>
      <c r="D21" s="193"/>
      <c r="E21" s="194"/>
      <c r="F21" s="195">
        <f>逆行列係数!AK21</f>
        <v>2.8847270948311014E-3</v>
      </c>
      <c r="G21" s="195">
        <f>逆行列係数!BZ21</f>
        <v>2.1479457908221523E-4</v>
      </c>
      <c r="H21" s="472">
        <f t="shared" si="0"/>
        <v>0.28262308688907078</v>
      </c>
      <c r="I21" s="196">
        <f t="shared" si="1"/>
        <v>4.3408452579591175E-4</v>
      </c>
      <c r="J21" s="197">
        <f t="shared" si="2"/>
        <v>0.28305717141486669</v>
      </c>
    </row>
    <row r="22" spans="1:10" x14ac:dyDescent="0.15">
      <c r="A22" s="190"/>
      <c r="B22" s="191" t="s">
        <v>96</v>
      </c>
      <c r="C22" s="192" t="s">
        <v>374</v>
      </c>
      <c r="D22" s="193"/>
      <c r="E22" s="194"/>
      <c r="F22" s="195">
        <f>逆行列係数!AK22</f>
        <v>2.6607859821279413E-4</v>
      </c>
      <c r="G22" s="195">
        <f>逆行列係数!BZ22</f>
        <v>7.5587448049496247E-5</v>
      </c>
      <c r="H22" s="472">
        <f>D$38*F22</f>
        <v>2.6068308131039886E-2</v>
      </c>
      <c r="I22" s="196">
        <f t="shared" si="1"/>
        <v>1.5275684182946607E-4</v>
      </c>
      <c r="J22" s="197">
        <f t="shared" si="2"/>
        <v>2.6221064972869353E-2</v>
      </c>
    </row>
    <row r="23" spans="1:10" x14ac:dyDescent="0.15">
      <c r="A23" s="190"/>
      <c r="B23" s="191" t="s">
        <v>97</v>
      </c>
      <c r="C23" s="192" t="s">
        <v>11</v>
      </c>
      <c r="D23" s="193"/>
      <c r="E23" s="194"/>
      <c r="F23" s="195">
        <f>逆行列係数!AK23</f>
        <v>1.9601867714810737E-4</v>
      </c>
      <c r="G23" s="195">
        <f>逆行列係数!BZ23</f>
        <v>1.0710010565094229E-4</v>
      </c>
      <c r="H23" s="472">
        <f t="shared" si="0"/>
        <v>1.9204382876555556E-2</v>
      </c>
      <c r="I23" s="196">
        <f t="shared" si="1"/>
        <v>2.1644167545022879E-4</v>
      </c>
      <c r="J23" s="197">
        <f t="shared" si="2"/>
        <v>1.9420824552005785E-2</v>
      </c>
    </row>
    <row r="24" spans="1:10" x14ac:dyDescent="0.15">
      <c r="A24" s="190"/>
      <c r="B24" s="191" t="s">
        <v>98</v>
      </c>
      <c r="C24" s="192" t="s">
        <v>345</v>
      </c>
      <c r="D24" s="193"/>
      <c r="E24" s="194"/>
      <c r="F24" s="195">
        <f>逆行列係数!AK24</f>
        <v>8.0187887312341627E-5</v>
      </c>
      <c r="G24" s="195">
        <f>逆行列係数!BZ24</f>
        <v>1.6909016358680222E-5</v>
      </c>
      <c r="H24" s="472">
        <f t="shared" si="0"/>
        <v>7.8561844841180169E-3</v>
      </c>
      <c r="I24" s="196">
        <f t="shared" si="1"/>
        <v>3.4171916158664166E-5</v>
      </c>
      <c r="J24" s="197">
        <f t="shared" si="2"/>
        <v>7.890356400276681E-3</v>
      </c>
    </row>
    <row r="25" spans="1:10" x14ac:dyDescent="0.15">
      <c r="A25" s="190"/>
      <c r="B25" s="191" t="s">
        <v>99</v>
      </c>
      <c r="C25" s="192" t="s">
        <v>342</v>
      </c>
      <c r="D25" s="193"/>
      <c r="E25" s="194"/>
      <c r="F25" s="195">
        <f>逆行列係数!AK25</f>
        <v>3.0870264633788659E-4</v>
      </c>
      <c r="G25" s="195">
        <f>逆行列係数!BZ25</f>
        <v>1.050682257961239E-4</v>
      </c>
      <c r="H25" s="472">
        <f t="shared" si="0"/>
        <v>3.0244280297837607E-2</v>
      </c>
      <c r="I25" s="196">
        <f t="shared" si="1"/>
        <v>2.1233539117144581E-4</v>
      </c>
      <c r="J25" s="197">
        <f t="shared" si="2"/>
        <v>3.0456615689009054E-2</v>
      </c>
    </row>
    <row r="26" spans="1:10" x14ac:dyDescent="0.15">
      <c r="A26" s="190"/>
      <c r="B26" s="191" t="s">
        <v>100</v>
      </c>
      <c r="C26" s="192" t="s">
        <v>13</v>
      </c>
      <c r="D26" s="193"/>
      <c r="E26" s="194"/>
      <c r="F26" s="195">
        <f>逆行列係数!AK26</f>
        <v>2.6611782773875623E-3</v>
      </c>
      <c r="G26" s="195">
        <f>逆行列係数!BZ26</f>
        <v>3.6684167431202887E-4</v>
      </c>
      <c r="H26" s="472">
        <f t="shared" si="0"/>
        <v>0.26072151534370641</v>
      </c>
      <c r="I26" s="196">
        <f t="shared" si="1"/>
        <v>7.4136086169550959E-4</v>
      </c>
      <c r="J26" s="197">
        <f t="shared" si="2"/>
        <v>0.26146287620540193</v>
      </c>
    </row>
    <row r="27" spans="1:10" x14ac:dyDescent="0.15">
      <c r="A27" s="190"/>
      <c r="B27" s="191" t="s">
        <v>101</v>
      </c>
      <c r="C27" s="192" t="s">
        <v>14</v>
      </c>
      <c r="D27" s="193"/>
      <c r="E27" s="194"/>
      <c r="F27" s="195">
        <f>逆行列係数!AK27</f>
        <v>4.7426893713530668E-3</v>
      </c>
      <c r="G27" s="195">
        <f>逆行列係数!BZ27</f>
        <v>9.0420501766892093E-5</v>
      </c>
      <c r="H27" s="472">
        <f t="shared" si="0"/>
        <v>0.46465175603249542</v>
      </c>
      <c r="I27" s="196">
        <f t="shared" si="1"/>
        <v>1.8273338554175656E-4</v>
      </c>
      <c r="J27" s="197">
        <f t="shared" si="2"/>
        <v>0.46483448941803718</v>
      </c>
    </row>
    <row r="28" spans="1:10" x14ac:dyDescent="0.15">
      <c r="A28" s="190"/>
      <c r="B28" s="191" t="s">
        <v>102</v>
      </c>
      <c r="C28" s="192" t="s">
        <v>343</v>
      </c>
      <c r="D28" s="193"/>
      <c r="E28" s="194"/>
      <c r="F28" s="195">
        <f>逆行列係数!AK28</f>
        <v>1.3041686954299804E-2</v>
      </c>
      <c r="G28" s="195">
        <f>逆行列係数!BZ28</f>
        <v>4.7316216425092846E-4</v>
      </c>
      <c r="H28" s="472">
        <f t="shared" si="0"/>
        <v>1.2777228847295656</v>
      </c>
      <c r="I28" s="196">
        <f t="shared" si="1"/>
        <v>9.5622698939164176E-4</v>
      </c>
      <c r="J28" s="197">
        <f t="shared" si="2"/>
        <v>1.2786791117189573</v>
      </c>
    </row>
    <row r="29" spans="1:10" x14ac:dyDescent="0.15">
      <c r="A29" s="190"/>
      <c r="B29" s="191" t="s">
        <v>103</v>
      </c>
      <c r="C29" s="192" t="s">
        <v>375</v>
      </c>
      <c r="D29" s="193"/>
      <c r="E29" s="194"/>
      <c r="F29" s="195">
        <f>逆行列係数!AK29</f>
        <v>6.9771726854314601E-3</v>
      </c>
      <c r="G29" s="195">
        <f>逆行列係数!BZ29</f>
        <v>5.792106457225829E-5</v>
      </c>
      <c r="H29" s="472">
        <f t="shared" si="0"/>
        <v>0.68356902309686263</v>
      </c>
      <c r="I29" s="196">
        <f t="shared" si="1"/>
        <v>1.1705434073743301E-4</v>
      </c>
      <c r="J29" s="197">
        <f t="shared" si="2"/>
        <v>0.68368607743760001</v>
      </c>
    </row>
    <row r="30" spans="1:10" x14ac:dyDescent="0.15">
      <c r="A30" s="190"/>
      <c r="B30" s="191" t="s">
        <v>104</v>
      </c>
      <c r="C30" s="192" t="s">
        <v>376</v>
      </c>
      <c r="D30" s="193"/>
      <c r="E30" s="194"/>
      <c r="F30" s="195">
        <f>逆行列係数!AK30</f>
        <v>3.2357798381422664E-3</v>
      </c>
      <c r="G30" s="195">
        <f>逆行列係数!BZ30</f>
        <v>3.3468702494441245E-5</v>
      </c>
      <c r="H30" s="472">
        <f>D$38*F30</f>
        <v>0.3170164997541054</v>
      </c>
      <c r="I30" s="196">
        <f>E$38*G30</f>
        <v>6.7637860850031575E-5</v>
      </c>
      <c r="J30" s="197">
        <f>SUM(H30:I30)</f>
        <v>0.31708413761495541</v>
      </c>
    </row>
    <row r="31" spans="1:10" x14ac:dyDescent="0.15">
      <c r="A31" s="190"/>
      <c r="B31" s="191" t="s">
        <v>105</v>
      </c>
      <c r="C31" s="192" t="s">
        <v>377</v>
      </c>
      <c r="D31" s="193"/>
      <c r="E31" s="194"/>
      <c r="F31" s="195">
        <f>逆行列係数!AK31</f>
        <v>2.0674043040506778E-2</v>
      </c>
      <c r="G31" s="195">
        <f>逆行列係数!BZ31</f>
        <v>1.8063969257480601E-3</v>
      </c>
      <c r="H31" s="472">
        <f t="shared" si="0"/>
        <v>2.0254816731381782</v>
      </c>
      <c r="I31" s="196">
        <f t="shared" si="1"/>
        <v>3.6505993599233459E-3</v>
      </c>
      <c r="J31" s="197">
        <f t="shared" si="2"/>
        <v>2.0291322724981016</v>
      </c>
    </row>
    <row r="32" spans="1:10" x14ac:dyDescent="0.15">
      <c r="A32" s="190"/>
      <c r="B32" s="191" t="s">
        <v>106</v>
      </c>
      <c r="C32" s="192" t="s">
        <v>17</v>
      </c>
      <c r="D32" s="193"/>
      <c r="E32" s="194"/>
      <c r="F32" s="195">
        <f>逆行列係数!AK32</f>
        <v>9.5084137297992005E-3</v>
      </c>
      <c r="G32" s="195">
        <f>逆行列係数!BZ32</f>
        <v>1.8534022606030116E-4</v>
      </c>
      <c r="H32" s="472">
        <f t="shared" si="0"/>
        <v>0.9315603006431401</v>
      </c>
      <c r="I32" s="196">
        <f t="shared" si="1"/>
        <v>3.7455937893804306E-4</v>
      </c>
      <c r="J32" s="197">
        <f t="shared" si="2"/>
        <v>0.93193486002207815</v>
      </c>
    </row>
    <row r="33" spans="1:10" x14ac:dyDescent="0.15">
      <c r="A33" s="190"/>
      <c r="B33" s="191" t="s">
        <v>107</v>
      </c>
      <c r="C33" s="192" t="s">
        <v>18</v>
      </c>
      <c r="D33" s="193"/>
      <c r="E33" s="194"/>
      <c r="F33" s="195">
        <f>逆行列係数!AK33</f>
        <v>2.2851516069925061E-2</v>
      </c>
      <c r="G33" s="195">
        <f>逆行列係数!BZ33</f>
        <v>1.7062444385269285E-4</v>
      </c>
      <c r="H33" s="472">
        <f t="shared" si="0"/>
        <v>2.2388135166579977</v>
      </c>
      <c r="I33" s="196">
        <f t="shared" si="1"/>
        <v>3.4481983258356769E-4</v>
      </c>
      <c r="J33" s="197">
        <f t="shared" si="2"/>
        <v>2.2391583364905814</v>
      </c>
    </row>
    <row r="34" spans="1:10" x14ac:dyDescent="0.15">
      <c r="A34" s="190"/>
      <c r="B34" s="191" t="s">
        <v>108</v>
      </c>
      <c r="C34" s="192" t="s">
        <v>378</v>
      </c>
      <c r="D34" s="193"/>
      <c r="E34" s="194"/>
      <c r="F34" s="195">
        <f>逆行列係数!AK34</f>
        <v>9.8596732760772385E-3</v>
      </c>
      <c r="G34" s="195">
        <f>逆行列係数!BZ34</f>
        <v>9.6489812275156917E-4</v>
      </c>
      <c r="H34" s="472">
        <f>D$38*F34</f>
        <v>0.96597397445174205</v>
      </c>
      <c r="I34" s="196">
        <f t="shared" si="1"/>
        <v>1.9499902923325707E-3</v>
      </c>
      <c r="J34" s="197">
        <f t="shared" si="2"/>
        <v>0.96792396474407461</v>
      </c>
    </row>
    <row r="35" spans="1:10" x14ac:dyDescent="0.15">
      <c r="A35" s="190"/>
      <c r="B35" s="191" t="s">
        <v>109</v>
      </c>
      <c r="C35" s="192" t="s">
        <v>347</v>
      </c>
      <c r="D35" s="193"/>
      <c r="E35" s="194"/>
      <c r="F35" s="195">
        <f>逆行列係数!AK35</f>
        <v>1.0068636105240026E-2</v>
      </c>
      <c r="G35" s="195">
        <f>逆行列係数!BZ35</f>
        <v>3.0225351248418269E-4</v>
      </c>
      <c r="H35" s="472">
        <f t="shared" si="0"/>
        <v>0.98644652449950254</v>
      </c>
      <c r="I35" s="196">
        <f>E$38*G35</f>
        <v>6.1083279288266107E-4</v>
      </c>
      <c r="J35" s="197">
        <f t="shared" si="2"/>
        <v>0.9870573572923852</v>
      </c>
    </row>
    <row r="36" spans="1:10" x14ac:dyDescent="0.15">
      <c r="A36" s="190"/>
      <c r="B36" s="191" t="s">
        <v>110</v>
      </c>
      <c r="C36" s="192" t="s">
        <v>19</v>
      </c>
      <c r="D36" s="193"/>
      <c r="E36" s="194"/>
      <c r="F36" s="195">
        <f>逆行列係数!AK36</f>
        <v>1.1017524793943908E-3</v>
      </c>
      <c r="G36" s="195">
        <f>逆行列係数!BZ36</f>
        <v>1.7447194602963044E-5</v>
      </c>
      <c r="H36" s="472">
        <f t="shared" si="0"/>
        <v>0.10794112457711054</v>
      </c>
      <c r="I36" s="196">
        <f t="shared" si="1"/>
        <v>3.5259536009041144E-5</v>
      </c>
      <c r="J36" s="197">
        <f t="shared" si="2"/>
        <v>0.10797638411311958</v>
      </c>
    </row>
    <row r="37" spans="1:10" x14ac:dyDescent="0.15">
      <c r="A37" s="190"/>
      <c r="B37" s="191" t="s">
        <v>111</v>
      </c>
      <c r="C37" s="192" t="s">
        <v>20</v>
      </c>
      <c r="D37" s="193"/>
      <c r="E37" s="194"/>
      <c r="F37" s="195">
        <f>逆行列係数!AK37</f>
        <v>9.0190351480221066E-3</v>
      </c>
      <c r="G37" s="195">
        <f>逆行列係数!BZ37</f>
        <v>7.5293187667756201E-4</v>
      </c>
      <c r="H37" s="472">
        <f t="shared" si="0"/>
        <v>0.88361479977164925</v>
      </c>
      <c r="I37" s="196">
        <f t="shared" si="1"/>
        <v>1.521621625837703E-3</v>
      </c>
      <c r="J37" s="197">
        <f t="shared" si="2"/>
        <v>0.88513642139748694</v>
      </c>
    </row>
    <row r="38" spans="1:10" x14ac:dyDescent="0.15">
      <c r="A38" s="190"/>
      <c r="B38" s="191" t="s">
        <v>112</v>
      </c>
      <c r="C38" s="192" t="s">
        <v>379</v>
      </c>
      <c r="D38" s="193">
        <f>地域別最終需要!K40</f>
        <v>97.972209362708583</v>
      </c>
      <c r="E38" s="194">
        <f>地域別最終需要!I40</f>
        <v>2.0209286828871069</v>
      </c>
      <c r="F38" s="195">
        <f>逆行列係数!AK38</f>
        <v>1.0326481921285755</v>
      </c>
      <c r="G38" s="195">
        <f>逆行列係数!BZ38</f>
        <v>4.8103502654910496E-6</v>
      </c>
      <c r="H38" s="472">
        <f t="shared" si="0"/>
        <v>101.17082487724332</v>
      </c>
      <c r="I38" s="196">
        <f t="shared" si="1"/>
        <v>9.7213748262644722E-6</v>
      </c>
      <c r="J38" s="197">
        <f t="shared" si="2"/>
        <v>101.17083459861814</v>
      </c>
    </row>
    <row r="39" spans="1:10" x14ac:dyDescent="0.15">
      <c r="A39" s="190"/>
      <c r="B39" s="191" t="s">
        <v>334</v>
      </c>
      <c r="C39" s="192" t="s">
        <v>380</v>
      </c>
      <c r="D39" s="193"/>
      <c r="E39" s="194"/>
      <c r="F39" s="195">
        <f>逆行列係数!AK39</f>
        <v>1.715873158574451E-3</v>
      </c>
      <c r="G39" s="195">
        <f>逆行列係数!BZ39</f>
        <v>2.7453207684173647E-5</v>
      </c>
      <c r="H39" s="472">
        <f t="shared" si="0"/>
        <v>0.16810788433170817</v>
      </c>
      <c r="I39" s="196">
        <f t="shared" si="1"/>
        <v>5.548097484620325E-5</v>
      </c>
      <c r="J39" s="197">
        <f t="shared" si="2"/>
        <v>0.16816336530655437</v>
      </c>
    </row>
    <row r="40" spans="1:10" x14ac:dyDescent="0.15">
      <c r="A40" s="190"/>
      <c r="B40" s="191" t="s">
        <v>335</v>
      </c>
      <c r="C40" s="192" t="s">
        <v>21</v>
      </c>
      <c r="D40" s="193"/>
      <c r="E40" s="194"/>
      <c r="F40" s="195">
        <f>逆行列係数!AK40</f>
        <v>5.1960253762503836E-2</v>
      </c>
      <c r="G40" s="195">
        <f>逆行列係数!BZ40</f>
        <v>9.1673432655100487E-4</v>
      </c>
      <c r="H40" s="472">
        <f t="shared" si="0"/>
        <v>5.0906608601594918</v>
      </c>
      <c r="I40" s="196">
        <f t="shared" si="1"/>
        <v>1.8526546951141212E-3</v>
      </c>
      <c r="J40" s="197">
        <f t="shared" si="2"/>
        <v>5.0925135148546063</v>
      </c>
    </row>
    <row r="41" spans="1:10" x14ac:dyDescent="0.15">
      <c r="A41" s="190"/>
      <c r="B41" s="191" t="s">
        <v>381</v>
      </c>
      <c r="C41" s="435" t="s">
        <v>439</v>
      </c>
      <c r="D41" s="193"/>
      <c r="E41" s="194"/>
      <c r="F41" s="195">
        <f>逆行列係数!AK41</f>
        <v>1.5448284100110279E-2</v>
      </c>
      <c r="G41" s="195">
        <f>逆行列係数!BZ41</f>
        <v>2.7544319984327165E-4</v>
      </c>
      <c r="H41" s="472">
        <f t="shared" ref="H41:I43" si="3">D$38*F41</f>
        <v>1.5135025241506064</v>
      </c>
      <c r="I41" s="196">
        <f t="shared" si="3"/>
        <v>5.5665106306947317E-4</v>
      </c>
      <c r="J41" s="197">
        <f>SUM(H41:I41)</f>
        <v>1.5140591752136758</v>
      </c>
    </row>
    <row r="42" spans="1:10" x14ac:dyDescent="0.15">
      <c r="A42" s="190"/>
      <c r="B42" s="191" t="s">
        <v>336</v>
      </c>
      <c r="C42" s="192" t="s">
        <v>383</v>
      </c>
      <c r="D42" s="193"/>
      <c r="E42" s="194"/>
      <c r="F42" s="195">
        <f>逆行列係数!AK42</f>
        <v>2.560172837758098E-3</v>
      </c>
      <c r="G42" s="195">
        <f>逆行列係数!BZ42</f>
        <v>2.1922605763358018E-5</v>
      </c>
      <c r="H42" s="472">
        <f t="shared" si="3"/>
        <v>0.25082578926555615</v>
      </c>
      <c r="I42" s="196">
        <f t="shared" si="3"/>
        <v>4.4304022790796419E-5</v>
      </c>
      <c r="J42" s="197">
        <f>SUM(H42:I42)</f>
        <v>0.25087009328834697</v>
      </c>
    </row>
    <row r="43" spans="1:10" x14ac:dyDescent="0.15">
      <c r="A43" s="190"/>
      <c r="B43" s="191" t="s">
        <v>337</v>
      </c>
      <c r="C43" s="192" t="s">
        <v>384</v>
      </c>
      <c r="D43" s="320"/>
      <c r="E43" s="321"/>
      <c r="F43" s="199">
        <f>逆行列係数!AK43</f>
        <v>4.856880948556401E-3</v>
      </c>
      <c r="G43" s="199">
        <f>逆行列係数!BZ43</f>
        <v>7.6912871681910272E-5</v>
      </c>
      <c r="H43" s="473">
        <f t="shared" si="3"/>
        <v>0.47583935714171838</v>
      </c>
      <c r="I43" s="200">
        <f t="shared" si="3"/>
        <v>1.5543542846518799E-4</v>
      </c>
      <c r="J43" s="201">
        <f>SUM(H43:I43)</f>
        <v>0.47599479257018357</v>
      </c>
    </row>
    <row r="44" spans="1:10" x14ac:dyDescent="0.15">
      <c r="A44" s="202"/>
      <c r="B44" s="271"/>
      <c r="C44" s="272" t="s">
        <v>116</v>
      </c>
      <c r="D44" s="204">
        <f>SUM(D5:D43)</f>
        <v>97.972209362708583</v>
      </c>
      <c r="E44" s="204">
        <f>SUM(E5:E43)</f>
        <v>2.0209286828871069</v>
      </c>
      <c r="F44" s="205">
        <f>逆行列係数!AK44</f>
        <v>1.3155615708349642</v>
      </c>
      <c r="G44" s="205">
        <f>逆行列係数!BZ44</f>
        <v>1.9093149207540676E-2</v>
      </c>
      <c r="H44" s="474">
        <f>SUM(H5:H43)</f>
        <v>128.88847364737688</v>
      </c>
      <c r="I44" s="206">
        <f>SUM(I5:I43)</f>
        <v>3.858589288016219E-2</v>
      </c>
      <c r="J44" s="207">
        <f>SUM(J5:J43)</f>
        <v>128.92705954025706</v>
      </c>
    </row>
    <row r="45" spans="1:10" x14ac:dyDescent="0.15">
      <c r="A45" s="208" t="s">
        <v>137</v>
      </c>
      <c r="B45" s="191" t="s">
        <v>358</v>
      </c>
      <c r="C45" s="192" t="s">
        <v>359</v>
      </c>
      <c r="D45" s="209"/>
      <c r="E45" s="210"/>
      <c r="F45" s="211">
        <f>逆行列係数!AK46</f>
        <v>4.257274270007801E-3</v>
      </c>
      <c r="G45" s="211">
        <f>逆行列係数!BZ46</f>
        <v>5.978551879049593E-3</v>
      </c>
      <c r="H45" s="472">
        <f t="shared" ref="H45:H80" si="4">D$38*F45</f>
        <v>0.41709456609567663</v>
      </c>
      <c r="I45" s="212">
        <f t="shared" ref="I45:I80" si="5">E$38*G45</f>
        <v>1.2082226974499932E-2</v>
      </c>
      <c r="J45" s="213">
        <f t="shared" ref="J45:J80" si="6">SUM(H45:I45)</f>
        <v>0.42917679307017659</v>
      </c>
    </row>
    <row r="46" spans="1:10" x14ac:dyDescent="0.15">
      <c r="A46" s="208" t="s">
        <v>138</v>
      </c>
      <c r="B46" s="191" t="s">
        <v>360</v>
      </c>
      <c r="C46" s="192" t="s">
        <v>361</v>
      </c>
      <c r="D46" s="193"/>
      <c r="E46" s="194"/>
      <c r="F46" s="195">
        <f>逆行列係数!AK47</f>
        <v>5.8485369845722379E-4</v>
      </c>
      <c r="G46" s="195">
        <f>逆行列係数!BZ47</f>
        <v>7.4625514981368221E-4</v>
      </c>
      <c r="H46" s="472">
        <f t="shared" si="4"/>
        <v>5.7299408991805564E-2</v>
      </c>
      <c r="I46" s="196">
        <f t="shared" si="5"/>
        <v>1.5081284370106855E-3</v>
      </c>
      <c r="J46" s="197">
        <f t="shared" si="6"/>
        <v>5.8807537428816253E-2</v>
      </c>
    </row>
    <row r="47" spans="1:10" x14ac:dyDescent="0.15">
      <c r="A47" s="208" t="s">
        <v>139</v>
      </c>
      <c r="B47" s="191" t="s">
        <v>362</v>
      </c>
      <c r="C47" s="192" t="s">
        <v>363</v>
      </c>
      <c r="D47" s="214"/>
      <c r="E47" s="198"/>
      <c r="F47" s="195">
        <f>逆行列係数!AK48</f>
        <v>5.7768459099771731E-4</v>
      </c>
      <c r="G47" s="195">
        <f>逆行列係数!BZ48</f>
        <v>1.0137503959240092E-3</v>
      </c>
      <c r="H47" s="472">
        <f t="shared" si="4"/>
        <v>5.6597035694839037E-2</v>
      </c>
      <c r="I47" s="196">
        <f t="shared" si="5"/>
        <v>2.0487172524109912E-3</v>
      </c>
      <c r="J47" s="197">
        <f t="shared" si="6"/>
        <v>5.8645752947250031E-2</v>
      </c>
    </row>
    <row r="48" spans="1:10" x14ac:dyDescent="0.15">
      <c r="A48" s="208" t="s">
        <v>140</v>
      </c>
      <c r="B48" s="191" t="s">
        <v>364</v>
      </c>
      <c r="C48" s="192" t="s">
        <v>3</v>
      </c>
      <c r="D48" s="214"/>
      <c r="E48" s="198"/>
      <c r="F48" s="195">
        <f>逆行列係数!AK49</f>
        <v>2.8854135536919207E-2</v>
      </c>
      <c r="G48" s="195">
        <f>逆行列係数!BZ49</f>
        <v>3.6989595981460503E-2</v>
      </c>
      <c r="H48" s="472">
        <f t="shared" si="4"/>
        <v>2.8269034078030182</v>
      </c>
      <c r="I48" s="196">
        <f t="shared" si="5"/>
        <v>7.4753335487339201E-2</v>
      </c>
      <c r="J48" s="197">
        <f t="shared" si="6"/>
        <v>2.9016567432903573</v>
      </c>
    </row>
    <row r="49" spans="1:10" x14ac:dyDescent="0.15">
      <c r="A49" s="208" t="s">
        <v>136</v>
      </c>
      <c r="B49" s="191" t="s">
        <v>365</v>
      </c>
      <c r="C49" s="192" t="s">
        <v>344</v>
      </c>
      <c r="E49" s="198"/>
      <c r="F49" s="195">
        <f>逆行列係数!AK50</f>
        <v>9.8986364168734981E-3</v>
      </c>
      <c r="G49" s="195">
        <f>逆行列係数!BZ50</f>
        <v>1.3790811950928652E-2</v>
      </c>
      <c r="H49" s="472">
        <f t="shared" si="4"/>
        <v>0.96979127943926191</v>
      </c>
      <c r="I49" s="196">
        <f t="shared" si="5"/>
        <v>2.7870247431934014E-2</v>
      </c>
      <c r="J49" s="197">
        <f t="shared" si="6"/>
        <v>0.99766152687119591</v>
      </c>
    </row>
    <row r="50" spans="1:10" x14ac:dyDescent="0.15">
      <c r="A50" s="208"/>
      <c r="B50" s="191" t="s">
        <v>366</v>
      </c>
      <c r="C50" s="192" t="s">
        <v>4</v>
      </c>
      <c r="E50" s="198"/>
      <c r="F50" s="195">
        <f>逆行列係数!AK51</f>
        <v>3.4990636807582204E-3</v>
      </c>
      <c r="G50" s="195">
        <f>逆行列係数!BZ51</f>
        <v>6.205229310633515E-3</v>
      </c>
      <c r="H50" s="472">
        <f t="shared" si="4"/>
        <v>0.34281099950469407</v>
      </c>
      <c r="I50" s="196">
        <f t="shared" si="5"/>
        <v>1.2540325897751061E-2</v>
      </c>
      <c r="J50" s="197">
        <f t="shared" si="6"/>
        <v>0.35535132540244513</v>
      </c>
    </row>
    <row r="51" spans="1:10" x14ac:dyDescent="0.15">
      <c r="A51" s="208"/>
      <c r="B51" s="191" t="s">
        <v>367</v>
      </c>
      <c r="C51" s="192" t="s">
        <v>113</v>
      </c>
      <c r="E51" s="198"/>
      <c r="F51" s="195">
        <f>逆行列係数!AK52</f>
        <v>1.493761080689472E-2</v>
      </c>
      <c r="G51" s="195">
        <f>逆行列係数!BZ52</f>
        <v>1.9655990679164445E-2</v>
      </c>
      <c r="H51" s="472">
        <f t="shared" si="4"/>
        <v>1.4634707333517478</v>
      </c>
      <c r="I51" s="196">
        <f t="shared" si="5"/>
        <v>3.9723355354085055E-2</v>
      </c>
      <c r="J51" s="197">
        <f t="shared" si="6"/>
        <v>1.5031940887058328</v>
      </c>
    </row>
    <row r="52" spans="1:10" x14ac:dyDescent="0.15">
      <c r="A52" s="208"/>
      <c r="B52" s="191" t="s">
        <v>368</v>
      </c>
      <c r="C52" s="192" t="s">
        <v>5</v>
      </c>
      <c r="E52" s="198"/>
      <c r="F52" s="195">
        <f>逆行列係数!AK53</f>
        <v>0.1621130463447083</v>
      </c>
      <c r="G52" s="195">
        <f>逆行列係数!BZ53</f>
        <v>0.20792219561799538</v>
      </c>
      <c r="H52" s="472">
        <f t="shared" si="4"/>
        <v>15.882573316910241</v>
      </c>
      <c r="I52" s="196">
        <f t="shared" si="5"/>
        <v>0.42019592893327079</v>
      </c>
      <c r="J52" s="197">
        <f t="shared" si="6"/>
        <v>16.302769245843511</v>
      </c>
    </row>
    <row r="53" spans="1:10" x14ac:dyDescent="0.15">
      <c r="A53" s="208"/>
      <c r="B53" s="191" t="s">
        <v>369</v>
      </c>
      <c r="C53" s="192" t="s">
        <v>6</v>
      </c>
      <c r="E53" s="198"/>
      <c r="F53" s="195">
        <f>逆行列係数!AK54</f>
        <v>3.2756989238148577E-2</v>
      </c>
      <c r="G53" s="195">
        <f>逆行列係数!BZ54</f>
        <v>3.8738996691754068E-2</v>
      </c>
      <c r="H53" s="472">
        <f t="shared" si="4"/>
        <v>3.2092746077318846</v>
      </c>
      <c r="I53" s="196">
        <f t="shared" si="5"/>
        <v>7.8288749560634543E-2</v>
      </c>
      <c r="J53" s="197">
        <f t="shared" si="6"/>
        <v>3.2875633572925191</v>
      </c>
    </row>
    <row r="54" spans="1:10" x14ac:dyDescent="0.15">
      <c r="A54" s="208"/>
      <c r="B54" s="191" t="s">
        <v>88</v>
      </c>
      <c r="C54" s="192" t="s">
        <v>370</v>
      </c>
      <c r="E54" s="198"/>
      <c r="F54" s="195">
        <f>逆行列係数!AK55</f>
        <v>1.1202085593884258E-2</v>
      </c>
      <c r="G54" s="195">
        <f>逆行列係数!BZ55</f>
        <v>1.1424306892463622E-2</v>
      </c>
      <c r="H54" s="472">
        <f t="shared" si="4"/>
        <v>1.0974930751030103</v>
      </c>
      <c r="I54" s="196">
        <f t="shared" si="5"/>
        <v>2.3087709481084608E-2</v>
      </c>
      <c r="J54" s="197">
        <f t="shared" si="6"/>
        <v>1.1205807845840949</v>
      </c>
    </row>
    <row r="55" spans="1:10" x14ac:dyDescent="0.15">
      <c r="A55" s="208"/>
      <c r="B55" s="191" t="s">
        <v>89</v>
      </c>
      <c r="C55" s="192" t="s">
        <v>7</v>
      </c>
      <c r="E55" s="198"/>
      <c r="F55" s="195">
        <f>逆行列係数!AK56</f>
        <v>2.9341063239275984E-3</v>
      </c>
      <c r="G55" s="195">
        <f>逆行列係数!BZ56</f>
        <v>3.6860053950355316E-3</v>
      </c>
      <c r="H55" s="472">
        <f t="shared" si="4"/>
        <v>0.28746087906028189</v>
      </c>
      <c r="I55" s="196">
        <f t="shared" si="5"/>
        <v>7.4491540281039275E-3</v>
      </c>
      <c r="J55" s="197">
        <f t="shared" si="6"/>
        <v>0.29491003308838581</v>
      </c>
    </row>
    <row r="56" spans="1:10" x14ac:dyDescent="0.15">
      <c r="A56" s="208"/>
      <c r="B56" s="191" t="s">
        <v>90</v>
      </c>
      <c r="C56" s="192" t="s">
        <v>8</v>
      </c>
      <c r="E56" s="198"/>
      <c r="F56" s="195">
        <f>逆行列係数!AK57</f>
        <v>5.929664376438392E-3</v>
      </c>
      <c r="G56" s="195">
        <f>逆行列係数!BZ57</f>
        <v>6.6068976098329138E-3</v>
      </c>
      <c r="H56" s="472">
        <f t="shared" si="4"/>
        <v>0.580942319739017</v>
      </c>
      <c r="I56" s="196">
        <f t="shared" si="5"/>
        <v>1.3352068884609606E-2</v>
      </c>
      <c r="J56" s="197">
        <f t="shared" si="6"/>
        <v>0.5942943886236266</v>
      </c>
    </row>
    <row r="57" spans="1:10" x14ac:dyDescent="0.15">
      <c r="A57" s="208"/>
      <c r="B57" s="191" t="s">
        <v>91</v>
      </c>
      <c r="C57" s="192" t="s">
        <v>9</v>
      </c>
      <c r="E57" s="198"/>
      <c r="F57" s="195">
        <f>逆行列係数!AK58</f>
        <v>3.7003396147086039E-3</v>
      </c>
      <c r="G57" s="195">
        <f>逆行列係数!BZ58</f>
        <v>3.8588114015414387E-3</v>
      </c>
      <c r="H57" s="472">
        <f t="shared" si="4"/>
        <v>0.36253044744535573</v>
      </c>
      <c r="I57" s="196">
        <f t="shared" si="5"/>
        <v>7.7983826432268906E-3</v>
      </c>
      <c r="J57" s="197">
        <f t="shared" si="6"/>
        <v>0.37032883008858264</v>
      </c>
    </row>
    <row r="58" spans="1:10" x14ac:dyDescent="0.15">
      <c r="A58" s="208"/>
      <c r="B58" s="191" t="s">
        <v>92</v>
      </c>
      <c r="C58" s="192" t="s">
        <v>10</v>
      </c>
      <c r="E58" s="198"/>
      <c r="F58" s="195">
        <f>逆行列係数!AK59</f>
        <v>5.0816257554815057E-3</v>
      </c>
      <c r="G58" s="195">
        <f>逆行列係数!BZ59</f>
        <v>5.6553861090324108E-3</v>
      </c>
      <c r="H58" s="472">
        <f t="shared" si="4"/>
        <v>0.49785810241896622</v>
      </c>
      <c r="I58" s="196">
        <f t="shared" si="5"/>
        <v>1.1429132000544911E-2</v>
      </c>
      <c r="J58" s="197">
        <f t="shared" si="6"/>
        <v>0.50928723441951118</v>
      </c>
    </row>
    <row r="59" spans="1:10" x14ac:dyDescent="0.15">
      <c r="A59" s="208"/>
      <c r="B59" s="191" t="s">
        <v>93</v>
      </c>
      <c r="C59" s="192" t="s">
        <v>371</v>
      </c>
      <c r="E59" s="198"/>
      <c r="F59" s="195">
        <f>逆行列係数!AK60</f>
        <v>1.3714481632690794E-3</v>
      </c>
      <c r="G59" s="195">
        <f>逆行列係数!BZ60</f>
        <v>1.2551466745466078E-3</v>
      </c>
      <c r="H59" s="472">
        <f>D$38*F59</f>
        <v>0.13436380658190039</v>
      </c>
      <c r="I59" s="196">
        <f>E$38*G59</f>
        <v>2.5365619158216083E-3</v>
      </c>
      <c r="J59" s="197">
        <f>SUM(H59:I59)</f>
        <v>0.136900368497722</v>
      </c>
    </row>
    <row r="60" spans="1:10" x14ac:dyDescent="0.15">
      <c r="A60" s="208"/>
      <c r="B60" s="191" t="s">
        <v>94</v>
      </c>
      <c r="C60" s="192" t="s">
        <v>372</v>
      </c>
      <c r="E60" s="198"/>
      <c r="F60" s="195">
        <f>逆行列係数!AK61</f>
        <v>1.5241092378352899E-3</v>
      </c>
      <c r="G60" s="195">
        <f>逆行列係数!BZ61</f>
        <v>1.3304626506860143E-3</v>
      </c>
      <c r="H60" s="472">
        <f>D$38*F60</f>
        <v>0.14932034934083724</v>
      </c>
      <c r="I60" s="196">
        <f>E$38*G60</f>
        <v>2.688770132281376E-3</v>
      </c>
      <c r="J60" s="197">
        <f>SUM(H60:I60)</f>
        <v>0.15200911947311863</v>
      </c>
    </row>
    <row r="61" spans="1:10" x14ac:dyDescent="0.15">
      <c r="A61" s="208"/>
      <c r="B61" s="191" t="s">
        <v>95</v>
      </c>
      <c r="C61" s="192" t="s">
        <v>373</v>
      </c>
      <c r="E61" s="198"/>
      <c r="F61" s="195">
        <f>逆行列係数!AK62</f>
        <v>6.0125233685519829E-3</v>
      </c>
      <c r="G61" s="195">
        <f>逆行列係数!BZ62</f>
        <v>8.3985759988360244E-3</v>
      </c>
      <c r="H61" s="472">
        <f t="shared" si="4"/>
        <v>0.58906019826195277</v>
      </c>
      <c r="I61" s="196">
        <f t="shared" si="5"/>
        <v>1.6972923131454955E-2</v>
      </c>
      <c r="J61" s="197">
        <f t="shared" si="6"/>
        <v>0.6060331213934077</v>
      </c>
    </row>
    <row r="62" spans="1:10" x14ac:dyDescent="0.15">
      <c r="A62" s="208"/>
      <c r="B62" s="191" t="s">
        <v>96</v>
      </c>
      <c r="C62" s="192" t="s">
        <v>374</v>
      </c>
      <c r="E62" s="198"/>
      <c r="F62" s="195">
        <f>逆行列係数!AK63</f>
        <v>2.7949571136355886E-3</v>
      </c>
      <c r="G62" s="195">
        <f>逆行列係数!BZ63</f>
        <v>2.7159647899238602E-3</v>
      </c>
      <c r="H62" s="472">
        <f t="shared" si="4"/>
        <v>0.27382812349689756</v>
      </c>
      <c r="I62" s="196">
        <f t="shared" si="5"/>
        <v>5.4887711456685848E-3</v>
      </c>
      <c r="J62" s="197">
        <f t="shared" si="6"/>
        <v>0.27931689464256615</v>
      </c>
    </row>
    <row r="63" spans="1:10" x14ac:dyDescent="0.15">
      <c r="A63" s="208"/>
      <c r="B63" s="191" t="s">
        <v>97</v>
      </c>
      <c r="C63" s="192" t="s">
        <v>11</v>
      </c>
      <c r="E63" s="198"/>
      <c r="F63" s="195">
        <f>逆行列係数!AK64</f>
        <v>1.3226876275145808E-3</v>
      </c>
      <c r="G63" s="195">
        <f>逆行列係数!BZ64</f>
        <v>1.2782638026512349E-3</v>
      </c>
      <c r="H63" s="472">
        <f t="shared" si="4"/>
        <v>0.12958662916432281</v>
      </c>
      <c r="I63" s="196">
        <f t="shared" si="5"/>
        <v>2.5832799830742248E-3</v>
      </c>
      <c r="J63" s="197">
        <f t="shared" si="6"/>
        <v>0.13216990914739704</v>
      </c>
    </row>
    <row r="64" spans="1:10" x14ac:dyDescent="0.15">
      <c r="A64" s="208"/>
      <c r="B64" s="191" t="s">
        <v>98</v>
      </c>
      <c r="C64" s="192" t="s">
        <v>345</v>
      </c>
      <c r="E64" s="198"/>
      <c r="F64" s="195">
        <f>逆行列係数!AK65</f>
        <v>1.2943028670092162E-4</v>
      </c>
      <c r="G64" s="195">
        <f>逆行列係数!BZ65</f>
        <v>1.7503546423086488E-4</v>
      </c>
      <c r="H64" s="472">
        <f t="shared" si="4"/>
        <v>1.2680571146538089E-2</v>
      </c>
      <c r="I64" s="196">
        <f t="shared" si="5"/>
        <v>3.5373419018661507E-4</v>
      </c>
      <c r="J64" s="197">
        <f t="shared" si="6"/>
        <v>1.3034305336724703E-2</v>
      </c>
    </row>
    <row r="65" spans="1:10" x14ac:dyDescent="0.15">
      <c r="A65" s="208"/>
      <c r="B65" s="191" t="s">
        <v>99</v>
      </c>
      <c r="C65" s="192" t="s">
        <v>342</v>
      </c>
      <c r="E65" s="198"/>
      <c r="F65" s="195">
        <f>逆行列係数!AK66</f>
        <v>5.2318253921496329E-3</v>
      </c>
      <c r="G65" s="195">
        <f>逆行列係数!BZ66</f>
        <v>5.814564131118442E-3</v>
      </c>
      <c r="H65" s="472">
        <f t="shared" si="4"/>
        <v>0.5125734926688188</v>
      </c>
      <c r="I65" s="196">
        <f t="shared" si="5"/>
        <v>1.1750819431063809E-2</v>
      </c>
      <c r="J65" s="197">
        <f t="shared" si="6"/>
        <v>0.52432431209988262</v>
      </c>
    </row>
    <row r="66" spans="1:10" x14ac:dyDescent="0.15">
      <c r="A66" s="208"/>
      <c r="B66" s="191" t="s">
        <v>100</v>
      </c>
      <c r="C66" s="192" t="s">
        <v>13</v>
      </c>
      <c r="E66" s="198"/>
      <c r="F66" s="195">
        <f>逆行列係数!AK67</f>
        <v>6.3249551860176346E-3</v>
      </c>
      <c r="G66" s="195">
        <f>逆行列係数!BZ67</f>
        <v>8.8883902393978465E-3</v>
      </c>
      <c r="H66" s="472">
        <f t="shared" si="4"/>
        <v>0.61966983369426909</v>
      </c>
      <c r="I66" s="196">
        <f t="shared" si="5"/>
        <v>1.7962802779492908E-2</v>
      </c>
      <c r="J66" s="197">
        <f t="shared" si="6"/>
        <v>0.637632636473762</v>
      </c>
    </row>
    <row r="67" spans="1:10" x14ac:dyDescent="0.15">
      <c r="A67" s="208"/>
      <c r="B67" s="191" t="s">
        <v>101</v>
      </c>
      <c r="C67" s="192" t="s">
        <v>14</v>
      </c>
      <c r="E67" s="198"/>
      <c r="F67" s="195">
        <f>逆行列係数!AK68</f>
        <v>4.7369516708504235E-3</v>
      </c>
      <c r="G67" s="195">
        <f>逆行列係数!BZ68</f>
        <v>1.3589250942863763E-2</v>
      </c>
      <c r="H67" s="472">
        <f t="shared" si="4"/>
        <v>0.46408962083758992</v>
      </c>
      <c r="I67" s="196">
        <f t="shared" si="5"/>
        <v>2.746290700938404E-2</v>
      </c>
      <c r="J67" s="197">
        <f t="shared" si="6"/>
        <v>0.49155252784697395</v>
      </c>
    </row>
    <row r="68" spans="1:10" x14ac:dyDescent="0.15">
      <c r="A68" s="208"/>
      <c r="B68" s="191" t="s">
        <v>102</v>
      </c>
      <c r="C68" s="192" t="s">
        <v>343</v>
      </c>
      <c r="E68" s="198"/>
      <c r="F68" s="195">
        <f>逆行列係数!AK69</f>
        <v>1.5500994239410749E-2</v>
      </c>
      <c r="G68" s="195">
        <f>逆行列係数!BZ69</f>
        <v>2.7358538637740602E-2</v>
      </c>
      <c r="H68" s="472">
        <f t="shared" si="4"/>
        <v>1.5186666529536896</v>
      </c>
      <c r="I68" s="196">
        <f t="shared" si="5"/>
        <v>5.5289655454885137E-2</v>
      </c>
      <c r="J68" s="197">
        <f t="shared" si="6"/>
        <v>1.5739563084085748</v>
      </c>
    </row>
    <row r="69" spans="1:10" x14ac:dyDescent="0.15">
      <c r="A69" s="208"/>
      <c r="B69" s="191" t="s">
        <v>103</v>
      </c>
      <c r="C69" s="192" t="s">
        <v>375</v>
      </c>
      <c r="E69" s="198"/>
      <c r="F69" s="195">
        <f>逆行列係数!AK70</f>
        <v>1.5087538323502261E-3</v>
      </c>
      <c r="G69" s="195">
        <f>逆行列係数!BZ70</f>
        <v>8.4680368769970947E-3</v>
      </c>
      <c r="H69" s="472">
        <f t="shared" si="4"/>
        <v>0.14781594633980527</v>
      </c>
      <c r="I69" s="196">
        <f t="shared" si="5"/>
        <v>1.7113298612469189E-2</v>
      </c>
      <c r="J69" s="197">
        <f t="shared" si="6"/>
        <v>0.16492924495227446</v>
      </c>
    </row>
    <row r="70" spans="1:10" x14ac:dyDescent="0.15">
      <c r="A70" s="208"/>
      <c r="B70" s="191" t="s">
        <v>104</v>
      </c>
      <c r="C70" s="192" t="s">
        <v>376</v>
      </c>
      <c r="E70" s="198"/>
      <c r="F70" s="195">
        <f>逆行列係数!AK71</f>
        <v>1.1383742429929432E-3</v>
      </c>
      <c r="G70" s="195">
        <f>逆行列係数!BZ71</f>
        <v>4.4194201390014278E-3</v>
      </c>
      <c r="H70" s="472">
        <f>D$38*F70</f>
        <v>0.11152903966761953</v>
      </c>
      <c r="I70" s="196">
        <f>E$38*G70</f>
        <v>8.9313329206369106E-3</v>
      </c>
      <c r="J70" s="197">
        <f>SUM(H70:I70)</f>
        <v>0.12046037258825644</v>
      </c>
    </row>
    <row r="71" spans="1:10" x14ac:dyDescent="0.15">
      <c r="A71" s="208"/>
      <c r="B71" s="191" t="s">
        <v>105</v>
      </c>
      <c r="C71" s="192" t="s">
        <v>377</v>
      </c>
      <c r="E71" s="198"/>
      <c r="F71" s="195">
        <f>逆行列係数!AK72</f>
        <v>6.9193631303899314E-2</v>
      </c>
      <c r="G71" s="195">
        <f>逆行列係数!BZ72</f>
        <v>8.0618502454674432E-2</v>
      </c>
      <c r="H71" s="472">
        <f t="shared" si="4"/>
        <v>6.7790529326716902</v>
      </c>
      <c r="I71" s="196">
        <f t="shared" si="5"/>
        <v>0.16292424398205618</v>
      </c>
      <c r="J71" s="197">
        <f t="shared" si="6"/>
        <v>6.9419771766537464</v>
      </c>
    </row>
    <row r="72" spans="1:10" x14ac:dyDescent="0.15">
      <c r="A72" s="208"/>
      <c r="B72" s="191" t="s">
        <v>106</v>
      </c>
      <c r="C72" s="192" t="s">
        <v>17</v>
      </c>
      <c r="D72" s="214"/>
      <c r="E72" s="198"/>
      <c r="F72" s="195">
        <f>逆行列係数!AK73</f>
        <v>8.1166813417869309E-3</v>
      </c>
      <c r="G72" s="195">
        <f>逆行列係数!BZ73</f>
        <v>1.7483081306244614E-2</v>
      </c>
      <c r="H72" s="472">
        <f t="shared" si="4"/>
        <v>0.79520920374793957</v>
      </c>
      <c r="I72" s="196">
        <f t="shared" si="5"/>
        <v>3.533206047703713E-2</v>
      </c>
      <c r="J72" s="197">
        <f t="shared" si="6"/>
        <v>0.83054126422497676</v>
      </c>
    </row>
    <row r="73" spans="1:10" x14ac:dyDescent="0.15">
      <c r="A73" s="208"/>
      <c r="B73" s="191" t="s">
        <v>107</v>
      </c>
      <c r="C73" s="192" t="s">
        <v>18</v>
      </c>
      <c r="D73" s="214"/>
      <c r="E73" s="198"/>
      <c r="F73" s="195">
        <f>逆行列係数!AK74</f>
        <v>6.3574821734182141E-3</v>
      </c>
      <c r="G73" s="195">
        <f>逆行列係数!BZ74</f>
        <v>2.8340311403206944E-2</v>
      </c>
      <c r="H73" s="472">
        <f>D$38*F73</f>
        <v>0.62285657451381682</v>
      </c>
      <c r="I73" s="196">
        <f t="shared" si="5"/>
        <v>5.7273748196693466E-2</v>
      </c>
      <c r="J73" s="197">
        <f t="shared" si="6"/>
        <v>0.68013032271051033</v>
      </c>
    </row>
    <row r="74" spans="1:10" x14ac:dyDescent="0.15">
      <c r="A74" s="208"/>
      <c r="B74" s="191" t="s">
        <v>108</v>
      </c>
      <c r="C74" s="192" t="s">
        <v>378</v>
      </c>
      <c r="D74" s="214"/>
      <c r="E74" s="198"/>
      <c r="F74" s="195">
        <f>逆行列係数!AK75</f>
        <v>2.0218502161791253E-2</v>
      </c>
      <c r="G74" s="195">
        <f>逆行列係数!BZ75</f>
        <v>2.8335423302544446E-2</v>
      </c>
      <c r="H74" s="472">
        <f t="shared" si="4"/>
        <v>1.9808513267953887</v>
      </c>
      <c r="I74" s="196">
        <f t="shared" si="5"/>
        <v>5.7263869693859784E-2</v>
      </c>
      <c r="J74" s="197">
        <f t="shared" si="6"/>
        <v>2.0381151964892483</v>
      </c>
    </row>
    <row r="75" spans="1:10" x14ac:dyDescent="0.15">
      <c r="A75" s="208"/>
      <c r="B75" s="191" t="s">
        <v>109</v>
      </c>
      <c r="C75" s="192" t="s">
        <v>347</v>
      </c>
      <c r="D75" s="214"/>
      <c r="E75" s="198"/>
      <c r="F75" s="195">
        <f>逆行列係数!AK76</f>
        <v>2.5874064054231195E-2</v>
      </c>
      <c r="G75" s="195">
        <f>逆行列係数!BZ76</f>
        <v>3.8347146484968904E-2</v>
      </c>
      <c r="H75" s="472">
        <f t="shared" si="4"/>
        <v>2.534939220585271</v>
      </c>
      <c r="I75" s="196">
        <f t="shared" si="5"/>
        <v>7.7496848238347155E-2</v>
      </c>
      <c r="J75" s="197">
        <f t="shared" si="6"/>
        <v>2.6124360688236181</v>
      </c>
    </row>
    <row r="76" spans="1:10" x14ac:dyDescent="0.15">
      <c r="A76" s="208"/>
      <c r="B76" s="191" t="s">
        <v>110</v>
      </c>
      <c r="C76" s="192" t="s">
        <v>19</v>
      </c>
      <c r="D76" s="214"/>
      <c r="E76" s="198"/>
      <c r="F76" s="195">
        <f>逆行列係数!AK77</f>
        <v>5.7782880928198427E-4</v>
      </c>
      <c r="G76" s="195">
        <f>逆行列係数!BZ77</f>
        <v>1.7231186347427586E-3</v>
      </c>
      <c r="H76" s="472">
        <f t="shared" si="4"/>
        <v>5.6611165078779169E-2</v>
      </c>
      <c r="I76" s="196">
        <f t="shared" si="5"/>
        <v>3.4822998729689132E-3</v>
      </c>
      <c r="J76" s="197">
        <f t="shared" si="6"/>
        <v>6.0093464951748082E-2</v>
      </c>
    </row>
    <row r="77" spans="1:10" x14ac:dyDescent="0.15">
      <c r="A77" s="208"/>
      <c r="B77" s="191" t="s">
        <v>111</v>
      </c>
      <c r="C77" s="192" t="s">
        <v>20</v>
      </c>
      <c r="D77" s="214"/>
      <c r="E77" s="198"/>
      <c r="F77" s="195">
        <f>逆行列係数!AK78</f>
        <v>1.6621327803255322E-2</v>
      </c>
      <c r="G77" s="195">
        <f>逆行列係数!BZ78</f>
        <v>2.4233127157209267E-2</v>
      </c>
      <c r="H77" s="472">
        <f t="shared" si="4"/>
        <v>1.6284282074267395</v>
      </c>
      <c r="I77" s="196">
        <f t="shared" si="5"/>
        <v>4.8973421748054705E-2</v>
      </c>
      <c r="J77" s="197">
        <f t="shared" si="6"/>
        <v>1.6774016291747942</v>
      </c>
    </row>
    <row r="78" spans="1:10" x14ac:dyDescent="0.15">
      <c r="A78" s="208"/>
      <c r="B78" s="191" t="s">
        <v>112</v>
      </c>
      <c r="C78" s="192" t="s">
        <v>379</v>
      </c>
      <c r="D78" s="214"/>
      <c r="E78" s="198"/>
      <c r="F78" s="195">
        <f>逆行列係数!AK79</f>
        <v>5.1273697135059087E-5</v>
      </c>
      <c r="G78" s="195">
        <f>逆行列係数!BZ79</f>
        <v>1.0320913310547291</v>
      </c>
      <c r="H78" s="472">
        <f t="shared" si="4"/>
        <v>5.0233973905161201E-3</v>
      </c>
      <c r="I78" s="196">
        <f t="shared" si="5"/>
        <v>2.0857829742876346</v>
      </c>
      <c r="J78" s="197">
        <f t="shared" si="6"/>
        <v>2.0908063716781506</v>
      </c>
    </row>
    <row r="79" spans="1:10" x14ac:dyDescent="0.15">
      <c r="A79" s="208"/>
      <c r="B79" s="191" t="s">
        <v>334</v>
      </c>
      <c r="C79" s="192" t="s">
        <v>380</v>
      </c>
      <c r="D79" s="214"/>
      <c r="E79" s="198"/>
      <c r="F79" s="195">
        <f>逆行列係数!AK80</f>
        <v>8.8418093697077672E-4</v>
      </c>
      <c r="G79" s="195">
        <f>逆行列係数!BZ80</f>
        <v>2.5659191582470538E-3</v>
      </c>
      <c r="H79" s="472">
        <f t="shared" si="4"/>
        <v>8.6625159871416779E-2</v>
      </c>
      <c r="I79" s="196">
        <f t="shared" si="5"/>
        <v>5.185539624871012E-3</v>
      </c>
      <c r="J79" s="197">
        <f t="shared" si="6"/>
        <v>9.1810699496287784E-2</v>
      </c>
    </row>
    <row r="80" spans="1:10" x14ac:dyDescent="0.15">
      <c r="A80" s="208"/>
      <c r="B80" s="191" t="s">
        <v>335</v>
      </c>
      <c r="C80" s="192" t="s">
        <v>21</v>
      </c>
      <c r="D80" s="214"/>
      <c r="E80" s="198"/>
      <c r="F80" s="195">
        <f>逆行列係数!AK81</f>
        <v>6.0765109801726287E-2</v>
      </c>
      <c r="G80" s="195">
        <f>逆行列係数!BZ81</f>
        <v>0.11156703567956071</v>
      </c>
      <c r="H80" s="472">
        <f t="shared" si="4"/>
        <v>5.9532920594427035</v>
      </c>
      <c r="I80" s="196">
        <f t="shared" si="5"/>
        <v>0.22546902246951347</v>
      </c>
      <c r="J80" s="197">
        <f t="shared" si="6"/>
        <v>6.1787610819122172</v>
      </c>
    </row>
    <row r="81" spans="1:10" x14ac:dyDescent="0.15">
      <c r="A81" s="208"/>
      <c r="B81" s="191" t="s">
        <v>381</v>
      </c>
      <c r="C81" s="435" t="s">
        <v>439</v>
      </c>
      <c r="D81" s="214"/>
      <c r="E81" s="198"/>
      <c r="F81" s="195">
        <f>逆行列係数!AK82</f>
        <v>5.7676701695940974E-3</v>
      </c>
      <c r="G81" s="195">
        <f>逆行列係数!BZ82</f>
        <v>2.1231138046189993E-2</v>
      </c>
      <c r="H81" s="472">
        <f t="shared" ref="H81:I83" si="7">D$38*F81</f>
        <v>0.56507138939052182</v>
      </c>
      <c r="I81" s="196">
        <f t="shared" si="7"/>
        <v>4.2906615847881087E-2</v>
      </c>
      <c r="J81" s="197">
        <f>SUM(H81:I81)</f>
        <v>0.60797800523840295</v>
      </c>
    </row>
    <row r="82" spans="1:10" x14ac:dyDescent="0.15">
      <c r="A82" s="208"/>
      <c r="B82" s="191" t="s">
        <v>336</v>
      </c>
      <c r="C82" s="192" t="s">
        <v>383</v>
      </c>
      <c r="D82" s="214"/>
      <c r="E82" s="198"/>
      <c r="F82" s="195">
        <f>逆行列係数!AK83</f>
        <v>6.1740078320944342E-4</v>
      </c>
      <c r="G82" s="195">
        <f>逆行列係数!BZ83</f>
        <v>3.1333712742632538E-3</v>
      </c>
      <c r="H82" s="472">
        <f t="shared" si="7"/>
        <v>6.0488118793295846E-2</v>
      </c>
      <c r="I82" s="196">
        <f t="shared" si="7"/>
        <v>6.3323198822931338E-3</v>
      </c>
      <c r="J82" s="197">
        <f>SUM(H82:I82)</f>
        <v>6.6820438675588983E-2</v>
      </c>
    </row>
    <row r="83" spans="1:10" x14ac:dyDescent="0.15">
      <c r="A83" s="208"/>
      <c r="B83" s="191" t="s">
        <v>337</v>
      </c>
      <c r="C83" s="192" t="s">
        <v>384</v>
      </c>
      <c r="D83" s="214"/>
      <c r="E83" s="198"/>
      <c r="F83" s="195">
        <f>逆行列係数!AK84</f>
        <v>2.5472163950016839E-3</v>
      </c>
      <c r="G83" s="195">
        <f>逆行列係数!BZ84</f>
        <v>7.5959453153671601E-3</v>
      </c>
      <c r="H83" s="472">
        <f t="shared" si="7"/>
        <v>0.24955641794322878</v>
      </c>
      <c r="I83" s="196">
        <f t="shared" si="7"/>
        <v>1.5350863761467446E-2</v>
      </c>
      <c r="J83" s="197">
        <f>SUM(H83:I83)</f>
        <v>0.26490728170469624</v>
      </c>
    </row>
    <row r="84" spans="1:10" x14ac:dyDescent="0.15">
      <c r="A84" s="216"/>
      <c r="B84" s="277"/>
      <c r="C84" s="278" t="s">
        <v>116</v>
      </c>
      <c r="D84" s="217">
        <f>SUM(D45:D83)</f>
        <v>0</v>
      </c>
      <c r="E84" s="224">
        <f>SUM(E45:E83)</f>
        <v>0</v>
      </c>
      <c r="F84" s="218">
        <f>逆行列係数!AK85</f>
        <v>0.55151649604078623</v>
      </c>
      <c r="G84" s="218">
        <f>逆行列係数!BZ85</f>
        <v>1.843229886684572</v>
      </c>
      <c r="H84" s="488">
        <f>SUM(H45:H83)</f>
        <v>54.033289617095349</v>
      </c>
      <c r="I84" s="219">
        <f>SUM(I45:I83)</f>
        <v>3.7250361471556035</v>
      </c>
      <c r="J84" s="220">
        <f>SUM(J45:J83)</f>
        <v>57.758325764250948</v>
      </c>
    </row>
    <row r="85" spans="1:10" x14ac:dyDescent="0.15">
      <c r="A85" s="221"/>
      <c r="B85" s="222"/>
      <c r="C85" s="223" t="s">
        <v>48</v>
      </c>
      <c r="D85" s="215">
        <f>SUM(D84,D44)</f>
        <v>97.972209362708583</v>
      </c>
      <c r="E85" s="215">
        <f>SUM(E84,E44)</f>
        <v>2.0209286828871069</v>
      </c>
      <c r="F85" s="199">
        <f>逆行列係数!AK87</f>
        <v>1.8670780668757505</v>
      </c>
      <c r="G85" s="199">
        <f>逆行列係数!BZ87</f>
        <v>1.8623230358921126</v>
      </c>
      <c r="H85" s="473">
        <f>SUM(H84,H44)</f>
        <v>182.92176326447225</v>
      </c>
      <c r="I85" s="200">
        <f>SUM(I84,I44)</f>
        <v>3.7636220400357656</v>
      </c>
      <c r="J85" s="201">
        <f>SUM(J84,J44)</f>
        <v>186.685385304508</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35</v>
      </c>
      <c r="C2" s="324" t="s">
        <v>440</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286</v>
      </c>
      <c r="E4" s="182" t="s">
        <v>154</v>
      </c>
      <c r="F4" s="183" t="s">
        <v>155</v>
      </c>
      <c r="G4" s="183" t="s">
        <v>287</v>
      </c>
      <c r="H4" s="479" t="s">
        <v>288</v>
      </c>
      <c r="I4" s="185" t="s">
        <v>289</v>
      </c>
      <c r="J4" s="186" t="s">
        <v>290</v>
      </c>
      <c r="K4" s="187"/>
      <c r="L4" s="188"/>
    </row>
    <row r="5" spans="1:12" x14ac:dyDescent="0.15">
      <c r="A5" s="190" t="s">
        <v>130</v>
      </c>
      <c r="B5" s="191" t="s">
        <v>358</v>
      </c>
      <c r="C5" s="192" t="s">
        <v>359</v>
      </c>
      <c r="D5" s="193"/>
      <c r="E5" s="194"/>
      <c r="F5" s="195">
        <f>逆行列係数!AL5</f>
        <v>1.3069576417589E-3</v>
      </c>
      <c r="G5" s="195">
        <f>逆行列係数!CA5</f>
        <v>4.1980248497392708E-5</v>
      </c>
      <c r="H5" s="472">
        <f t="shared" ref="H5:H40" si="0">D$39*F5</f>
        <v>0.12901335441821202</v>
      </c>
      <c r="I5" s="196">
        <f t="shared" ref="I5:I40" si="1">E$39*G5</f>
        <v>0</v>
      </c>
      <c r="J5" s="197">
        <f t="shared" ref="J5:J40" si="2">SUM(H5:I5)</f>
        <v>0.12901335441821202</v>
      </c>
    </row>
    <row r="6" spans="1:12" x14ac:dyDescent="0.15">
      <c r="A6" s="190" t="s">
        <v>132</v>
      </c>
      <c r="B6" s="191" t="s">
        <v>360</v>
      </c>
      <c r="C6" s="192" t="s">
        <v>361</v>
      </c>
      <c r="D6" s="193"/>
      <c r="E6" s="194"/>
      <c r="F6" s="195">
        <f>逆行列係数!AL6</f>
        <v>1.0979000151973329E-4</v>
      </c>
      <c r="G6" s="195">
        <f>逆行列係数!CA6</f>
        <v>1.0753052760021856E-5</v>
      </c>
      <c r="H6" s="472">
        <f t="shared" si="0"/>
        <v>1.0837670575596474E-2</v>
      </c>
      <c r="I6" s="196">
        <f t="shared" si="1"/>
        <v>0</v>
      </c>
      <c r="J6" s="197">
        <f t="shared" si="2"/>
        <v>1.0837670575596474E-2</v>
      </c>
    </row>
    <row r="7" spans="1:12" x14ac:dyDescent="0.15">
      <c r="A7" s="190" t="s">
        <v>134</v>
      </c>
      <c r="B7" s="191" t="s">
        <v>362</v>
      </c>
      <c r="C7" s="192" t="s">
        <v>363</v>
      </c>
      <c r="D7" s="193"/>
      <c r="E7" s="194"/>
      <c r="F7" s="195">
        <f>逆行列係数!AL7</f>
        <v>5.6484816485166447E-5</v>
      </c>
      <c r="G7" s="195">
        <f>逆行列係数!CA7</f>
        <v>6.0602351038248212E-6</v>
      </c>
      <c r="H7" s="472">
        <f t="shared" si="0"/>
        <v>5.5757703353271817E-3</v>
      </c>
      <c r="I7" s="196">
        <f t="shared" si="1"/>
        <v>0</v>
      </c>
      <c r="J7" s="197">
        <f t="shared" si="2"/>
        <v>5.5757703353271817E-3</v>
      </c>
    </row>
    <row r="8" spans="1:12" x14ac:dyDescent="0.15">
      <c r="A8" s="190" t="s">
        <v>136</v>
      </c>
      <c r="B8" s="191" t="s">
        <v>364</v>
      </c>
      <c r="C8" s="192" t="s">
        <v>3</v>
      </c>
      <c r="D8" s="193"/>
      <c r="E8" s="194"/>
      <c r="F8" s="195">
        <f>逆行列係数!AL8</f>
        <v>4.1032589606961045E-3</v>
      </c>
      <c r="G8" s="195">
        <f>逆行列係数!CA8</f>
        <v>1.8543247827752698E-4</v>
      </c>
      <c r="H8" s="472">
        <f t="shared" si="0"/>
        <v>0.40504388639065542</v>
      </c>
      <c r="I8" s="196">
        <f t="shared" si="1"/>
        <v>0</v>
      </c>
      <c r="J8" s="197">
        <f t="shared" si="2"/>
        <v>0.40504388639065542</v>
      </c>
    </row>
    <row r="9" spans="1:12" x14ac:dyDescent="0.15">
      <c r="A9" s="190"/>
      <c r="B9" s="191" t="s">
        <v>365</v>
      </c>
      <c r="C9" s="192" t="s">
        <v>344</v>
      </c>
      <c r="D9" s="193"/>
      <c r="E9" s="194"/>
      <c r="F9" s="195">
        <f>逆行列係数!AL9</f>
        <v>1.056663676557681E-3</v>
      </c>
      <c r="G9" s="195">
        <f>逆行列係数!CA9</f>
        <v>1.4163982190930943E-4</v>
      </c>
      <c r="H9" s="472">
        <f t="shared" si="0"/>
        <v>0.10430615426917965</v>
      </c>
      <c r="I9" s="196">
        <f t="shared" si="1"/>
        <v>0</v>
      </c>
      <c r="J9" s="197">
        <f t="shared" si="2"/>
        <v>0.10430615426917965</v>
      </c>
    </row>
    <row r="10" spans="1:12" x14ac:dyDescent="0.15">
      <c r="A10" s="190"/>
      <c r="B10" s="191" t="s">
        <v>366</v>
      </c>
      <c r="C10" s="192" t="s">
        <v>4</v>
      </c>
      <c r="D10" s="193"/>
      <c r="E10" s="194"/>
      <c r="F10" s="195">
        <f>逆行列係数!AL10</f>
        <v>1.4886415537989963E-2</v>
      </c>
      <c r="G10" s="195">
        <f>逆行列係数!CA10</f>
        <v>4.6953096884887928E-4</v>
      </c>
      <c r="H10" s="472">
        <f t="shared" si="0"/>
        <v>1.4694786903994925</v>
      </c>
      <c r="I10" s="196">
        <f t="shared" si="1"/>
        <v>0</v>
      </c>
      <c r="J10" s="197">
        <f t="shared" si="2"/>
        <v>1.4694786903994925</v>
      </c>
    </row>
    <row r="11" spans="1:12" x14ac:dyDescent="0.15">
      <c r="A11" s="190"/>
      <c r="B11" s="191" t="s">
        <v>367</v>
      </c>
      <c r="C11" s="192" t="s">
        <v>113</v>
      </c>
      <c r="D11" s="193"/>
      <c r="E11" s="194"/>
      <c r="F11" s="195">
        <f>逆行列係数!AL11</f>
        <v>1.1300980392942481E-2</v>
      </c>
      <c r="G11" s="195">
        <f>逆行列係数!CA11</f>
        <v>9.9137273250074552E-4</v>
      </c>
      <c r="H11" s="472">
        <f t="shared" si="0"/>
        <v>1.1155506055619455</v>
      </c>
      <c r="I11" s="196">
        <f t="shared" si="1"/>
        <v>0</v>
      </c>
      <c r="J11" s="197">
        <f t="shared" si="2"/>
        <v>1.1155506055619455</v>
      </c>
    </row>
    <row r="12" spans="1:12" x14ac:dyDescent="0.15">
      <c r="A12" s="190"/>
      <c r="B12" s="191" t="s">
        <v>368</v>
      </c>
      <c r="C12" s="192" t="s">
        <v>5</v>
      </c>
      <c r="D12" s="193"/>
      <c r="E12" s="194"/>
      <c r="F12" s="195">
        <f>逆行列係数!AL12</f>
        <v>2.9897056823306217E-3</v>
      </c>
      <c r="G12" s="195">
        <f>逆行列係数!CA12</f>
        <v>9.2891236305566892E-4</v>
      </c>
      <c r="H12" s="472">
        <f t="shared" si="0"/>
        <v>0.29512200432262886</v>
      </c>
      <c r="I12" s="196">
        <f t="shared" si="1"/>
        <v>0</v>
      </c>
      <c r="J12" s="197">
        <f t="shared" si="2"/>
        <v>0.29512200432262886</v>
      </c>
    </row>
    <row r="13" spans="1:12" x14ac:dyDescent="0.15">
      <c r="A13" s="190"/>
      <c r="B13" s="191" t="s">
        <v>369</v>
      </c>
      <c r="C13" s="192" t="s">
        <v>6</v>
      </c>
      <c r="D13" s="193"/>
      <c r="E13" s="194"/>
      <c r="F13" s="195">
        <f>逆行列係数!AL13</f>
        <v>3.3744673311865599E-3</v>
      </c>
      <c r="G13" s="195">
        <f>逆行列係数!CA13</f>
        <v>1.1036715282165717E-4</v>
      </c>
      <c r="H13" s="472">
        <f t="shared" si="0"/>
        <v>0.33310287637566821</v>
      </c>
      <c r="I13" s="196">
        <f t="shared" si="1"/>
        <v>0</v>
      </c>
      <c r="J13" s="197">
        <f t="shared" si="2"/>
        <v>0.33310287637566821</v>
      </c>
    </row>
    <row r="14" spans="1:12" x14ac:dyDescent="0.15">
      <c r="A14" s="190"/>
      <c r="B14" s="191" t="s">
        <v>88</v>
      </c>
      <c r="C14" s="192" t="s">
        <v>370</v>
      </c>
      <c r="D14" s="193"/>
      <c r="E14" s="194"/>
      <c r="F14" s="195">
        <f>逆行列係数!AL14</f>
        <v>1.4174817185354798E-3</v>
      </c>
      <c r="G14" s="195">
        <f>逆行列係数!CA14</f>
        <v>7.1904043915865616E-4</v>
      </c>
      <c r="H14" s="472">
        <f t="shared" si="0"/>
        <v>0.13992348756509254</v>
      </c>
      <c r="I14" s="196">
        <f t="shared" si="1"/>
        <v>0</v>
      </c>
      <c r="J14" s="197">
        <f t="shared" si="2"/>
        <v>0.13992348756509254</v>
      </c>
    </row>
    <row r="15" spans="1:12" x14ac:dyDescent="0.15">
      <c r="A15" s="190"/>
      <c r="B15" s="191" t="s">
        <v>89</v>
      </c>
      <c r="C15" s="192" t="s">
        <v>7</v>
      </c>
      <c r="D15" s="193"/>
      <c r="E15" s="194"/>
      <c r="F15" s="195">
        <f>逆行列係数!AL15</f>
        <v>3.2694023354717982E-4</v>
      </c>
      <c r="G15" s="195">
        <f>逆行列係数!CA15</f>
        <v>7.2353910564923053E-5</v>
      </c>
      <c r="H15" s="472">
        <f t="shared" si="0"/>
        <v>3.2273162401369071E-2</v>
      </c>
      <c r="I15" s="196">
        <f t="shared" si="1"/>
        <v>0</v>
      </c>
      <c r="J15" s="197">
        <f t="shared" si="2"/>
        <v>3.2273162401369071E-2</v>
      </c>
    </row>
    <row r="16" spans="1:12" x14ac:dyDescent="0.15">
      <c r="A16" s="190"/>
      <c r="B16" s="191" t="s">
        <v>90</v>
      </c>
      <c r="C16" s="192" t="s">
        <v>8</v>
      </c>
      <c r="D16" s="193"/>
      <c r="E16" s="194"/>
      <c r="F16" s="195">
        <f>逆行列係数!AL16</f>
        <v>1.0887771506606389E-3</v>
      </c>
      <c r="G16" s="195">
        <f>逆行列係数!CA16</f>
        <v>6.3647166222977373E-4</v>
      </c>
      <c r="H16" s="472">
        <f t="shared" si="0"/>
        <v>0.10747616290883935</v>
      </c>
      <c r="I16" s="196">
        <f t="shared" si="1"/>
        <v>0</v>
      </c>
      <c r="J16" s="197">
        <f t="shared" si="2"/>
        <v>0.10747616290883935</v>
      </c>
    </row>
    <row r="17" spans="1:10" x14ac:dyDescent="0.15">
      <c r="A17" s="190"/>
      <c r="B17" s="191" t="s">
        <v>91</v>
      </c>
      <c r="C17" s="192" t="s">
        <v>9</v>
      </c>
      <c r="D17" s="193"/>
      <c r="E17" s="194"/>
      <c r="F17" s="195">
        <f>逆行列係数!AL17</f>
        <v>1.4558854616126562E-4</v>
      </c>
      <c r="G17" s="195">
        <f>逆行列係数!CA17</f>
        <v>6.5417440510618529E-5</v>
      </c>
      <c r="H17" s="472">
        <f t="shared" si="0"/>
        <v>1.4371442581610872E-2</v>
      </c>
      <c r="I17" s="196">
        <f t="shared" si="1"/>
        <v>0</v>
      </c>
      <c r="J17" s="197">
        <f t="shared" si="2"/>
        <v>1.4371442581610872E-2</v>
      </c>
    </row>
    <row r="18" spans="1:10" x14ac:dyDescent="0.15">
      <c r="A18" s="190"/>
      <c r="B18" s="191" t="s">
        <v>92</v>
      </c>
      <c r="C18" s="192" t="s">
        <v>10</v>
      </c>
      <c r="D18" s="193"/>
      <c r="E18" s="194"/>
      <c r="F18" s="195">
        <f>逆行列係数!AL18</f>
        <v>1.0332307381357559E-3</v>
      </c>
      <c r="G18" s="195">
        <f>逆行列係数!CA18</f>
        <v>2.9797503673305629E-4</v>
      </c>
      <c r="H18" s="472">
        <f t="shared" si="0"/>
        <v>0.10199302498855553</v>
      </c>
      <c r="I18" s="196">
        <f t="shared" si="1"/>
        <v>0</v>
      </c>
      <c r="J18" s="197">
        <f t="shared" si="2"/>
        <v>0.10199302498855553</v>
      </c>
    </row>
    <row r="19" spans="1:10" x14ac:dyDescent="0.15">
      <c r="A19" s="190"/>
      <c r="B19" s="191" t="s">
        <v>93</v>
      </c>
      <c r="C19" s="192" t="s">
        <v>371</v>
      </c>
      <c r="D19" s="193"/>
      <c r="E19" s="194"/>
      <c r="F19" s="195">
        <f>逆行列係数!AL19</f>
        <v>1.6597834347502436E-4</v>
      </c>
      <c r="G19" s="195">
        <f>逆行列係数!CA19</f>
        <v>1.2149027230848174E-4</v>
      </c>
      <c r="H19" s="472">
        <f>D$39*F19</f>
        <v>1.6384175101247293E-2</v>
      </c>
      <c r="I19" s="196">
        <f>E$39*G19</f>
        <v>0</v>
      </c>
      <c r="J19" s="197">
        <f>SUM(H19:I19)</f>
        <v>1.6384175101247293E-2</v>
      </c>
    </row>
    <row r="20" spans="1:10" x14ac:dyDescent="0.15">
      <c r="A20" s="190"/>
      <c r="B20" s="191" t="s">
        <v>94</v>
      </c>
      <c r="C20" s="192" t="s">
        <v>372</v>
      </c>
      <c r="D20" s="193"/>
      <c r="E20" s="194"/>
      <c r="F20" s="195">
        <f>逆行列係数!AL20</f>
        <v>1.6826881178387722E-4</v>
      </c>
      <c r="G20" s="195">
        <f>逆行列係数!CA20</f>
        <v>5.4933969098470733E-5</v>
      </c>
      <c r="H20" s="472">
        <f>D$39*F20</f>
        <v>1.6610273476796809E-2</v>
      </c>
      <c r="I20" s="196">
        <f>E$39*G20</f>
        <v>0</v>
      </c>
      <c r="J20" s="197">
        <f>SUM(H20:I20)</f>
        <v>1.6610273476796809E-2</v>
      </c>
    </row>
    <row r="21" spans="1:10" x14ac:dyDescent="0.15">
      <c r="A21" s="190"/>
      <c r="B21" s="191" t="s">
        <v>95</v>
      </c>
      <c r="C21" s="192" t="s">
        <v>373</v>
      </c>
      <c r="D21" s="193"/>
      <c r="E21" s="194"/>
      <c r="F21" s="195">
        <f>逆行列係数!AL21</f>
        <v>2.313887943265375E-4</v>
      </c>
      <c r="G21" s="195">
        <f>逆行列係数!CA21</f>
        <v>2.6529089208868967E-5</v>
      </c>
      <c r="H21" s="472">
        <f t="shared" si="0"/>
        <v>2.2841019155507812E-2</v>
      </c>
      <c r="I21" s="196">
        <f t="shared" si="1"/>
        <v>0</v>
      </c>
      <c r="J21" s="197">
        <f t="shared" si="2"/>
        <v>2.2841019155507812E-2</v>
      </c>
    </row>
    <row r="22" spans="1:10" x14ac:dyDescent="0.15">
      <c r="A22" s="190"/>
      <c r="B22" s="191" t="s">
        <v>96</v>
      </c>
      <c r="C22" s="192" t="s">
        <v>374</v>
      </c>
      <c r="D22" s="193"/>
      <c r="E22" s="194"/>
      <c r="F22" s="195">
        <f>逆行列係数!AL22</f>
        <v>2.6133845270788589E-4</v>
      </c>
      <c r="G22" s="195">
        <f>逆行列係数!CA22</f>
        <v>6.3071490817383176E-5</v>
      </c>
      <c r="H22" s="472">
        <f t="shared" si="0"/>
        <v>2.5797431642034338E-2</v>
      </c>
      <c r="I22" s="196">
        <f t="shared" si="1"/>
        <v>0</v>
      </c>
      <c r="J22" s="197">
        <f t="shared" si="2"/>
        <v>2.5797431642034338E-2</v>
      </c>
    </row>
    <row r="23" spans="1:10" x14ac:dyDescent="0.15">
      <c r="A23" s="190"/>
      <c r="B23" s="191" t="s">
        <v>97</v>
      </c>
      <c r="C23" s="192" t="s">
        <v>11</v>
      </c>
      <c r="D23" s="193"/>
      <c r="E23" s="194"/>
      <c r="F23" s="195">
        <f>逆行列係数!AL23</f>
        <v>1.907173379316371E-4</v>
      </c>
      <c r="G23" s="195">
        <f>逆行列係数!CA23</f>
        <v>1.0469064602748569E-4</v>
      </c>
      <c r="H23" s="472">
        <f t="shared" si="0"/>
        <v>1.8826228736195882E-2</v>
      </c>
      <c r="I23" s="196">
        <f t="shared" si="1"/>
        <v>0</v>
      </c>
      <c r="J23" s="197">
        <f t="shared" si="2"/>
        <v>1.8826228736195882E-2</v>
      </c>
    </row>
    <row r="24" spans="1:10" x14ac:dyDescent="0.15">
      <c r="A24" s="190"/>
      <c r="B24" s="191" t="s">
        <v>98</v>
      </c>
      <c r="C24" s="192" t="s">
        <v>345</v>
      </c>
      <c r="D24" s="193"/>
      <c r="E24" s="194"/>
      <c r="F24" s="195">
        <f>逆行列係数!AL24</f>
        <v>1.2193483385103538E-4</v>
      </c>
      <c r="G24" s="195">
        <f>逆行列係数!CA24</f>
        <v>2.1743195331902361E-5</v>
      </c>
      <c r="H24" s="472">
        <f t="shared" si="0"/>
        <v>1.2036520108163865E-2</v>
      </c>
      <c r="I24" s="196">
        <f t="shared" si="1"/>
        <v>0</v>
      </c>
      <c r="J24" s="197">
        <f t="shared" si="2"/>
        <v>1.2036520108163865E-2</v>
      </c>
    </row>
    <row r="25" spans="1:10" x14ac:dyDescent="0.15">
      <c r="A25" s="190"/>
      <c r="B25" s="191" t="s">
        <v>99</v>
      </c>
      <c r="C25" s="192" t="s">
        <v>342</v>
      </c>
      <c r="D25" s="193"/>
      <c r="E25" s="194"/>
      <c r="F25" s="195">
        <f>逆行列係数!AL25</f>
        <v>4.1514603232770911E-4</v>
      </c>
      <c r="G25" s="195">
        <f>逆行列係数!CA25</f>
        <v>1.3099310611610639E-4</v>
      </c>
      <c r="H25" s="472">
        <f t="shared" si="0"/>
        <v>4.0980197439244602E-2</v>
      </c>
      <c r="I25" s="196">
        <f t="shared" si="1"/>
        <v>0</v>
      </c>
      <c r="J25" s="197">
        <f t="shared" si="2"/>
        <v>4.0980197439244602E-2</v>
      </c>
    </row>
    <row r="26" spans="1:10" x14ac:dyDescent="0.15">
      <c r="A26" s="190"/>
      <c r="B26" s="191" t="s">
        <v>100</v>
      </c>
      <c r="C26" s="192" t="s">
        <v>13</v>
      </c>
      <c r="D26" s="193"/>
      <c r="E26" s="194"/>
      <c r="F26" s="195">
        <f>逆行列係数!AL26</f>
        <v>1.8510000770211206E-2</v>
      </c>
      <c r="G26" s="195">
        <f>逆行列係数!CA26</f>
        <v>1.5177499635838092E-3</v>
      </c>
      <c r="H26" s="472">
        <f t="shared" si="0"/>
        <v>1.8271726744218135</v>
      </c>
      <c r="I26" s="196">
        <f t="shared" si="1"/>
        <v>0</v>
      </c>
      <c r="J26" s="197">
        <f t="shared" si="2"/>
        <v>1.8271726744218135</v>
      </c>
    </row>
    <row r="27" spans="1:10" x14ac:dyDescent="0.15">
      <c r="A27" s="190"/>
      <c r="B27" s="191" t="s">
        <v>101</v>
      </c>
      <c r="C27" s="192" t="s">
        <v>14</v>
      </c>
      <c r="D27" s="193"/>
      <c r="E27" s="194"/>
      <c r="F27" s="195">
        <f>逆行列係数!AL27</f>
        <v>3.3218723850520094E-3</v>
      </c>
      <c r="G27" s="195">
        <f>逆行列係数!CA27</f>
        <v>5.3077687311496928E-5</v>
      </c>
      <c r="H27" s="472">
        <f t="shared" si="0"/>
        <v>0.32791108575487066</v>
      </c>
      <c r="I27" s="196">
        <f t="shared" si="1"/>
        <v>0</v>
      </c>
      <c r="J27" s="197">
        <f t="shared" si="2"/>
        <v>0.32791108575487066</v>
      </c>
    </row>
    <row r="28" spans="1:10" x14ac:dyDescent="0.15">
      <c r="A28" s="190"/>
      <c r="B28" s="191" t="s">
        <v>102</v>
      </c>
      <c r="C28" s="192" t="s">
        <v>343</v>
      </c>
      <c r="D28" s="193"/>
      <c r="E28" s="194"/>
      <c r="F28" s="195">
        <f>逆行列係数!AL28</f>
        <v>6.0381968027929649E-3</v>
      </c>
      <c r="G28" s="195">
        <f>逆行列係数!CA28</f>
        <v>2.3196822355047757E-4</v>
      </c>
      <c r="H28" s="472">
        <f t="shared" si="0"/>
        <v>0.59604687961979896</v>
      </c>
      <c r="I28" s="196">
        <f t="shared" si="1"/>
        <v>0</v>
      </c>
      <c r="J28" s="197">
        <f t="shared" si="2"/>
        <v>0.59604687961979896</v>
      </c>
    </row>
    <row r="29" spans="1:10" x14ac:dyDescent="0.15">
      <c r="A29" s="190"/>
      <c r="B29" s="191" t="s">
        <v>103</v>
      </c>
      <c r="C29" s="192" t="s">
        <v>375</v>
      </c>
      <c r="D29" s="193"/>
      <c r="E29" s="194"/>
      <c r="F29" s="195">
        <f>逆行列係数!AL29</f>
        <v>3.5209156211841626E-3</v>
      </c>
      <c r="G29" s="195">
        <f>逆行列係数!CA29</f>
        <v>2.8441239537096614E-5</v>
      </c>
      <c r="H29" s="472">
        <f t="shared" si="0"/>
        <v>0.34755918661688961</v>
      </c>
      <c r="I29" s="196">
        <f t="shared" si="1"/>
        <v>0</v>
      </c>
      <c r="J29" s="197">
        <f t="shared" si="2"/>
        <v>0.34755918661688961</v>
      </c>
    </row>
    <row r="30" spans="1:10" x14ac:dyDescent="0.15">
      <c r="A30" s="190"/>
      <c r="B30" s="191" t="s">
        <v>104</v>
      </c>
      <c r="C30" s="192" t="s">
        <v>376</v>
      </c>
      <c r="D30" s="193"/>
      <c r="E30" s="194"/>
      <c r="F30" s="195">
        <f>逆行列係数!AL30</f>
        <v>5.5060165317580409E-4</v>
      </c>
      <c r="G30" s="195">
        <f>逆行列係数!CA30</f>
        <v>1.57024648828431E-5</v>
      </c>
      <c r="H30" s="472">
        <f>D$39*F30</f>
        <v>5.4351391318868458E-2</v>
      </c>
      <c r="I30" s="196">
        <f>E$39*G30</f>
        <v>0</v>
      </c>
      <c r="J30" s="197">
        <f>SUM(H30:I30)</f>
        <v>5.4351391318868458E-2</v>
      </c>
    </row>
    <row r="31" spans="1:10" x14ac:dyDescent="0.15">
      <c r="A31" s="190"/>
      <c r="B31" s="191" t="s">
        <v>105</v>
      </c>
      <c r="C31" s="192" t="s">
        <v>377</v>
      </c>
      <c r="D31" s="193"/>
      <c r="E31" s="194"/>
      <c r="F31" s="195">
        <f>逆行列係数!AL31</f>
        <v>1.6276550414665161E-2</v>
      </c>
      <c r="G31" s="195">
        <f>逆行列係数!CA31</f>
        <v>1.4512960162093838E-3</v>
      </c>
      <c r="H31" s="472">
        <f t="shared" si="0"/>
        <v>1.606702696597774</v>
      </c>
      <c r="I31" s="196">
        <f t="shared" si="1"/>
        <v>0</v>
      </c>
      <c r="J31" s="197">
        <f t="shared" si="2"/>
        <v>1.606702696597774</v>
      </c>
    </row>
    <row r="32" spans="1:10" x14ac:dyDescent="0.15">
      <c r="A32" s="190"/>
      <c r="B32" s="191" t="s">
        <v>106</v>
      </c>
      <c r="C32" s="192" t="s">
        <v>17</v>
      </c>
      <c r="D32" s="193"/>
      <c r="E32" s="194"/>
      <c r="F32" s="195">
        <f>逆行列係数!AL32</f>
        <v>6.2829434142677318E-2</v>
      </c>
      <c r="G32" s="195">
        <f>逆行列係数!CA32</f>
        <v>1.8276790351541081E-4</v>
      </c>
      <c r="H32" s="472">
        <f t="shared" si="0"/>
        <v>6.2020648534837965</v>
      </c>
      <c r="I32" s="196">
        <f t="shared" si="1"/>
        <v>0</v>
      </c>
      <c r="J32" s="197">
        <f t="shared" si="2"/>
        <v>6.2020648534837965</v>
      </c>
    </row>
    <row r="33" spans="1:10" x14ac:dyDescent="0.15">
      <c r="A33" s="190"/>
      <c r="B33" s="191" t="s">
        <v>107</v>
      </c>
      <c r="C33" s="192" t="s">
        <v>18</v>
      </c>
      <c r="D33" s="193"/>
      <c r="E33" s="194"/>
      <c r="F33" s="195">
        <f>逆行列係数!AL33</f>
        <v>2.3274045066880664E-2</v>
      </c>
      <c r="G33" s="195">
        <f>逆行列係数!CA33</f>
        <v>1.4265056281996712E-4</v>
      </c>
      <c r="H33" s="472">
        <f t="shared" si="0"/>
        <v>2.2974444840598958</v>
      </c>
      <c r="I33" s="196">
        <f t="shared" si="1"/>
        <v>0</v>
      </c>
      <c r="J33" s="197">
        <f t="shared" si="2"/>
        <v>2.2974444840598958</v>
      </c>
    </row>
    <row r="34" spans="1:10" x14ac:dyDescent="0.15">
      <c r="A34" s="190"/>
      <c r="B34" s="191" t="s">
        <v>108</v>
      </c>
      <c r="C34" s="192" t="s">
        <v>378</v>
      </c>
      <c r="D34" s="193"/>
      <c r="E34" s="194"/>
      <c r="F34" s="195">
        <f>逆行列係数!AL34</f>
        <v>1.8610234770032184E-2</v>
      </c>
      <c r="G34" s="195">
        <f>逆行列係数!CA34</f>
        <v>1.2746619764746187E-3</v>
      </c>
      <c r="H34" s="472">
        <f t="shared" si="0"/>
        <v>1.8370670459993466</v>
      </c>
      <c r="I34" s="196">
        <f t="shared" si="1"/>
        <v>0</v>
      </c>
      <c r="J34" s="197">
        <f t="shared" si="2"/>
        <v>1.8370670459993466</v>
      </c>
    </row>
    <row r="35" spans="1:10" x14ac:dyDescent="0.15">
      <c r="A35" s="190"/>
      <c r="B35" s="191" t="s">
        <v>109</v>
      </c>
      <c r="C35" s="192" t="s">
        <v>347</v>
      </c>
      <c r="D35" s="193"/>
      <c r="E35" s="194"/>
      <c r="F35" s="195">
        <f>逆行列係数!AL35</f>
        <v>3.5299174173474147E-2</v>
      </c>
      <c r="G35" s="195">
        <f>逆行列係数!CA35</f>
        <v>4.5694884256981973E-4</v>
      </c>
      <c r="H35" s="472">
        <f t="shared" si="0"/>
        <v>3.4844777847457769</v>
      </c>
      <c r="I35" s="196">
        <f t="shared" si="1"/>
        <v>0</v>
      </c>
      <c r="J35" s="197">
        <f t="shared" si="2"/>
        <v>3.4844777847457769</v>
      </c>
    </row>
    <row r="36" spans="1:10" x14ac:dyDescent="0.15">
      <c r="A36" s="190"/>
      <c r="B36" s="191" t="s">
        <v>110</v>
      </c>
      <c r="C36" s="192" t="s">
        <v>19</v>
      </c>
      <c r="D36" s="193"/>
      <c r="E36" s="194"/>
      <c r="F36" s="195">
        <f>逆行列係数!AL36</f>
        <v>1.1564850359879115E-3</v>
      </c>
      <c r="G36" s="195">
        <f>逆行列係数!CA36</f>
        <v>1.3117478270205203E-5</v>
      </c>
      <c r="H36" s="472">
        <f t="shared" si="0"/>
        <v>0.11415979298798962</v>
      </c>
      <c r="I36" s="196">
        <f t="shared" si="1"/>
        <v>0</v>
      </c>
      <c r="J36" s="197">
        <f t="shared" si="2"/>
        <v>0.11415979298798962</v>
      </c>
    </row>
    <row r="37" spans="1:10" x14ac:dyDescent="0.15">
      <c r="A37" s="190"/>
      <c r="B37" s="191" t="s">
        <v>111</v>
      </c>
      <c r="C37" s="192" t="s">
        <v>20</v>
      </c>
      <c r="D37" s="193"/>
      <c r="E37" s="194"/>
      <c r="F37" s="195">
        <f>逆行列係数!AL37</f>
        <v>2.0156347137981669E-3</v>
      </c>
      <c r="G37" s="195">
        <f>逆行列係数!CA37</f>
        <v>1.8497353771428006E-4</v>
      </c>
      <c r="H37" s="472">
        <f t="shared" si="0"/>
        <v>0.19896880158941344</v>
      </c>
      <c r="I37" s="196">
        <f t="shared" si="1"/>
        <v>0</v>
      </c>
      <c r="J37" s="197">
        <f t="shared" si="2"/>
        <v>0.19896880158941344</v>
      </c>
    </row>
    <row r="38" spans="1:10" x14ac:dyDescent="0.15">
      <c r="A38" s="190"/>
      <c r="B38" s="191" t="s">
        <v>112</v>
      </c>
      <c r="C38" s="192" t="s">
        <v>379</v>
      </c>
      <c r="D38" s="193"/>
      <c r="E38" s="194"/>
      <c r="F38" s="195">
        <f>逆行列係数!AL38</f>
        <v>9.0060889468007401E-5</v>
      </c>
      <c r="G38" s="195">
        <f>逆行列係数!CA38</f>
        <v>2.6051521738119828E-6</v>
      </c>
      <c r="H38" s="472">
        <f t="shared" si="0"/>
        <v>8.8901561006357946E-3</v>
      </c>
      <c r="I38" s="196">
        <f t="shared" si="1"/>
        <v>0</v>
      </c>
      <c r="J38" s="197">
        <f t="shared" si="2"/>
        <v>8.8901561006357946E-3</v>
      </c>
    </row>
    <row r="39" spans="1:10" x14ac:dyDescent="0.15">
      <c r="A39" s="190"/>
      <c r="B39" s="191" t="s">
        <v>334</v>
      </c>
      <c r="C39" s="192" t="s">
        <v>380</v>
      </c>
      <c r="D39" s="193">
        <f>地域別最終需要!K41</f>
        <v>98.712728168134205</v>
      </c>
      <c r="E39" s="194">
        <f>地域別最終需要!I41</f>
        <v>0</v>
      </c>
      <c r="F39" s="195">
        <f>逆行列係数!AL39</f>
        <v>1.0005357399480368</v>
      </c>
      <c r="G39" s="195">
        <f>逆行列係数!CA39</f>
        <v>1.3469423770735716E-5</v>
      </c>
      <c r="H39" s="472">
        <f t="shared" si="0"/>
        <v>98.765612519993567</v>
      </c>
      <c r="I39" s="196">
        <f t="shared" si="1"/>
        <v>0</v>
      </c>
      <c r="J39" s="197">
        <f t="shared" si="2"/>
        <v>98.765612519993567</v>
      </c>
    </row>
    <row r="40" spans="1:10" x14ac:dyDescent="0.15">
      <c r="A40" s="190"/>
      <c r="B40" s="191" t="s">
        <v>335</v>
      </c>
      <c r="C40" s="192" t="s">
        <v>21</v>
      </c>
      <c r="D40" s="193"/>
      <c r="E40" s="194"/>
      <c r="F40" s="195">
        <f>逆行列係数!AL40</f>
        <v>7.0670819182242786E-2</v>
      </c>
      <c r="G40" s="195">
        <f>逆行列係数!CA40</f>
        <v>6.6741807770540323E-4</v>
      </c>
      <c r="H40" s="472">
        <f t="shared" si="0"/>
        <v>6.9761093633560964</v>
      </c>
      <c r="I40" s="196">
        <f t="shared" si="1"/>
        <v>0</v>
      </c>
      <c r="J40" s="197">
        <f t="shared" si="2"/>
        <v>6.9761093633560964</v>
      </c>
    </row>
    <row r="41" spans="1:10" x14ac:dyDescent="0.15">
      <c r="A41" s="190"/>
      <c r="B41" s="191" t="s">
        <v>381</v>
      </c>
      <c r="C41" s="435" t="s">
        <v>439</v>
      </c>
      <c r="D41" s="193"/>
      <c r="E41" s="194"/>
      <c r="F41" s="195">
        <f>逆行列係数!AL41</f>
        <v>2.3332886066746569E-3</v>
      </c>
      <c r="G41" s="195">
        <f>逆行列係数!CA41</f>
        <v>5.913848332182349E-5</v>
      </c>
      <c r="H41" s="472">
        <f t="shared" ref="H41:I43" si="3">D$39*F41</f>
        <v>0.23032528396848001</v>
      </c>
      <c r="I41" s="196">
        <f t="shared" si="3"/>
        <v>0</v>
      </c>
      <c r="J41" s="197">
        <f>SUM(H41:I41)</f>
        <v>0.23032528396848001</v>
      </c>
    </row>
    <row r="42" spans="1:10" x14ac:dyDescent="0.15">
      <c r="A42" s="190"/>
      <c r="B42" s="191" t="s">
        <v>336</v>
      </c>
      <c r="C42" s="192" t="s">
        <v>383</v>
      </c>
      <c r="D42" s="193"/>
      <c r="E42" s="194"/>
      <c r="F42" s="195">
        <f>逆行列係数!AL42</f>
        <v>4.8714979588543265E-3</v>
      </c>
      <c r="G42" s="195">
        <f>逆行列係数!CA42</f>
        <v>1.434350513449203E-5</v>
      </c>
      <c r="H42" s="472">
        <f t="shared" si="3"/>
        <v>0.48087885378400774</v>
      </c>
      <c r="I42" s="196">
        <f t="shared" si="3"/>
        <v>0</v>
      </c>
      <c r="J42" s="197">
        <f>SUM(H42:I42)</f>
        <v>0.48087885378400774</v>
      </c>
    </row>
    <row r="43" spans="1:10" x14ac:dyDescent="0.15">
      <c r="A43" s="190"/>
      <c r="B43" s="191" t="s">
        <v>337</v>
      </c>
      <c r="C43" s="192" t="s">
        <v>384</v>
      </c>
      <c r="D43" s="320"/>
      <c r="E43" s="321"/>
      <c r="F43" s="199">
        <f>逆行列係数!AL43</f>
        <v>5.0981597442537581E-3</v>
      </c>
      <c r="G43" s="199">
        <f>逆行列係数!CA43</f>
        <v>5.7826082986155143E-5</v>
      </c>
      <c r="H43" s="473">
        <f t="shared" si="3"/>
        <v>0.50325325699224588</v>
      </c>
      <c r="I43" s="200">
        <f t="shared" si="3"/>
        <v>0</v>
      </c>
      <c r="J43" s="201">
        <f>SUM(H43:I43)</f>
        <v>0.50325325699224588</v>
      </c>
    </row>
    <row r="44" spans="1:10" x14ac:dyDescent="0.15">
      <c r="A44" s="202"/>
      <c r="B44" s="271"/>
      <c r="C44" s="272" t="s">
        <v>116</v>
      </c>
      <c r="D44" s="204">
        <f>SUM(D5:D43)</f>
        <v>98.712728168134205</v>
      </c>
      <c r="E44" s="204">
        <f>SUM(E5:E43)</f>
        <v>0</v>
      </c>
      <c r="F44" s="205">
        <f>逆行列係数!AL44</f>
        <v>1.3197542269143729</v>
      </c>
      <c r="G44" s="205">
        <f>逆行列係数!CA44</f>
        <v>1.1568915933412582E-2</v>
      </c>
      <c r="H44" s="474">
        <f>SUM(H5:H43)</f>
        <v>130.27654025014465</v>
      </c>
      <c r="I44" s="206">
        <f>SUM(I5:I43)</f>
        <v>0</v>
      </c>
      <c r="J44" s="207">
        <f>SUM(J5:J43)</f>
        <v>130.27654025014465</v>
      </c>
    </row>
    <row r="45" spans="1:10" x14ac:dyDescent="0.15">
      <c r="A45" s="208" t="s">
        <v>137</v>
      </c>
      <c r="B45" s="191" t="s">
        <v>358</v>
      </c>
      <c r="C45" s="192" t="s">
        <v>359</v>
      </c>
      <c r="D45" s="209"/>
      <c r="E45" s="210"/>
      <c r="F45" s="211">
        <f>逆行列係数!AL46</f>
        <v>2.524455973807461E-3</v>
      </c>
      <c r="G45" s="211">
        <f>逆行列係数!CA46</f>
        <v>3.6099672611890829E-3</v>
      </c>
      <c r="H45" s="472">
        <f t="shared" ref="H45:H80" si="4">D$39*F45</f>
        <v>0.24919593631487841</v>
      </c>
      <c r="I45" s="212">
        <f t="shared" ref="I45:I80" si="5">E$39*G45</f>
        <v>0</v>
      </c>
      <c r="J45" s="213">
        <f t="shared" ref="J45:J80" si="6">SUM(H45:I45)</f>
        <v>0.24919593631487841</v>
      </c>
    </row>
    <row r="46" spans="1:10" x14ac:dyDescent="0.15">
      <c r="A46" s="208" t="s">
        <v>138</v>
      </c>
      <c r="B46" s="191" t="s">
        <v>360</v>
      </c>
      <c r="C46" s="192" t="s">
        <v>361</v>
      </c>
      <c r="D46" s="193"/>
      <c r="E46" s="194"/>
      <c r="F46" s="195">
        <f>逆行列係数!AL47</f>
        <v>9.0062426741691309E-4</v>
      </c>
      <c r="G46" s="195">
        <f>逆行列係数!CA47</f>
        <v>1.183821750828262E-3</v>
      </c>
      <c r="H46" s="472">
        <f t="shared" si="4"/>
        <v>8.8903078491150755E-2</v>
      </c>
      <c r="I46" s="196">
        <f t="shared" si="5"/>
        <v>0</v>
      </c>
      <c r="J46" s="197">
        <f t="shared" si="6"/>
        <v>8.8903078491150755E-2</v>
      </c>
    </row>
    <row r="47" spans="1:10" x14ac:dyDescent="0.15">
      <c r="A47" s="208" t="s">
        <v>139</v>
      </c>
      <c r="B47" s="191" t="s">
        <v>362</v>
      </c>
      <c r="C47" s="192" t="s">
        <v>363</v>
      </c>
      <c r="D47" s="214"/>
      <c r="E47" s="198"/>
      <c r="F47" s="195">
        <f>逆行列係数!AL48</f>
        <v>2.1349046883299E-4</v>
      </c>
      <c r="G47" s="195">
        <f>逆行列係数!CA48</f>
        <v>2.6633120390627405E-4</v>
      </c>
      <c r="H47" s="472">
        <f t="shared" si="4"/>
        <v>2.1074226616398468E-2</v>
      </c>
      <c r="I47" s="196">
        <f t="shared" si="5"/>
        <v>0</v>
      </c>
      <c r="J47" s="197">
        <f t="shared" si="6"/>
        <v>2.1074226616398468E-2</v>
      </c>
    </row>
    <row r="48" spans="1:10" x14ac:dyDescent="0.15">
      <c r="A48" s="208" t="s">
        <v>140</v>
      </c>
      <c r="B48" s="191" t="s">
        <v>364</v>
      </c>
      <c r="C48" s="192" t="s">
        <v>3</v>
      </c>
      <c r="D48" s="214"/>
      <c r="E48" s="198"/>
      <c r="F48" s="195">
        <f>逆行列係数!AL49</f>
        <v>1.6136024571198948E-2</v>
      </c>
      <c r="G48" s="195">
        <f>逆行列係数!CA49</f>
        <v>2.0894902996420436E-2</v>
      </c>
      <c r="H48" s="472">
        <f t="shared" si="4"/>
        <v>1.5928310072110961</v>
      </c>
      <c r="I48" s="196">
        <f t="shared" si="5"/>
        <v>0</v>
      </c>
      <c r="J48" s="197">
        <f t="shared" si="6"/>
        <v>1.5928310072110961</v>
      </c>
    </row>
    <row r="49" spans="1:10" x14ac:dyDescent="0.15">
      <c r="A49" s="208" t="s">
        <v>136</v>
      </c>
      <c r="B49" s="191" t="s">
        <v>365</v>
      </c>
      <c r="C49" s="192" t="s">
        <v>344</v>
      </c>
      <c r="E49" s="198"/>
      <c r="F49" s="195">
        <f>逆行列係数!AL50</f>
        <v>2.6069678556457712E-3</v>
      </c>
      <c r="G49" s="195">
        <f>逆行列係数!CA50</f>
        <v>3.0802238630610462E-3</v>
      </c>
      <c r="H49" s="472">
        <f t="shared" si="4"/>
        <v>0.25734090927742476</v>
      </c>
      <c r="I49" s="196">
        <f t="shared" si="5"/>
        <v>0</v>
      </c>
      <c r="J49" s="197">
        <f t="shared" si="6"/>
        <v>0.25734090927742476</v>
      </c>
    </row>
    <row r="50" spans="1:10" x14ac:dyDescent="0.15">
      <c r="A50" s="208"/>
      <c r="B50" s="191" t="s">
        <v>366</v>
      </c>
      <c r="C50" s="192" t="s">
        <v>4</v>
      </c>
      <c r="E50" s="198"/>
      <c r="F50" s="195">
        <f>逆行列係数!AL51</f>
        <v>1.2395842619815967E-2</v>
      </c>
      <c r="G50" s="195">
        <f>逆行列係数!CA51</f>
        <v>3.0421217216120126E-2</v>
      </c>
      <c r="H50" s="472">
        <f t="shared" si="4"/>
        <v>1.2236274429448661</v>
      </c>
      <c r="I50" s="196">
        <f t="shared" si="5"/>
        <v>0</v>
      </c>
      <c r="J50" s="197">
        <f t="shared" si="6"/>
        <v>1.2236274429448661</v>
      </c>
    </row>
    <row r="51" spans="1:10" x14ac:dyDescent="0.15">
      <c r="A51" s="208"/>
      <c r="B51" s="191" t="s">
        <v>367</v>
      </c>
      <c r="C51" s="192" t="s">
        <v>113</v>
      </c>
      <c r="E51" s="198"/>
      <c r="F51" s="195">
        <f>逆行列係数!AL52</f>
        <v>2.5626526773300226E-2</v>
      </c>
      <c r="G51" s="195">
        <f>逆行列係数!CA52</f>
        <v>3.7687642889315982E-2</v>
      </c>
      <c r="H51" s="472">
        <f t="shared" si="4"/>
        <v>2.5296643712661986</v>
      </c>
      <c r="I51" s="196">
        <f t="shared" si="5"/>
        <v>0</v>
      </c>
      <c r="J51" s="197">
        <f t="shared" si="6"/>
        <v>2.5296643712661986</v>
      </c>
    </row>
    <row r="52" spans="1:10" x14ac:dyDescent="0.15">
      <c r="A52" s="208"/>
      <c r="B52" s="191" t="s">
        <v>368</v>
      </c>
      <c r="C52" s="192" t="s">
        <v>5</v>
      </c>
      <c r="E52" s="198"/>
      <c r="F52" s="195">
        <f>逆行列係数!AL53</f>
        <v>1.7285538818344302E-2</v>
      </c>
      <c r="G52" s="195">
        <f>逆行列係数!CA53</f>
        <v>2.0698645936387563E-2</v>
      </c>
      <c r="H52" s="472">
        <f t="shared" si="4"/>
        <v>1.7063026946149529</v>
      </c>
      <c r="I52" s="196">
        <f t="shared" si="5"/>
        <v>0</v>
      </c>
      <c r="J52" s="197">
        <f t="shared" si="6"/>
        <v>1.7063026946149529</v>
      </c>
    </row>
    <row r="53" spans="1:10" x14ac:dyDescent="0.15">
      <c r="A53" s="208"/>
      <c r="B53" s="191" t="s">
        <v>369</v>
      </c>
      <c r="C53" s="192" t="s">
        <v>6</v>
      </c>
      <c r="E53" s="198"/>
      <c r="F53" s="195">
        <f>逆行列係数!AL54</f>
        <v>1.8366637284390881E-2</v>
      </c>
      <c r="G53" s="195">
        <f>逆行列係数!CA54</f>
        <v>2.2243850709994014E-2</v>
      </c>
      <c r="H53" s="472">
        <f t="shared" si="4"/>
        <v>1.8130208736167956</v>
      </c>
      <c r="I53" s="196">
        <f t="shared" si="5"/>
        <v>0</v>
      </c>
      <c r="J53" s="197">
        <f t="shared" si="6"/>
        <v>1.8130208736167956</v>
      </c>
    </row>
    <row r="54" spans="1:10" x14ac:dyDescent="0.15">
      <c r="A54" s="208"/>
      <c r="B54" s="191" t="s">
        <v>88</v>
      </c>
      <c r="C54" s="192" t="s">
        <v>370</v>
      </c>
      <c r="E54" s="198"/>
      <c r="F54" s="195">
        <f>逆行列係数!AL55</f>
        <v>1.3309148439132201E-2</v>
      </c>
      <c r="G54" s="195">
        <f>逆行列係数!CA55</f>
        <v>1.5054853040298886E-2</v>
      </c>
      <c r="H54" s="472">
        <f t="shared" si="4"/>
        <v>1.3137823520214047</v>
      </c>
      <c r="I54" s="196">
        <f t="shared" si="5"/>
        <v>0</v>
      </c>
      <c r="J54" s="197">
        <f t="shared" si="6"/>
        <v>1.3137823520214047</v>
      </c>
    </row>
    <row r="55" spans="1:10" x14ac:dyDescent="0.15">
      <c r="A55" s="208"/>
      <c r="B55" s="191" t="s">
        <v>89</v>
      </c>
      <c r="C55" s="192" t="s">
        <v>7</v>
      </c>
      <c r="E55" s="198"/>
      <c r="F55" s="195">
        <f>逆行列係数!AL56</f>
        <v>1.5307011429951602E-3</v>
      </c>
      <c r="G55" s="195">
        <f>逆行列係数!CA56</f>
        <v>2.0829288223235863E-3</v>
      </c>
      <c r="H55" s="472">
        <f t="shared" si="4"/>
        <v>0.15109968583513358</v>
      </c>
      <c r="I55" s="196">
        <f t="shared" si="5"/>
        <v>0</v>
      </c>
      <c r="J55" s="197">
        <f t="shared" si="6"/>
        <v>0.15109968583513358</v>
      </c>
    </row>
    <row r="56" spans="1:10" x14ac:dyDescent="0.15">
      <c r="A56" s="208"/>
      <c r="B56" s="191" t="s">
        <v>90</v>
      </c>
      <c r="C56" s="192" t="s">
        <v>8</v>
      </c>
      <c r="E56" s="198"/>
      <c r="F56" s="195">
        <f>逆行列係数!AL57</f>
        <v>5.620756635545422E-3</v>
      </c>
      <c r="G56" s="195">
        <f>逆行列係数!CA57</f>
        <v>6.6998148876977106E-3</v>
      </c>
      <c r="H56" s="472">
        <f t="shared" si="4"/>
        <v>0.55484022186383186</v>
      </c>
      <c r="I56" s="196">
        <f t="shared" si="5"/>
        <v>0</v>
      </c>
      <c r="J56" s="197">
        <f t="shared" si="6"/>
        <v>0.55484022186383186</v>
      </c>
    </row>
    <row r="57" spans="1:10" x14ac:dyDescent="0.15">
      <c r="A57" s="208"/>
      <c r="B57" s="191" t="s">
        <v>91</v>
      </c>
      <c r="C57" s="192" t="s">
        <v>9</v>
      </c>
      <c r="E57" s="198"/>
      <c r="F57" s="195">
        <f>逆行列係数!AL58</f>
        <v>1.8474254078833894E-3</v>
      </c>
      <c r="G57" s="195">
        <f>逆行列係数!CA58</f>
        <v>1.9883324858030954E-3</v>
      </c>
      <c r="H57" s="472">
        <f>D$39*F57</f>
        <v>0.18236440209929747</v>
      </c>
      <c r="I57" s="196">
        <f t="shared" si="5"/>
        <v>0</v>
      </c>
      <c r="J57" s="197">
        <f t="shared" si="6"/>
        <v>0.18236440209929747</v>
      </c>
    </row>
    <row r="58" spans="1:10" x14ac:dyDescent="0.15">
      <c r="A58" s="208"/>
      <c r="B58" s="191" t="s">
        <v>92</v>
      </c>
      <c r="C58" s="192" t="s">
        <v>10</v>
      </c>
      <c r="E58" s="198"/>
      <c r="F58" s="195">
        <f>逆行列係数!AL59</f>
        <v>4.2096127646820379E-3</v>
      </c>
      <c r="G58" s="195">
        <f>逆行列係数!CA59</f>
        <v>5.4596932311657435E-3</v>
      </c>
      <c r="H58" s="472">
        <f t="shared" si="4"/>
        <v>0.4155423605331659</v>
      </c>
      <c r="I58" s="196">
        <f t="shared" si="5"/>
        <v>0</v>
      </c>
      <c r="J58" s="197">
        <f t="shared" si="6"/>
        <v>0.4155423605331659</v>
      </c>
    </row>
    <row r="59" spans="1:10" x14ac:dyDescent="0.15">
      <c r="A59" s="208"/>
      <c r="B59" s="191" t="s">
        <v>93</v>
      </c>
      <c r="C59" s="192" t="s">
        <v>371</v>
      </c>
      <c r="E59" s="198"/>
      <c r="F59" s="195">
        <f>逆行列係数!AL60</f>
        <v>1.4098501922321829E-3</v>
      </c>
      <c r="G59" s="195">
        <f>逆行列係数!CA60</f>
        <v>1.3060083064072685E-3</v>
      </c>
      <c r="H59" s="472">
        <f>D$39*F59</f>
        <v>0.13917015878360722</v>
      </c>
      <c r="I59" s="196">
        <f>E$39*G59</f>
        <v>0</v>
      </c>
      <c r="J59" s="197">
        <f>SUM(H59:I59)</f>
        <v>0.13917015878360722</v>
      </c>
    </row>
    <row r="60" spans="1:10" x14ac:dyDescent="0.15">
      <c r="A60" s="208"/>
      <c r="B60" s="191" t="s">
        <v>94</v>
      </c>
      <c r="C60" s="192" t="s">
        <v>372</v>
      </c>
      <c r="E60" s="198"/>
      <c r="F60" s="195">
        <f>逆行列係数!AL61</f>
        <v>1.8023667716840406E-3</v>
      </c>
      <c r="G60" s="195">
        <f>逆行列係数!CA61</f>
        <v>1.5946524297096377E-3</v>
      </c>
      <c r="H60" s="472">
        <f>D$39*F60</f>
        <v>0.17791654119252431</v>
      </c>
      <c r="I60" s="196">
        <f>E$39*G60</f>
        <v>0</v>
      </c>
      <c r="J60" s="197">
        <f>SUM(H60:I60)</f>
        <v>0.17791654119252431</v>
      </c>
    </row>
    <row r="61" spans="1:10" x14ac:dyDescent="0.15">
      <c r="A61" s="208"/>
      <c r="B61" s="191" t="s">
        <v>95</v>
      </c>
      <c r="C61" s="192" t="s">
        <v>373</v>
      </c>
      <c r="E61" s="198"/>
      <c r="F61" s="195">
        <f>逆行列係数!AL62</f>
        <v>8.5756702370492338E-4</v>
      </c>
      <c r="G61" s="195">
        <f>逆行列係数!CA62</f>
        <v>9.5574157021892153E-4</v>
      </c>
      <c r="H61" s="472">
        <f t="shared" si="4"/>
        <v>8.465278049694E-2</v>
      </c>
      <c r="I61" s="196">
        <f t="shared" si="5"/>
        <v>0</v>
      </c>
      <c r="J61" s="197">
        <f t="shared" si="6"/>
        <v>8.465278049694E-2</v>
      </c>
    </row>
    <row r="62" spans="1:10" x14ac:dyDescent="0.15">
      <c r="A62" s="208"/>
      <c r="B62" s="191" t="s">
        <v>96</v>
      </c>
      <c r="C62" s="192" t="s">
        <v>374</v>
      </c>
      <c r="E62" s="198"/>
      <c r="F62" s="195">
        <f>逆行列係数!AL63</f>
        <v>2.3557025346812028E-3</v>
      </c>
      <c r="G62" s="195">
        <f>逆行列係数!CA63</f>
        <v>2.3687179250981277E-3</v>
      </c>
      <c r="H62" s="472">
        <f t="shared" si="4"/>
        <v>0.23253782395097031</v>
      </c>
      <c r="I62" s="196">
        <f t="shared" si="5"/>
        <v>0</v>
      </c>
      <c r="J62" s="197">
        <f t="shared" si="6"/>
        <v>0.23253782395097031</v>
      </c>
    </row>
    <row r="63" spans="1:10" x14ac:dyDescent="0.15">
      <c r="A63" s="208"/>
      <c r="B63" s="191" t="s">
        <v>97</v>
      </c>
      <c r="C63" s="192" t="s">
        <v>11</v>
      </c>
      <c r="E63" s="198"/>
      <c r="F63" s="195">
        <f>逆行列係数!AL64</f>
        <v>1.2758540362616253E-3</v>
      </c>
      <c r="G63" s="195">
        <f>逆行列係数!CA64</f>
        <v>1.2576415645207766E-3</v>
      </c>
      <c r="H63" s="472">
        <f t="shared" si="4"/>
        <v>0.12594303266371065</v>
      </c>
      <c r="I63" s="196">
        <f t="shared" si="5"/>
        <v>0</v>
      </c>
      <c r="J63" s="197">
        <f t="shared" si="6"/>
        <v>0.12594303266371065</v>
      </c>
    </row>
    <row r="64" spans="1:10" x14ac:dyDescent="0.15">
      <c r="A64" s="208"/>
      <c r="B64" s="191" t="s">
        <v>98</v>
      </c>
      <c r="C64" s="192" t="s">
        <v>345</v>
      </c>
      <c r="E64" s="198"/>
      <c r="F64" s="195">
        <f>逆行列係数!AL65</f>
        <v>1.5130994753321592E-4</v>
      </c>
      <c r="G64" s="195">
        <f>逆行列係数!CA65</f>
        <v>2.357333879931958E-4</v>
      </c>
      <c r="H64" s="472">
        <f t="shared" si="4"/>
        <v>1.4936217719980991E-2</v>
      </c>
      <c r="I64" s="196">
        <f t="shared" si="5"/>
        <v>0</v>
      </c>
      <c r="J64" s="197">
        <f t="shared" si="6"/>
        <v>1.4936217719980991E-2</v>
      </c>
    </row>
    <row r="65" spans="1:10" x14ac:dyDescent="0.15">
      <c r="A65" s="208"/>
      <c r="B65" s="191" t="s">
        <v>99</v>
      </c>
      <c r="C65" s="192" t="s">
        <v>342</v>
      </c>
      <c r="E65" s="198"/>
      <c r="F65" s="195">
        <f>逆行列係数!AL66</f>
        <v>6.3031017542383907E-3</v>
      </c>
      <c r="G65" s="195">
        <f>逆行列係数!CA66</f>
        <v>7.3476566383254994E-3</v>
      </c>
      <c r="H65" s="472">
        <f t="shared" si="4"/>
        <v>0.62219637008222406</v>
      </c>
      <c r="I65" s="196">
        <f t="shared" si="5"/>
        <v>0</v>
      </c>
      <c r="J65" s="197">
        <f t="shared" si="6"/>
        <v>0.62219637008222406</v>
      </c>
    </row>
    <row r="66" spans="1:10" x14ac:dyDescent="0.15">
      <c r="A66" s="208"/>
      <c r="B66" s="191" t="s">
        <v>100</v>
      </c>
      <c r="C66" s="192" t="s">
        <v>13</v>
      </c>
      <c r="E66" s="198"/>
      <c r="F66" s="195">
        <f>逆行列係数!AL67</f>
        <v>2.5238706875852186E-2</v>
      </c>
      <c r="G66" s="195">
        <f>逆行列係数!CA67</f>
        <v>4.1640692235545472E-2</v>
      </c>
      <c r="H66" s="472">
        <f t="shared" si="4"/>
        <v>2.4913816111512164</v>
      </c>
      <c r="I66" s="196">
        <f t="shared" si="5"/>
        <v>0</v>
      </c>
      <c r="J66" s="197">
        <f t="shared" si="6"/>
        <v>2.4913816111512164</v>
      </c>
    </row>
    <row r="67" spans="1:10" x14ac:dyDescent="0.15">
      <c r="A67" s="208"/>
      <c r="B67" s="191" t="s">
        <v>101</v>
      </c>
      <c r="C67" s="192" t="s">
        <v>14</v>
      </c>
      <c r="E67" s="198"/>
      <c r="F67" s="195">
        <f>逆行列係数!AL68</f>
        <v>3.3078282367737782E-3</v>
      </c>
      <c r="G67" s="195">
        <f>逆行列係数!CA68</f>
        <v>1.033460410749381E-2</v>
      </c>
      <c r="H67" s="472">
        <f t="shared" si="4"/>
        <v>0.32652474956352862</v>
      </c>
      <c r="I67" s="196">
        <f t="shared" si="5"/>
        <v>0</v>
      </c>
      <c r="J67" s="197">
        <f t="shared" si="6"/>
        <v>0.32652474956352862</v>
      </c>
    </row>
    <row r="68" spans="1:10" x14ac:dyDescent="0.15">
      <c r="A68" s="208"/>
      <c r="B68" s="191" t="s">
        <v>102</v>
      </c>
      <c r="C68" s="192" t="s">
        <v>343</v>
      </c>
      <c r="E68" s="198"/>
      <c r="F68" s="195">
        <f>逆行列係数!AL69</f>
        <v>8.8941541729201101E-3</v>
      </c>
      <c r="G68" s="195">
        <f>逆行列係数!CA69</f>
        <v>1.5017470022890486E-2</v>
      </c>
      <c r="H68" s="472">
        <f t="shared" si="4"/>
        <v>0.8779662231569394</v>
      </c>
      <c r="I68" s="196">
        <f t="shared" si="5"/>
        <v>0</v>
      </c>
      <c r="J68" s="197">
        <f t="shared" si="6"/>
        <v>0.8779662231569394</v>
      </c>
    </row>
    <row r="69" spans="1:10" x14ac:dyDescent="0.15">
      <c r="A69" s="208"/>
      <c r="B69" s="191" t="s">
        <v>103</v>
      </c>
      <c r="C69" s="192" t="s">
        <v>375</v>
      </c>
      <c r="E69" s="198"/>
      <c r="F69" s="195">
        <f>逆行列係数!AL70</f>
        <v>9.0359645406097155E-4</v>
      </c>
      <c r="G69" s="195">
        <f>逆行列係数!CA70</f>
        <v>4.352767336510739E-3</v>
      </c>
      <c r="H69" s="472">
        <f t="shared" si="4"/>
        <v>8.9196471143410658E-2</v>
      </c>
      <c r="I69" s="196">
        <f t="shared" si="5"/>
        <v>0</v>
      </c>
      <c r="J69" s="197">
        <f t="shared" si="6"/>
        <v>8.9196471143410658E-2</v>
      </c>
    </row>
    <row r="70" spans="1:10" x14ac:dyDescent="0.15">
      <c r="A70" s="208"/>
      <c r="B70" s="191" t="s">
        <v>104</v>
      </c>
      <c r="C70" s="192" t="s">
        <v>376</v>
      </c>
      <c r="E70" s="198"/>
      <c r="F70" s="195">
        <f>逆行列係数!AL71</f>
        <v>6.5129229579207533E-4</v>
      </c>
      <c r="G70" s="195">
        <f>逆行列係数!CA71</f>
        <v>1.2102888167231983E-3</v>
      </c>
      <c r="H70" s="472">
        <f>D$39*F70</f>
        <v>6.4290839352523194E-2</v>
      </c>
      <c r="I70" s="196">
        <f>E$39*G70</f>
        <v>0</v>
      </c>
      <c r="J70" s="197">
        <f>SUM(H70:I70)</f>
        <v>6.4290839352523194E-2</v>
      </c>
    </row>
    <row r="71" spans="1:10" x14ac:dyDescent="0.15">
      <c r="A71" s="208"/>
      <c r="B71" s="191" t="s">
        <v>105</v>
      </c>
      <c r="C71" s="192" t="s">
        <v>377</v>
      </c>
      <c r="E71" s="198"/>
      <c r="F71" s="195">
        <f>逆行列係数!AL72</f>
        <v>5.3589981513642707E-2</v>
      </c>
      <c r="G71" s="195">
        <f>逆行列係数!CA72</f>
        <v>6.7693953851319988E-2</v>
      </c>
      <c r="H71" s="472">
        <f t="shared" si="4"/>
        <v>5.2900132776915498</v>
      </c>
      <c r="I71" s="196">
        <f t="shared" si="5"/>
        <v>0</v>
      </c>
      <c r="J71" s="197">
        <f t="shared" si="6"/>
        <v>5.2900132776915498</v>
      </c>
    </row>
    <row r="72" spans="1:10" x14ac:dyDescent="0.15">
      <c r="A72" s="208"/>
      <c r="B72" s="191" t="s">
        <v>106</v>
      </c>
      <c r="C72" s="192" t="s">
        <v>17</v>
      </c>
      <c r="D72" s="214"/>
      <c r="E72" s="198"/>
      <c r="F72" s="195">
        <f>逆行列係数!AL73</f>
        <v>1.4657514961278068E-2</v>
      </c>
      <c r="G72" s="195">
        <f>逆行列係数!CA73</f>
        <v>7.4438628801009626E-2</v>
      </c>
      <c r="H72" s="472">
        <f t="shared" si="4"/>
        <v>1.446883289993002</v>
      </c>
      <c r="I72" s="196">
        <f t="shared" si="5"/>
        <v>0</v>
      </c>
      <c r="J72" s="197">
        <f t="shared" si="6"/>
        <v>1.446883289993002</v>
      </c>
    </row>
    <row r="73" spans="1:10" x14ac:dyDescent="0.15">
      <c r="A73" s="208"/>
      <c r="B73" s="191" t="s">
        <v>107</v>
      </c>
      <c r="C73" s="192" t="s">
        <v>18</v>
      </c>
      <c r="D73" s="214"/>
      <c r="E73" s="198"/>
      <c r="F73" s="195">
        <f>逆行列係数!AL74</f>
        <v>6.1811984739989249E-3</v>
      </c>
      <c r="G73" s="195">
        <f>逆行列係数!CA74</f>
        <v>3.0634503975099803E-2</v>
      </c>
      <c r="H73" s="472">
        <f t="shared" si="4"/>
        <v>0.61016296471714182</v>
      </c>
      <c r="I73" s="196">
        <f t="shared" si="5"/>
        <v>0</v>
      </c>
      <c r="J73" s="197">
        <f t="shared" si="6"/>
        <v>0.61016296471714182</v>
      </c>
    </row>
    <row r="74" spans="1:10" x14ac:dyDescent="0.15">
      <c r="A74" s="208"/>
      <c r="B74" s="191" t="s">
        <v>108</v>
      </c>
      <c r="C74" s="192" t="s">
        <v>378</v>
      </c>
      <c r="D74" s="214"/>
      <c r="E74" s="198"/>
      <c r="F74" s="195">
        <f>逆行列係数!AL75</f>
        <v>2.5730012118307301E-2</v>
      </c>
      <c r="G74" s="195">
        <f>逆行列係数!CA75</f>
        <v>4.2256287720270791E-2</v>
      </c>
      <c r="H74" s="472">
        <f t="shared" si="4"/>
        <v>2.5398796919972675</v>
      </c>
      <c r="I74" s="196">
        <f t="shared" si="5"/>
        <v>0</v>
      </c>
      <c r="J74" s="197">
        <f t="shared" si="6"/>
        <v>2.5398796919972675</v>
      </c>
    </row>
    <row r="75" spans="1:10" x14ac:dyDescent="0.15">
      <c r="A75" s="208"/>
      <c r="B75" s="191" t="s">
        <v>109</v>
      </c>
      <c r="C75" s="192" t="s">
        <v>347</v>
      </c>
      <c r="D75" s="214"/>
      <c r="E75" s="198"/>
      <c r="F75" s="195">
        <f>逆行列係数!AL76</f>
        <v>5.4290641523719325E-2</v>
      </c>
      <c r="G75" s="195">
        <f>逆行列係数!CA76</f>
        <v>9.5637933272218992E-2</v>
      </c>
      <c r="H75" s="472">
        <f t="shared" si="4"/>
        <v>5.3591773388045256</v>
      </c>
      <c r="I75" s="196">
        <f t="shared" si="5"/>
        <v>0</v>
      </c>
      <c r="J75" s="197">
        <f t="shared" si="6"/>
        <v>5.3591773388045256</v>
      </c>
    </row>
    <row r="76" spans="1:10" x14ac:dyDescent="0.15">
      <c r="A76" s="208"/>
      <c r="B76" s="191" t="s">
        <v>110</v>
      </c>
      <c r="C76" s="192" t="s">
        <v>19</v>
      </c>
      <c r="D76" s="214"/>
      <c r="E76" s="198"/>
      <c r="F76" s="195">
        <f>逆行列係数!AL77</f>
        <v>5.1149353884209E-4</v>
      </c>
      <c r="G76" s="195">
        <f>逆行列係数!CA77</f>
        <v>1.8297901170710698E-3</v>
      </c>
      <c r="H76" s="472">
        <f t="shared" si="4"/>
        <v>5.0490922659476224E-2</v>
      </c>
      <c r="I76" s="196">
        <f t="shared" si="5"/>
        <v>0</v>
      </c>
      <c r="J76" s="197">
        <f t="shared" si="6"/>
        <v>5.0490922659476224E-2</v>
      </c>
    </row>
    <row r="77" spans="1:10" x14ac:dyDescent="0.15">
      <c r="A77" s="208"/>
      <c r="B77" s="191" t="s">
        <v>111</v>
      </c>
      <c r="C77" s="192" t="s">
        <v>20</v>
      </c>
      <c r="D77" s="214"/>
      <c r="E77" s="198"/>
      <c r="F77" s="195">
        <f>逆行列係数!AL78</f>
        <v>5.1576709402731792E-3</v>
      </c>
      <c r="G77" s="195">
        <f>逆行列係数!CA78</f>
        <v>7.4624274378932076E-3</v>
      </c>
      <c r="H77" s="472">
        <f t="shared" si="4"/>
        <v>0.50912776950787153</v>
      </c>
      <c r="I77" s="196">
        <f t="shared" si="5"/>
        <v>0</v>
      </c>
      <c r="J77" s="197">
        <f t="shared" si="6"/>
        <v>0.50912776950787153</v>
      </c>
    </row>
    <row r="78" spans="1:10" x14ac:dyDescent="0.15">
      <c r="A78" s="208"/>
      <c r="B78" s="191" t="s">
        <v>112</v>
      </c>
      <c r="C78" s="192" t="s">
        <v>379</v>
      </c>
      <c r="D78" s="214"/>
      <c r="E78" s="198"/>
      <c r="F78" s="195">
        <f>逆行列係数!AL79</f>
        <v>6.6644690600084898E-5</v>
      </c>
      <c r="G78" s="195">
        <f>逆行列係数!CA79</f>
        <v>1.4514995053534695E-4</v>
      </c>
      <c r="H78" s="472">
        <f t="shared" si="4"/>
        <v>6.5786792270555892E-3</v>
      </c>
      <c r="I78" s="196">
        <f t="shared" si="5"/>
        <v>0</v>
      </c>
      <c r="J78" s="197">
        <f t="shared" si="6"/>
        <v>6.5786792270555892E-3</v>
      </c>
    </row>
    <row r="79" spans="1:10" x14ac:dyDescent="0.15">
      <c r="A79" s="208"/>
      <c r="B79" s="191" t="s">
        <v>334</v>
      </c>
      <c r="C79" s="192" t="s">
        <v>380</v>
      </c>
      <c r="D79" s="214"/>
      <c r="E79" s="198"/>
      <c r="F79" s="195">
        <f>逆行列係数!AL80</f>
        <v>5.7273770993618376E-4</v>
      </c>
      <c r="G79" s="195">
        <f>逆行列係数!CA80</f>
        <v>1.0011427441458729</v>
      </c>
      <c r="H79" s="472">
        <f t="shared" si="4"/>
        <v>5.6536501872570206E-2</v>
      </c>
      <c r="I79" s="196">
        <f t="shared" si="5"/>
        <v>0</v>
      </c>
      <c r="J79" s="197">
        <f t="shared" si="6"/>
        <v>5.6536501872570206E-2</v>
      </c>
    </row>
    <row r="80" spans="1:10" x14ac:dyDescent="0.15">
      <c r="A80" s="208"/>
      <c r="B80" s="191" t="s">
        <v>335</v>
      </c>
      <c r="C80" s="192" t="s">
        <v>21</v>
      </c>
      <c r="D80" s="214"/>
      <c r="E80" s="198"/>
      <c r="F80" s="195">
        <f>逆行列係数!AL81</f>
        <v>6.4446060167884969E-2</v>
      </c>
      <c r="G80" s="195">
        <f>逆行列係数!CA81</f>
        <v>0.13913874820894195</v>
      </c>
      <c r="H80" s="472">
        <f t="shared" si="4"/>
        <v>6.3616464188596504</v>
      </c>
      <c r="I80" s="196">
        <f t="shared" si="5"/>
        <v>0</v>
      </c>
      <c r="J80" s="197">
        <f t="shared" si="6"/>
        <v>6.3616464188596504</v>
      </c>
    </row>
    <row r="81" spans="1:10" x14ac:dyDescent="0.15">
      <c r="A81" s="208"/>
      <c r="B81" s="191" t="s">
        <v>381</v>
      </c>
      <c r="C81" s="435" t="s">
        <v>439</v>
      </c>
      <c r="D81" s="214"/>
      <c r="E81" s="198"/>
      <c r="F81" s="195">
        <f>逆行列係数!AL82</f>
        <v>1.6225481751214817E-3</v>
      </c>
      <c r="G81" s="195">
        <f>逆行列係数!CA82</f>
        <v>4.2095199459456795E-3</v>
      </c>
      <c r="H81" s="472">
        <f t="shared" ref="H81:I83" si="7">D$39*F81</f>
        <v>0.16016615695046904</v>
      </c>
      <c r="I81" s="196">
        <f t="shared" si="7"/>
        <v>0</v>
      </c>
      <c r="J81" s="197">
        <f>SUM(H81:I81)</f>
        <v>0.16016615695046904</v>
      </c>
    </row>
    <row r="82" spans="1:10" x14ac:dyDescent="0.15">
      <c r="A82" s="208"/>
      <c r="B82" s="191" t="s">
        <v>336</v>
      </c>
      <c r="C82" s="192" t="s">
        <v>383</v>
      </c>
      <c r="D82" s="214"/>
      <c r="E82" s="198"/>
      <c r="F82" s="195">
        <f>逆行列係数!AL83</f>
        <v>5.5385065283481718E-4</v>
      </c>
      <c r="G82" s="195">
        <f>逆行列係数!CA83</f>
        <v>5.5803456131673351E-3</v>
      </c>
      <c r="H82" s="472">
        <f t="shared" si="7"/>
        <v>5.4672108939026978E-2</v>
      </c>
      <c r="I82" s="196">
        <f t="shared" si="7"/>
        <v>0</v>
      </c>
      <c r="J82" s="197">
        <f>SUM(H82:I82)</f>
        <v>5.4672108939026978E-2</v>
      </c>
    </row>
    <row r="83" spans="1:10" x14ac:dyDescent="0.15">
      <c r="A83" s="208"/>
      <c r="B83" s="191" t="s">
        <v>337</v>
      </c>
      <c r="C83" s="192" t="s">
        <v>384</v>
      </c>
      <c r="D83" s="214"/>
      <c r="E83" s="198"/>
      <c r="F83" s="195">
        <f>逆行列係数!AL84</f>
        <v>2.2547936467463077E-3</v>
      </c>
      <c r="G83" s="195">
        <f>逆行列係数!CA84</f>
        <v>8.066180347440834E-3</v>
      </c>
      <c r="H83" s="472">
        <f t="shared" si="7"/>
        <v>0.2225768323265043</v>
      </c>
      <c r="I83" s="196">
        <f t="shared" si="7"/>
        <v>0</v>
      </c>
      <c r="J83" s="197">
        <f>SUM(H83:I83)</f>
        <v>0.2225768323265043</v>
      </c>
    </row>
    <row r="84" spans="1:10" x14ac:dyDescent="0.15">
      <c r="A84" s="216"/>
      <c r="B84" s="277"/>
      <c r="C84" s="278" t="s">
        <v>116</v>
      </c>
      <c r="D84" s="217">
        <f>SUM(D45:D83)</f>
        <v>0</v>
      </c>
      <c r="E84" s="224">
        <f>SUM(E45:E83)</f>
        <v>0</v>
      </c>
      <c r="F84" s="218">
        <f>逆行列係数!AL85</f>
        <v>0.4053602314319118</v>
      </c>
      <c r="G84" s="218">
        <f>逆行列係数!CA85</f>
        <v>1.7372304140227366</v>
      </c>
      <c r="H84" s="488">
        <f>SUM(H45:H83)</f>
        <v>40.014214335510282</v>
      </c>
      <c r="I84" s="219">
        <f>SUM(I45:I83)</f>
        <v>0</v>
      </c>
      <c r="J84" s="220">
        <f>SUM(J45:J83)</f>
        <v>40.014214335510282</v>
      </c>
    </row>
    <row r="85" spans="1:10" x14ac:dyDescent="0.15">
      <c r="A85" s="221"/>
      <c r="B85" s="222"/>
      <c r="C85" s="223" t="s">
        <v>48</v>
      </c>
      <c r="D85" s="215">
        <f>SUM(D84,D44)</f>
        <v>98.712728168134205</v>
      </c>
      <c r="E85" s="215">
        <f>SUM(E84,E44)</f>
        <v>0</v>
      </c>
      <c r="F85" s="199">
        <f>逆行列係数!AL87</f>
        <v>1.7251144583462847</v>
      </c>
      <c r="G85" s="199">
        <f>逆行列係数!CA87</f>
        <v>1.7487993299561491</v>
      </c>
      <c r="H85" s="473">
        <f>SUM(H84,H44)</f>
        <v>170.29075458565492</v>
      </c>
      <c r="I85" s="200">
        <f>SUM(I84,I44)</f>
        <v>0</v>
      </c>
      <c r="J85" s="201">
        <f>SUM(J84,J44)</f>
        <v>170.29075458565492</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workbookViewId="0">
      <pane xSplit="2" ySplit="6" topLeftCell="C25" activePane="bottomRight" state="frozen"/>
      <selection pane="topRight" activeCell="C1" sqref="C1"/>
      <selection pane="bottomLeft" activeCell="A7" sqref="A7"/>
      <selection pane="bottomRight" activeCell="F33" sqref="F33"/>
    </sheetView>
  </sheetViews>
  <sheetFormatPr defaultColWidth="12" defaultRowHeight="12" x14ac:dyDescent="0.15"/>
  <cols>
    <col min="1" max="1" width="4.33203125" style="439" customWidth="1"/>
    <col min="2" max="2" width="20.5" style="439" customWidth="1"/>
    <col min="3" max="3" width="13.5" style="439" customWidth="1"/>
    <col min="4" max="4" width="12.83203125" style="439" customWidth="1"/>
    <col min="5" max="5" width="14.83203125" style="439" customWidth="1"/>
    <col min="6" max="12" width="12.83203125" style="439" customWidth="1"/>
    <col min="13" max="13" width="9.1640625" style="439" customWidth="1"/>
    <col min="14" max="16384" width="12" style="439"/>
  </cols>
  <sheetData>
    <row r="1" spans="1:13" ht="6.75" customHeight="1" x14ac:dyDescent="0.15">
      <c r="A1" s="438"/>
    </row>
    <row r="2" spans="1:13" ht="13.5" customHeight="1" x14ac:dyDescent="0.15">
      <c r="A2" s="523" t="s">
        <v>296</v>
      </c>
      <c r="B2" s="440"/>
      <c r="C2" s="440"/>
      <c r="D2" s="440"/>
      <c r="E2" s="440"/>
      <c r="F2" s="440"/>
      <c r="G2" s="441"/>
      <c r="H2" s="442"/>
      <c r="I2" s="442"/>
      <c r="J2" s="442"/>
      <c r="K2" s="442"/>
      <c r="L2" s="442"/>
      <c r="M2" s="442"/>
    </row>
    <row r="3" spans="1:13" ht="13.5" customHeight="1" x14ac:dyDescent="0.15">
      <c r="A3" s="443" t="s">
        <v>31</v>
      </c>
      <c r="B3" s="443"/>
      <c r="C3" s="62"/>
      <c r="D3" s="62"/>
      <c r="E3" s="62"/>
      <c r="F3" s="62"/>
      <c r="G3" s="62"/>
      <c r="H3" s="62"/>
      <c r="I3" s="62"/>
      <c r="J3" s="62"/>
      <c r="K3" s="524" t="s">
        <v>452</v>
      </c>
      <c r="L3" s="62"/>
    </row>
    <row r="4" spans="1:13" ht="24" x14ac:dyDescent="0.15">
      <c r="A4" s="552" t="s">
        <v>451</v>
      </c>
      <c r="B4" s="553"/>
      <c r="C4" s="537" t="s">
        <v>49</v>
      </c>
      <c r="D4" s="444" t="s">
        <v>56</v>
      </c>
      <c r="E4" s="444" t="s">
        <v>57</v>
      </c>
      <c r="F4" s="444" t="s">
        <v>58</v>
      </c>
      <c r="G4" s="444" t="s">
        <v>59</v>
      </c>
      <c r="H4" s="444" t="s">
        <v>60</v>
      </c>
      <c r="I4" s="444" t="s">
        <v>61</v>
      </c>
      <c r="J4" s="444" t="s">
        <v>50</v>
      </c>
      <c r="K4" s="444"/>
      <c r="L4" s="444"/>
      <c r="M4" s="445" t="s">
        <v>34</v>
      </c>
    </row>
    <row r="5" spans="1:13" x14ac:dyDescent="0.15">
      <c r="A5" s="554"/>
      <c r="B5" s="555"/>
      <c r="C5" s="537"/>
      <c r="D5" s="444" t="s">
        <v>62</v>
      </c>
      <c r="E5" s="444" t="s">
        <v>63</v>
      </c>
      <c r="F5" s="444"/>
      <c r="G5" s="444"/>
      <c r="H5" s="444"/>
      <c r="I5" s="444"/>
      <c r="J5" s="444"/>
      <c r="K5" s="444" t="s">
        <v>51</v>
      </c>
      <c r="L5" s="444" t="s">
        <v>52</v>
      </c>
      <c r="M5" s="446" t="s">
        <v>64</v>
      </c>
    </row>
    <row r="6" spans="1:13" x14ac:dyDescent="0.15">
      <c r="A6" s="556"/>
      <c r="B6" s="557"/>
      <c r="C6" s="538" t="s">
        <v>65</v>
      </c>
      <c r="D6" s="447" t="s">
        <v>66</v>
      </c>
      <c r="E6" s="447" t="s">
        <v>67</v>
      </c>
      <c r="F6" s="447" t="s">
        <v>68</v>
      </c>
      <c r="G6" s="447" t="s">
        <v>69</v>
      </c>
      <c r="H6" s="447" t="s">
        <v>70</v>
      </c>
      <c r="I6" s="447" t="s">
        <v>71</v>
      </c>
      <c r="J6" s="447" t="s">
        <v>72</v>
      </c>
      <c r="K6" s="447" t="s">
        <v>73</v>
      </c>
      <c r="L6" s="447" t="s">
        <v>74</v>
      </c>
      <c r="M6" s="446"/>
    </row>
    <row r="7" spans="1:13" x14ac:dyDescent="0.15">
      <c r="A7" s="448" t="s">
        <v>358</v>
      </c>
      <c r="B7" s="449" t="s">
        <v>359</v>
      </c>
      <c r="C7" s="539">
        <f>最終需要_まとめ!C6</f>
        <v>100</v>
      </c>
      <c r="D7" s="485">
        <f>取引基本表!CO6</f>
        <v>72448</v>
      </c>
      <c r="E7" s="485">
        <f>取引基本表!CO46</f>
        <v>65743</v>
      </c>
      <c r="F7" s="450">
        <f>D7/SUM($D7:$E7)</f>
        <v>0.52425990115130505</v>
      </c>
      <c r="G7" s="450">
        <f>E7/SUM($D7:$E7)</f>
        <v>0.47574009884869495</v>
      </c>
      <c r="H7" s="451">
        <f>$C7*F7</f>
        <v>52.425990115130503</v>
      </c>
      <c r="I7" s="451">
        <f>$C7*G7</f>
        <v>47.574009884869497</v>
      </c>
      <c r="J7" s="450">
        <f>分析係数!D5</f>
        <v>0.51263414292495779</v>
      </c>
      <c r="K7" s="451">
        <f>H7*J7</f>
        <v>26.875352509662235</v>
      </c>
      <c r="L7" s="451">
        <f>H7-K7</f>
        <v>25.550637605468268</v>
      </c>
      <c r="M7" s="446">
        <v>1</v>
      </c>
    </row>
    <row r="8" spans="1:13" x14ac:dyDescent="0.15">
      <c r="A8" s="63" t="s">
        <v>360</v>
      </c>
      <c r="B8" s="64" t="s">
        <v>361</v>
      </c>
      <c r="C8" s="532">
        <f>最終需要_まとめ!C7</f>
        <v>100</v>
      </c>
      <c r="D8" s="485">
        <f>取引基本表!CO7</f>
        <v>7146</v>
      </c>
      <c r="E8" s="485">
        <f>取引基本表!CO47</f>
        <v>6005</v>
      </c>
      <c r="F8" s="450">
        <f t="shared" ref="F8:F28" si="0">D8/SUM($D8:$E8)</f>
        <v>0.54338073150330768</v>
      </c>
      <c r="G8" s="450">
        <f t="shared" ref="G8:G28" si="1">E8/SUM($D8:$E8)</f>
        <v>0.45661926849669227</v>
      </c>
      <c r="H8" s="451">
        <f t="shared" ref="H8:H28" si="2">$C8*F8</f>
        <v>54.338073150330771</v>
      </c>
      <c r="I8" s="451">
        <f t="shared" ref="I8:I28" si="3">$C8*G8</f>
        <v>45.661926849669229</v>
      </c>
      <c r="J8" s="450">
        <f>分析係数!D6</f>
        <v>0.73809698481402686</v>
      </c>
      <c r="K8" s="451">
        <f t="shared" ref="K8:K28" si="4">H8*J8</f>
        <v>40.106767952863173</v>
      </c>
      <c r="L8" s="451">
        <f t="shared" ref="L8:L28" si="5">H8-K8</f>
        <v>14.231305197467599</v>
      </c>
      <c r="M8" s="446">
        <v>2</v>
      </c>
    </row>
    <row r="9" spans="1:13" x14ac:dyDescent="0.15">
      <c r="A9" s="63" t="s">
        <v>362</v>
      </c>
      <c r="B9" s="64" t="s">
        <v>363</v>
      </c>
      <c r="C9" s="532">
        <f>最終需要_まとめ!C8</f>
        <v>100</v>
      </c>
      <c r="D9" s="485">
        <f>取引基本表!CO8</f>
        <v>9768</v>
      </c>
      <c r="E9" s="485">
        <f>取引基本表!CO48</f>
        <v>6452</v>
      </c>
      <c r="F9" s="450">
        <f t="shared" si="0"/>
        <v>0.60221948212083842</v>
      </c>
      <c r="G9" s="450">
        <f t="shared" si="1"/>
        <v>0.39778051787916152</v>
      </c>
      <c r="H9" s="451">
        <f t="shared" si="2"/>
        <v>60.221948212083845</v>
      </c>
      <c r="I9" s="451">
        <f t="shared" si="3"/>
        <v>39.778051787916155</v>
      </c>
      <c r="J9" s="450">
        <f>分析係数!D7</f>
        <v>0.73006061333493366</v>
      </c>
      <c r="K9" s="451">
        <f t="shared" si="4"/>
        <v>43.965672447938545</v>
      </c>
      <c r="L9" s="451">
        <f t="shared" si="5"/>
        <v>16.2562757641453</v>
      </c>
      <c r="M9" s="446">
        <v>3</v>
      </c>
    </row>
    <row r="10" spans="1:13" x14ac:dyDescent="0.15">
      <c r="A10" s="63" t="s">
        <v>364</v>
      </c>
      <c r="B10" s="64" t="s">
        <v>3</v>
      </c>
      <c r="C10" s="532">
        <f>最終需要_まとめ!C9</f>
        <v>100</v>
      </c>
      <c r="D10" s="485">
        <f>取引基本表!CO9</f>
        <v>-951</v>
      </c>
      <c r="E10" s="485">
        <f>取引基本表!CO49</f>
        <v>-18</v>
      </c>
      <c r="F10" s="450">
        <f t="shared" si="0"/>
        <v>0.98142414860681115</v>
      </c>
      <c r="G10" s="450">
        <f t="shared" si="1"/>
        <v>1.8575851393188854E-2</v>
      </c>
      <c r="H10" s="451">
        <f t="shared" si="2"/>
        <v>98.142414860681114</v>
      </c>
      <c r="I10" s="451">
        <f t="shared" si="3"/>
        <v>1.8575851393188854</v>
      </c>
      <c r="J10" s="450">
        <f>分析係数!D8</f>
        <v>1.5976849281263528E-2</v>
      </c>
      <c r="K10" s="451">
        <f t="shared" si="4"/>
        <v>1.5680065703283401</v>
      </c>
      <c r="L10" s="451">
        <f t="shared" si="5"/>
        <v>96.574408290352778</v>
      </c>
      <c r="M10" s="446">
        <v>4</v>
      </c>
    </row>
    <row r="11" spans="1:13" x14ac:dyDescent="0.15">
      <c r="A11" s="448" t="s">
        <v>365</v>
      </c>
      <c r="B11" s="449" t="s">
        <v>344</v>
      </c>
      <c r="C11" s="539">
        <f>最終需要_まとめ!C10</f>
        <v>100</v>
      </c>
      <c r="D11" s="486">
        <f>取引基本表!CO10</f>
        <v>476702</v>
      </c>
      <c r="E11" s="486">
        <f>取引基本表!CO50</f>
        <v>692075</v>
      </c>
      <c r="F11" s="456">
        <f t="shared" si="0"/>
        <v>0.4078639466724619</v>
      </c>
      <c r="G11" s="456">
        <f t="shared" si="1"/>
        <v>0.59213605332753805</v>
      </c>
      <c r="H11" s="457">
        <f t="shared" si="2"/>
        <v>40.786394667246192</v>
      </c>
      <c r="I11" s="457">
        <f t="shared" si="3"/>
        <v>59.213605332753808</v>
      </c>
      <c r="J11" s="456">
        <f>分析係数!D9</f>
        <v>0.61742835540408081</v>
      </c>
      <c r="K11" s="457">
        <f t="shared" si="4"/>
        <v>25.182676582259589</v>
      </c>
      <c r="L11" s="457">
        <f t="shared" si="5"/>
        <v>15.603718084986603</v>
      </c>
      <c r="M11" s="445">
        <v>5</v>
      </c>
    </row>
    <row r="12" spans="1:13" x14ac:dyDescent="0.15">
      <c r="A12" s="63" t="s">
        <v>366</v>
      </c>
      <c r="B12" s="64" t="s">
        <v>4</v>
      </c>
      <c r="C12" s="532">
        <f>最終需要_まとめ!C11</f>
        <v>100</v>
      </c>
      <c r="D12" s="485">
        <f>取引基本表!CO11</f>
        <v>107489</v>
      </c>
      <c r="E12" s="485">
        <f>取引基本表!CO51</f>
        <v>61049</v>
      </c>
      <c r="F12" s="450">
        <f t="shared" si="0"/>
        <v>0.63777308381492603</v>
      </c>
      <c r="G12" s="450">
        <f t="shared" si="1"/>
        <v>0.36222691618507397</v>
      </c>
      <c r="H12" s="451">
        <f t="shared" si="2"/>
        <v>63.777308381492603</v>
      </c>
      <c r="I12" s="451">
        <f t="shared" si="3"/>
        <v>36.222691618507397</v>
      </c>
      <c r="J12" s="450">
        <f>分析係数!D10</f>
        <v>7.020976606336149E-2</v>
      </c>
      <c r="K12" s="451">
        <f t="shared" si="4"/>
        <v>4.4777899016154592</v>
      </c>
      <c r="L12" s="451">
        <f t="shared" si="5"/>
        <v>59.299518479877143</v>
      </c>
      <c r="M12" s="446">
        <v>6</v>
      </c>
    </row>
    <row r="13" spans="1:13" x14ac:dyDescent="0.15">
      <c r="A13" s="63" t="s">
        <v>367</v>
      </c>
      <c r="B13" s="64" t="s">
        <v>113</v>
      </c>
      <c r="C13" s="532">
        <f>最終需要_まとめ!C12</f>
        <v>100</v>
      </c>
      <c r="D13" s="485">
        <f>取引基本表!CO12</f>
        <v>9888</v>
      </c>
      <c r="E13" s="485">
        <f>取引基本表!CO52</f>
        <v>11759</v>
      </c>
      <c r="F13" s="450">
        <f t="shared" si="0"/>
        <v>0.45678384995611399</v>
      </c>
      <c r="G13" s="450">
        <f t="shared" si="1"/>
        <v>0.54321615004388601</v>
      </c>
      <c r="H13" s="451">
        <f t="shared" si="2"/>
        <v>45.678384995611395</v>
      </c>
      <c r="I13" s="451">
        <f t="shared" si="3"/>
        <v>54.321615004388605</v>
      </c>
      <c r="J13" s="450">
        <f>分析係数!D11</f>
        <v>0.70806971940492491</v>
      </c>
      <c r="K13" s="451">
        <f t="shared" si="4"/>
        <v>32.343481246712692</v>
      </c>
      <c r="L13" s="451">
        <f t="shared" si="5"/>
        <v>13.334903748898704</v>
      </c>
      <c r="M13" s="446">
        <v>7</v>
      </c>
    </row>
    <row r="14" spans="1:13" x14ac:dyDescent="0.15">
      <c r="A14" s="63" t="s">
        <v>368</v>
      </c>
      <c r="B14" s="64" t="s">
        <v>5</v>
      </c>
      <c r="C14" s="532">
        <f>最終需要_まとめ!C13</f>
        <v>100</v>
      </c>
      <c r="D14" s="485">
        <f>取引基本表!CO13</f>
        <v>56155</v>
      </c>
      <c r="E14" s="485">
        <f>取引基本表!CO53</f>
        <v>96974</v>
      </c>
      <c r="F14" s="450">
        <f t="shared" si="0"/>
        <v>0.36671695106740071</v>
      </c>
      <c r="G14" s="450">
        <f t="shared" si="1"/>
        <v>0.63328304893259935</v>
      </c>
      <c r="H14" s="451">
        <f t="shared" si="2"/>
        <v>36.671695106740074</v>
      </c>
      <c r="I14" s="451">
        <f t="shared" si="3"/>
        <v>63.328304893259933</v>
      </c>
      <c r="J14" s="450">
        <f>分析係数!D12</f>
        <v>0.43470590228653239</v>
      </c>
      <c r="K14" s="451">
        <f t="shared" si="4"/>
        <v>15.941402309752059</v>
      </c>
      <c r="L14" s="451">
        <f t="shared" si="5"/>
        <v>20.730292796988017</v>
      </c>
      <c r="M14" s="446">
        <v>8</v>
      </c>
    </row>
    <row r="15" spans="1:13" x14ac:dyDescent="0.15">
      <c r="A15" s="63" t="s">
        <v>369</v>
      </c>
      <c r="B15" s="64" t="s">
        <v>6</v>
      </c>
      <c r="C15" s="532">
        <f>最終需要_まとめ!C14</f>
        <v>100</v>
      </c>
      <c r="D15" s="485">
        <f>取引基本表!CO14</f>
        <v>44131</v>
      </c>
      <c r="E15" s="485">
        <f>取引基本表!CO54</f>
        <v>114299</v>
      </c>
      <c r="F15" s="450">
        <f t="shared" si="0"/>
        <v>0.27855204191125416</v>
      </c>
      <c r="G15" s="450">
        <f t="shared" si="1"/>
        <v>0.72144795808874584</v>
      </c>
      <c r="H15" s="451">
        <f t="shared" si="2"/>
        <v>27.855204191125416</v>
      </c>
      <c r="I15" s="451">
        <f t="shared" si="3"/>
        <v>72.144795808874591</v>
      </c>
      <c r="J15" s="450">
        <f>分析係数!D13</f>
        <v>0.54774535809018565</v>
      </c>
      <c r="K15" s="451">
        <f t="shared" si="4"/>
        <v>15.257558794343231</v>
      </c>
      <c r="L15" s="451">
        <f t="shared" si="5"/>
        <v>12.597645396782186</v>
      </c>
      <c r="M15" s="446">
        <v>9</v>
      </c>
    </row>
    <row r="16" spans="1:13" x14ac:dyDescent="0.15">
      <c r="A16" s="63" t="s">
        <v>88</v>
      </c>
      <c r="B16" s="64" t="s">
        <v>370</v>
      </c>
      <c r="C16" s="532">
        <f>最終需要_まとめ!C15</f>
        <v>100</v>
      </c>
      <c r="D16" s="485">
        <f>取引基本表!CO15</f>
        <v>7528</v>
      </c>
      <c r="E16" s="485">
        <f>取引基本表!CO55</f>
        <v>24932</v>
      </c>
      <c r="F16" s="450">
        <f t="shared" si="0"/>
        <v>0.2319162045594578</v>
      </c>
      <c r="G16" s="450">
        <f t="shared" si="1"/>
        <v>0.76808379544054217</v>
      </c>
      <c r="H16" s="451">
        <f t="shared" si="2"/>
        <v>23.191620455945781</v>
      </c>
      <c r="I16" s="451">
        <f t="shared" si="3"/>
        <v>76.808379544054219</v>
      </c>
      <c r="J16" s="450">
        <f>分析係数!D14</f>
        <v>0.51972459186766551</v>
      </c>
      <c r="K16" s="451">
        <f t="shared" si="4"/>
        <v>12.053255476216224</v>
      </c>
      <c r="L16" s="451">
        <f t="shared" si="5"/>
        <v>11.138364979729557</v>
      </c>
      <c r="M16" s="446">
        <v>10</v>
      </c>
    </row>
    <row r="17" spans="1:13" x14ac:dyDescent="0.15">
      <c r="A17" s="63" t="s">
        <v>89</v>
      </c>
      <c r="B17" s="64" t="s">
        <v>7</v>
      </c>
      <c r="C17" s="532">
        <f>最終需要_まとめ!C16</f>
        <v>100</v>
      </c>
      <c r="D17" s="485">
        <f>取引基本表!CO16</f>
        <v>4755</v>
      </c>
      <c r="E17" s="485">
        <f>取引基本表!CO56</f>
        <v>6315</v>
      </c>
      <c r="F17" s="450">
        <f t="shared" si="0"/>
        <v>0.42953929539295393</v>
      </c>
      <c r="G17" s="450">
        <f t="shared" si="1"/>
        <v>0.57046070460704612</v>
      </c>
      <c r="H17" s="451">
        <f t="shared" si="2"/>
        <v>42.953929539295395</v>
      </c>
      <c r="I17" s="451">
        <f t="shared" si="3"/>
        <v>57.046070460704613</v>
      </c>
      <c r="J17" s="450">
        <f>分析係数!D15</f>
        <v>0.76693661571141369</v>
      </c>
      <c r="K17" s="451">
        <f t="shared" si="4"/>
        <v>32.94294135237373</v>
      </c>
      <c r="L17" s="451">
        <f t="shared" si="5"/>
        <v>10.010988186921665</v>
      </c>
      <c r="M17" s="446">
        <v>11</v>
      </c>
    </row>
    <row r="18" spans="1:13" x14ac:dyDescent="0.15">
      <c r="A18" s="63" t="s">
        <v>90</v>
      </c>
      <c r="B18" s="64" t="s">
        <v>8</v>
      </c>
      <c r="C18" s="532">
        <f>最終需要_まとめ!C17</f>
        <v>100</v>
      </c>
      <c r="D18" s="485">
        <f>取引基本表!CO17</f>
        <v>10595</v>
      </c>
      <c r="E18" s="485">
        <f>取引基本表!CO57</f>
        <v>4636</v>
      </c>
      <c r="F18" s="450">
        <f t="shared" si="0"/>
        <v>0.69562077342262496</v>
      </c>
      <c r="G18" s="450">
        <f t="shared" si="1"/>
        <v>0.30437922657737509</v>
      </c>
      <c r="H18" s="451">
        <f t="shared" si="2"/>
        <v>69.562077342262498</v>
      </c>
      <c r="I18" s="451">
        <f t="shared" si="3"/>
        <v>30.437922657737509</v>
      </c>
      <c r="J18" s="450">
        <f>分析係数!D16</f>
        <v>0.94648318851152791</v>
      </c>
      <c r="K18" s="451">
        <f t="shared" si="4"/>
        <v>65.839336762390118</v>
      </c>
      <c r="L18" s="451">
        <f t="shared" si="5"/>
        <v>3.7227405798723794</v>
      </c>
      <c r="M18" s="446">
        <v>12</v>
      </c>
    </row>
    <row r="19" spans="1:13" x14ac:dyDescent="0.15">
      <c r="A19" s="63" t="s">
        <v>91</v>
      </c>
      <c r="B19" s="64" t="s">
        <v>9</v>
      </c>
      <c r="C19" s="532">
        <f>最終需要_まとめ!C18</f>
        <v>100</v>
      </c>
      <c r="D19" s="485">
        <f>取引基本表!CO18</f>
        <v>2809</v>
      </c>
      <c r="E19" s="485">
        <f>取引基本表!CO58</f>
        <v>3237</v>
      </c>
      <c r="F19" s="450">
        <f t="shared" si="0"/>
        <v>0.46460469732054249</v>
      </c>
      <c r="G19" s="450">
        <f t="shared" si="1"/>
        <v>0.53539530267945745</v>
      </c>
      <c r="H19" s="451">
        <f t="shared" si="2"/>
        <v>46.46046973205425</v>
      </c>
      <c r="I19" s="451">
        <f t="shared" si="3"/>
        <v>53.539530267945743</v>
      </c>
      <c r="J19" s="450">
        <f>分析係数!D17</f>
        <v>0.28161255320924794</v>
      </c>
      <c r="K19" s="451">
        <f t="shared" si="4"/>
        <v>13.08385150454478</v>
      </c>
      <c r="L19" s="451">
        <f t="shared" si="5"/>
        <v>33.376618227509468</v>
      </c>
      <c r="M19" s="446">
        <v>13</v>
      </c>
    </row>
    <row r="20" spans="1:13" x14ac:dyDescent="0.15">
      <c r="A20" s="63" t="s">
        <v>92</v>
      </c>
      <c r="B20" s="64" t="s">
        <v>10</v>
      </c>
      <c r="C20" s="532">
        <f>最終需要_まとめ!C19</f>
        <v>100</v>
      </c>
      <c r="D20" s="485">
        <f>取引基本表!CO19</f>
        <v>8357</v>
      </c>
      <c r="E20" s="485">
        <f>取引基本表!CO59</f>
        <v>14611</v>
      </c>
      <c r="F20" s="450">
        <f t="shared" si="0"/>
        <v>0.36385405781957508</v>
      </c>
      <c r="G20" s="450">
        <f t="shared" si="1"/>
        <v>0.63614594218042497</v>
      </c>
      <c r="H20" s="451">
        <f t="shared" si="2"/>
        <v>36.385405781957509</v>
      </c>
      <c r="I20" s="451">
        <f t="shared" si="3"/>
        <v>63.614594218042498</v>
      </c>
      <c r="J20" s="450">
        <f>分析係数!D18</f>
        <v>0.79102470344707909</v>
      </c>
      <c r="K20" s="451">
        <f t="shared" si="4"/>
        <v>28.781754818474575</v>
      </c>
      <c r="L20" s="451">
        <f t="shared" si="5"/>
        <v>7.6036509634829343</v>
      </c>
      <c r="M20" s="446">
        <v>14</v>
      </c>
    </row>
    <row r="21" spans="1:13" x14ac:dyDescent="0.15">
      <c r="A21" s="63" t="s">
        <v>93</v>
      </c>
      <c r="B21" s="64" t="s">
        <v>371</v>
      </c>
      <c r="C21" s="532">
        <f>最終需要_まとめ!C20</f>
        <v>100</v>
      </c>
      <c r="D21" s="485">
        <f>取引基本表!CO20</f>
        <v>42581</v>
      </c>
      <c r="E21" s="485">
        <f>取引基本表!CO60</f>
        <v>124295</v>
      </c>
      <c r="F21" s="450">
        <f>D21/SUM($D21:$E21)</f>
        <v>0.25516551211678135</v>
      </c>
      <c r="G21" s="450">
        <f>E21/SUM($D21:$E21)</f>
        <v>0.74483448788321871</v>
      </c>
      <c r="H21" s="451">
        <f>$C21*F21</f>
        <v>25.516551211678134</v>
      </c>
      <c r="I21" s="451">
        <f>$C21*G21</f>
        <v>74.483448788321866</v>
      </c>
      <c r="J21" s="450">
        <f>分析係数!D19</f>
        <v>0.43343440758876439</v>
      </c>
      <c r="K21" s="451">
        <f>H21*J21</f>
        <v>11.05975125814208</v>
      </c>
      <c r="L21" s="451">
        <f>H21-K21</f>
        <v>14.456799953536054</v>
      </c>
      <c r="M21" s="446">
        <v>15</v>
      </c>
    </row>
    <row r="22" spans="1:13" x14ac:dyDescent="0.15">
      <c r="A22" s="63" t="s">
        <v>94</v>
      </c>
      <c r="B22" s="64" t="s">
        <v>372</v>
      </c>
      <c r="C22" s="532">
        <f>最終需要_まとめ!C21</f>
        <v>100</v>
      </c>
      <c r="D22" s="485">
        <f>取引基本表!CO21</f>
        <v>71945</v>
      </c>
      <c r="E22" s="485">
        <f>取引基本表!CO61</f>
        <v>225126</v>
      </c>
      <c r="F22" s="450">
        <f>D22/SUM($D22:$E22)</f>
        <v>0.24218116207909893</v>
      </c>
      <c r="G22" s="450">
        <f>E22/SUM($D22:$E22)</f>
        <v>0.7578188379209011</v>
      </c>
      <c r="H22" s="451">
        <f>$C22*F22</f>
        <v>24.218116207909894</v>
      </c>
      <c r="I22" s="451">
        <f>$C22*G22</f>
        <v>75.781883792090113</v>
      </c>
      <c r="J22" s="450">
        <f>分析係数!D20</f>
        <v>0.4727319085387508</v>
      </c>
      <c r="K22" s="451">
        <f>H22*J22</f>
        <v>11.448676296178498</v>
      </c>
      <c r="L22" s="451">
        <f>H22-K22</f>
        <v>12.769439911731396</v>
      </c>
      <c r="M22" s="446">
        <v>16</v>
      </c>
    </row>
    <row r="23" spans="1:13" x14ac:dyDescent="0.15">
      <c r="A23" s="63" t="s">
        <v>95</v>
      </c>
      <c r="B23" s="64" t="s">
        <v>373</v>
      </c>
      <c r="C23" s="532">
        <f>最終需要_まとめ!C22</f>
        <v>100</v>
      </c>
      <c r="D23" s="485">
        <f>取引基本表!CO22</f>
        <v>73629</v>
      </c>
      <c r="E23" s="485">
        <f>取引基本表!CO62</f>
        <v>74503</v>
      </c>
      <c r="F23" s="450">
        <f t="shared" si="0"/>
        <v>0.4970499284422002</v>
      </c>
      <c r="G23" s="450">
        <f t="shared" si="1"/>
        <v>0.5029500715577998</v>
      </c>
      <c r="H23" s="451">
        <f t="shared" si="2"/>
        <v>49.704992844220023</v>
      </c>
      <c r="I23" s="451">
        <f t="shared" si="3"/>
        <v>50.295007155779977</v>
      </c>
      <c r="J23" s="450">
        <f>分析係数!D21</f>
        <v>0.55370464905917227</v>
      </c>
      <c r="K23" s="451">
        <f t="shared" si="4"/>
        <v>27.521885619297517</v>
      </c>
      <c r="L23" s="451">
        <f t="shared" si="5"/>
        <v>22.183107224922505</v>
      </c>
      <c r="M23" s="446">
        <v>17</v>
      </c>
    </row>
    <row r="24" spans="1:13" x14ac:dyDescent="0.15">
      <c r="A24" s="63" t="s">
        <v>96</v>
      </c>
      <c r="B24" s="64" t="s">
        <v>374</v>
      </c>
      <c r="C24" s="532">
        <f>最終需要_まとめ!C23</f>
        <v>100</v>
      </c>
      <c r="D24" s="485">
        <f>取引基本表!CO23</f>
        <v>545</v>
      </c>
      <c r="E24" s="485">
        <f>取引基本表!CO63</f>
        <v>705</v>
      </c>
      <c r="F24" s="450">
        <f t="shared" si="0"/>
        <v>0.436</v>
      </c>
      <c r="G24" s="450">
        <f t="shared" si="1"/>
        <v>0.56399999999999995</v>
      </c>
      <c r="H24" s="451">
        <f t="shared" si="2"/>
        <v>43.6</v>
      </c>
      <c r="I24" s="451">
        <f t="shared" si="3"/>
        <v>56.399999999999991</v>
      </c>
      <c r="J24" s="450">
        <f>分析係数!D22</f>
        <v>0.32278304175837103</v>
      </c>
      <c r="K24" s="451">
        <f t="shared" si="4"/>
        <v>14.073340620664977</v>
      </c>
      <c r="L24" s="451">
        <f t="shared" si="5"/>
        <v>29.526659379335022</v>
      </c>
      <c r="M24" s="446">
        <v>18</v>
      </c>
    </row>
    <row r="25" spans="1:13" x14ac:dyDescent="0.15">
      <c r="A25" s="63" t="s">
        <v>97</v>
      </c>
      <c r="B25" s="64" t="s">
        <v>11</v>
      </c>
      <c r="C25" s="532">
        <f>最終需要_まとめ!C24</f>
        <v>100</v>
      </c>
      <c r="D25" s="485">
        <f>取引基本表!CO24</f>
        <v>134674</v>
      </c>
      <c r="E25" s="485">
        <f>取引基本表!CO64</f>
        <v>249382</v>
      </c>
      <c r="F25" s="450">
        <f t="shared" si="0"/>
        <v>0.35066240339950422</v>
      </c>
      <c r="G25" s="450">
        <f t="shared" si="1"/>
        <v>0.64933759660049573</v>
      </c>
      <c r="H25" s="451">
        <f t="shared" si="2"/>
        <v>35.066240339950419</v>
      </c>
      <c r="I25" s="451">
        <f t="shared" si="3"/>
        <v>64.933759660049574</v>
      </c>
      <c r="J25" s="450">
        <f>分析係数!D23</f>
        <v>0.45511240087624993</v>
      </c>
      <c r="K25" s="451">
        <f t="shared" si="4"/>
        <v>15.959080830818442</v>
      </c>
      <c r="L25" s="451">
        <f t="shared" si="5"/>
        <v>19.107159509131975</v>
      </c>
      <c r="M25" s="446">
        <v>19</v>
      </c>
    </row>
    <row r="26" spans="1:13" x14ac:dyDescent="0.15">
      <c r="A26" s="63" t="s">
        <v>98</v>
      </c>
      <c r="B26" s="64" t="s">
        <v>345</v>
      </c>
      <c r="C26" s="532">
        <f>最終需要_まとめ!C25</f>
        <v>100</v>
      </c>
      <c r="D26" s="485">
        <f>取引基本表!CO25</f>
        <v>220347</v>
      </c>
      <c r="E26" s="485">
        <f>取引基本表!CO65</f>
        <v>57457</v>
      </c>
      <c r="F26" s="450">
        <f t="shared" si="0"/>
        <v>0.79317432434378199</v>
      </c>
      <c r="G26" s="450">
        <f t="shared" si="1"/>
        <v>0.20682567565621807</v>
      </c>
      <c r="H26" s="451">
        <f t="shared" si="2"/>
        <v>79.317432434378205</v>
      </c>
      <c r="I26" s="451">
        <f t="shared" si="3"/>
        <v>20.682567565621806</v>
      </c>
      <c r="J26" s="450">
        <f>分析係数!D24</f>
        <v>0.56783423982568937</v>
      </c>
      <c r="K26" s="451">
        <f t="shared" si="4"/>
        <v>45.039153951300626</v>
      </c>
      <c r="L26" s="451">
        <f t="shared" si="5"/>
        <v>34.278278483077578</v>
      </c>
      <c r="M26" s="446">
        <v>20</v>
      </c>
    </row>
    <row r="27" spans="1:13" x14ac:dyDescent="0.15">
      <c r="A27" s="63" t="s">
        <v>99</v>
      </c>
      <c r="B27" s="64" t="s">
        <v>342</v>
      </c>
      <c r="C27" s="532">
        <f>最終需要_まとめ!C26</f>
        <v>100</v>
      </c>
      <c r="D27" s="485">
        <f>取引基本表!CO26</f>
        <v>94653</v>
      </c>
      <c r="E27" s="485">
        <f>取引基本表!CO66</f>
        <v>278673</v>
      </c>
      <c r="F27" s="450">
        <f t="shared" si="0"/>
        <v>0.25353980167467577</v>
      </c>
      <c r="G27" s="450">
        <f t="shared" si="1"/>
        <v>0.74646019832532429</v>
      </c>
      <c r="H27" s="451">
        <f t="shared" si="2"/>
        <v>25.353980167467576</v>
      </c>
      <c r="I27" s="451">
        <f t="shared" si="3"/>
        <v>74.646019832532431</v>
      </c>
      <c r="J27" s="450">
        <f>分析係数!D25</f>
        <v>0.60177762196662321</v>
      </c>
      <c r="K27" s="451">
        <f t="shared" si="4"/>
        <v>15.257457892567565</v>
      </c>
      <c r="L27" s="451">
        <f t="shared" si="5"/>
        <v>10.096522274900011</v>
      </c>
      <c r="M27" s="446">
        <v>21</v>
      </c>
    </row>
    <row r="28" spans="1:13" x14ac:dyDescent="0.15">
      <c r="A28" s="458" t="s">
        <v>100</v>
      </c>
      <c r="B28" s="443" t="s">
        <v>13</v>
      </c>
      <c r="C28" s="540">
        <f>最終需要_まとめ!C27</f>
        <v>100</v>
      </c>
      <c r="D28" s="487">
        <f>取引基本表!CO27</f>
        <v>91126</v>
      </c>
      <c r="E28" s="487">
        <f>取引基本表!CO67</f>
        <v>66926</v>
      </c>
      <c r="F28" s="459">
        <f t="shared" si="0"/>
        <v>0.57655708247918402</v>
      </c>
      <c r="G28" s="459">
        <f t="shared" si="1"/>
        <v>0.42344291752081592</v>
      </c>
      <c r="H28" s="460">
        <f t="shared" si="2"/>
        <v>57.655708247918405</v>
      </c>
      <c r="I28" s="460">
        <f t="shared" si="3"/>
        <v>42.344291752081595</v>
      </c>
      <c r="J28" s="459">
        <f>分析係数!D26</f>
        <v>0.63864986909069521</v>
      </c>
      <c r="K28" s="460">
        <f t="shared" si="4"/>
        <v>36.821810524864404</v>
      </c>
      <c r="L28" s="460">
        <f t="shared" si="5"/>
        <v>20.833897723054001</v>
      </c>
      <c r="M28" s="461">
        <v>22</v>
      </c>
    </row>
    <row r="29" spans="1:13" x14ac:dyDescent="0.15">
      <c r="A29" s="63" t="s">
        <v>101</v>
      </c>
      <c r="B29" s="64" t="s">
        <v>14</v>
      </c>
      <c r="C29" s="532">
        <f>最終需要_まとめ!C28</f>
        <v>100</v>
      </c>
      <c r="D29" s="485">
        <f>取引基本表!CO28</f>
        <v>1363924</v>
      </c>
      <c r="E29" s="485">
        <f>取引基本表!CO68</f>
        <v>0</v>
      </c>
      <c r="F29" s="450">
        <f t="shared" ref="F29:F40" si="6">D29/SUM($D29:$E29)</f>
        <v>1</v>
      </c>
      <c r="G29" s="450">
        <f t="shared" ref="G29:G40" si="7">E29/SUM($D29:$E29)</f>
        <v>0</v>
      </c>
      <c r="H29" s="451">
        <f t="shared" ref="H29:H40" si="8">$C29*F29</f>
        <v>100</v>
      </c>
      <c r="I29" s="451">
        <f t="shared" ref="I29:I40" si="9">$C29*G29</f>
        <v>0</v>
      </c>
      <c r="J29" s="450">
        <f>分析係数!D27</f>
        <v>1</v>
      </c>
      <c r="K29" s="451">
        <f t="shared" ref="K29:K40" si="10">H29*J29</f>
        <v>100</v>
      </c>
      <c r="L29" s="451">
        <f t="shared" ref="L29:L40" si="11">H29-K29</f>
        <v>0</v>
      </c>
      <c r="M29" s="446">
        <v>23</v>
      </c>
    </row>
    <row r="30" spans="1:13" x14ac:dyDescent="0.15">
      <c r="A30" s="63" t="s">
        <v>102</v>
      </c>
      <c r="B30" s="64" t="s">
        <v>343</v>
      </c>
      <c r="C30" s="532">
        <f>最終需要_まとめ!C29</f>
        <v>100</v>
      </c>
      <c r="D30" s="485">
        <f>取引基本表!CO29</f>
        <v>231871</v>
      </c>
      <c r="E30" s="485">
        <f>取引基本表!CO69</f>
        <v>72305</v>
      </c>
      <c r="F30" s="450">
        <f t="shared" si="6"/>
        <v>0.76229222555362686</v>
      </c>
      <c r="G30" s="450">
        <f t="shared" si="7"/>
        <v>0.23770777444637314</v>
      </c>
      <c r="H30" s="451">
        <f t="shared" si="8"/>
        <v>76.229222555362682</v>
      </c>
      <c r="I30" s="451">
        <f t="shared" si="9"/>
        <v>23.770777444637314</v>
      </c>
      <c r="J30" s="450">
        <f>分析係数!D28</f>
        <v>0.99993659046954753</v>
      </c>
      <c r="K30" s="451">
        <f t="shared" si="10"/>
        <v>76.224388896153684</v>
      </c>
      <c r="L30" s="451">
        <f t="shared" si="11"/>
        <v>4.8336592089981423E-3</v>
      </c>
      <c r="M30" s="446">
        <v>24</v>
      </c>
    </row>
    <row r="31" spans="1:13" x14ac:dyDescent="0.15">
      <c r="A31" s="63" t="s">
        <v>103</v>
      </c>
      <c r="B31" s="64" t="s">
        <v>375</v>
      </c>
      <c r="C31" s="532">
        <f>最終需要_まとめ!C30</f>
        <v>100</v>
      </c>
      <c r="D31" s="485">
        <f>取引基本表!CO30</f>
        <v>76900</v>
      </c>
      <c r="E31" s="485">
        <f>取引基本表!CO70</f>
        <v>0</v>
      </c>
      <c r="F31" s="450">
        <f t="shared" si="6"/>
        <v>1</v>
      </c>
      <c r="G31" s="450">
        <f t="shared" si="7"/>
        <v>0</v>
      </c>
      <c r="H31" s="451">
        <f t="shared" si="8"/>
        <v>100</v>
      </c>
      <c r="I31" s="451">
        <f t="shared" si="9"/>
        <v>0</v>
      </c>
      <c r="J31" s="450">
        <f>分析係数!D29</f>
        <v>0.99973930911804698</v>
      </c>
      <c r="K31" s="451">
        <f t="shared" si="10"/>
        <v>99.9739309118047</v>
      </c>
      <c r="L31" s="451">
        <f t="shared" si="11"/>
        <v>2.6069088195299628E-2</v>
      </c>
      <c r="M31" s="446">
        <v>25</v>
      </c>
    </row>
    <row r="32" spans="1:13" x14ac:dyDescent="0.15">
      <c r="A32" s="63" t="s">
        <v>104</v>
      </c>
      <c r="B32" s="64" t="s">
        <v>376</v>
      </c>
      <c r="C32" s="532">
        <f>最終需要_まとめ!C31</f>
        <v>100</v>
      </c>
      <c r="D32" s="485">
        <f>取引基本表!CO31</f>
        <v>47745</v>
      </c>
      <c r="E32" s="485">
        <f>取引基本表!CO71</f>
        <v>2241</v>
      </c>
      <c r="F32" s="450">
        <f>D32/SUM($D32:$E32)</f>
        <v>0.95516744688512789</v>
      </c>
      <c r="G32" s="450">
        <f>E32/SUM($D32:$E32)</f>
        <v>4.4832553114872165E-2</v>
      </c>
      <c r="H32" s="451">
        <f>$C32*F32</f>
        <v>95.516744688512787</v>
      </c>
      <c r="I32" s="451">
        <f>$C32*G32</f>
        <v>4.4832553114872162</v>
      </c>
      <c r="J32" s="450">
        <f>分析係数!D30</f>
        <v>0.99992258046353188</v>
      </c>
      <c r="K32" s="451">
        <f>H32*J32</f>
        <v>95.509349826414066</v>
      </c>
      <c r="L32" s="451">
        <f>H32-K32</f>
        <v>7.3948620987209779E-3</v>
      </c>
      <c r="M32" s="446">
        <v>26</v>
      </c>
    </row>
    <row r="33" spans="1:13" x14ac:dyDescent="0.15">
      <c r="A33" s="63" t="s">
        <v>105</v>
      </c>
      <c r="B33" s="64" t="s">
        <v>377</v>
      </c>
      <c r="C33" s="532">
        <f>最終需要_まとめ!C32</f>
        <v>100</v>
      </c>
      <c r="D33" s="485">
        <f>取引基本表!CO32</f>
        <v>697864</v>
      </c>
      <c r="E33" s="485">
        <f>取引基本表!CO71</f>
        <v>2241</v>
      </c>
      <c r="F33" s="450">
        <f t="shared" si="6"/>
        <v>0.99679905157083581</v>
      </c>
      <c r="G33" s="450">
        <f t="shared" si="7"/>
        <v>3.2009484291641967E-3</v>
      </c>
      <c r="H33" s="451">
        <f t="shared" si="8"/>
        <v>99.679905157083581</v>
      </c>
      <c r="I33" s="451">
        <f t="shared" si="9"/>
        <v>0.32009484291641965</v>
      </c>
      <c r="J33" s="450">
        <f>分析係数!D31</f>
        <v>0.97610977670274912</v>
      </c>
      <c r="K33" s="451">
        <f t="shared" si="10"/>
        <v>97.298529964632067</v>
      </c>
      <c r="L33" s="451">
        <f t="shared" si="11"/>
        <v>2.3813751924515145</v>
      </c>
      <c r="M33" s="446">
        <v>27</v>
      </c>
    </row>
    <row r="34" spans="1:13" x14ac:dyDescent="0.15">
      <c r="A34" s="63" t="s">
        <v>106</v>
      </c>
      <c r="B34" s="64" t="s">
        <v>17</v>
      </c>
      <c r="C34" s="532">
        <f>最終需要_まとめ!C33</f>
        <v>100</v>
      </c>
      <c r="D34" s="485">
        <f>取引基本表!CO33</f>
        <v>501466</v>
      </c>
      <c r="E34" s="485">
        <f>取引基本表!CO72</f>
        <v>1641274</v>
      </c>
      <c r="F34" s="450">
        <f t="shared" si="6"/>
        <v>0.23403026032089755</v>
      </c>
      <c r="G34" s="450">
        <f t="shared" si="7"/>
        <v>0.76596973967910242</v>
      </c>
      <c r="H34" s="451">
        <f t="shared" si="8"/>
        <v>23.403026032089755</v>
      </c>
      <c r="I34" s="451">
        <f t="shared" si="9"/>
        <v>76.596973967910245</v>
      </c>
      <c r="J34" s="450">
        <f>分析係数!D32</f>
        <v>0.95972734039762542</v>
      </c>
      <c r="K34" s="451">
        <f t="shared" si="10"/>
        <v>22.460523931033894</v>
      </c>
      <c r="L34" s="451">
        <f t="shared" si="11"/>
        <v>0.94250210105586163</v>
      </c>
      <c r="M34" s="446">
        <v>28</v>
      </c>
    </row>
    <row r="35" spans="1:13" x14ac:dyDescent="0.15">
      <c r="A35" s="63" t="s">
        <v>107</v>
      </c>
      <c r="B35" s="64" t="s">
        <v>18</v>
      </c>
      <c r="C35" s="532">
        <f>最終需要_まとめ!C34</f>
        <v>100</v>
      </c>
      <c r="D35" s="485">
        <f>取引基本表!CO34</f>
        <v>2283931</v>
      </c>
      <c r="E35" s="485">
        <f>取引基本表!CO73</f>
        <v>67479</v>
      </c>
      <c r="F35" s="450">
        <f t="shared" si="6"/>
        <v>0.97130275026473478</v>
      </c>
      <c r="G35" s="450">
        <f t="shared" si="7"/>
        <v>2.8697249735265225E-2</v>
      </c>
      <c r="H35" s="451">
        <f t="shared" si="8"/>
        <v>97.130275026473484</v>
      </c>
      <c r="I35" s="451">
        <f t="shared" si="9"/>
        <v>2.8697249735265227</v>
      </c>
      <c r="J35" s="450">
        <f>分析係数!D33</f>
        <v>0.99996614600965616</v>
      </c>
      <c r="K35" s="451">
        <f t="shared" si="10"/>
        <v>97.126986779080639</v>
      </c>
      <c r="L35" s="451">
        <f t="shared" si="11"/>
        <v>3.2882473928452782E-3</v>
      </c>
      <c r="M35" s="446">
        <v>29</v>
      </c>
    </row>
    <row r="36" spans="1:13" x14ac:dyDescent="0.15">
      <c r="A36" s="63" t="s">
        <v>108</v>
      </c>
      <c r="B36" s="64" t="s">
        <v>378</v>
      </c>
      <c r="C36" s="532">
        <f>最終需要_まとめ!C35</f>
        <v>100</v>
      </c>
      <c r="D36" s="485">
        <f>取引基本表!CO35</f>
        <v>316510</v>
      </c>
      <c r="E36" s="485">
        <f>取引基本表!CO74</f>
        <v>51907</v>
      </c>
      <c r="F36" s="450">
        <f t="shared" si="6"/>
        <v>0.85910802161680921</v>
      </c>
      <c r="G36" s="450">
        <f t="shared" si="7"/>
        <v>0.14089197838319079</v>
      </c>
      <c r="H36" s="451">
        <f t="shared" si="8"/>
        <v>85.91080216168092</v>
      </c>
      <c r="I36" s="451">
        <f t="shared" si="9"/>
        <v>14.089197838319079</v>
      </c>
      <c r="J36" s="450">
        <f>分析係数!D34</f>
        <v>0.91404522800161248</v>
      </c>
      <c r="K36" s="451">
        <f t="shared" si="10"/>
        <v>78.526358749675055</v>
      </c>
      <c r="L36" s="451">
        <f t="shared" si="11"/>
        <v>7.3844434120058651</v>
      </c>
      <c r="M36" s="446">
        <v>30</v>
      </c>
    </row>
    <row r="37" spans="1:13" x14ac:dyDescent="0.15">
      <c r="A37" s="63" t="s">
        <v>109</v>
      </c>
      <c r="B37" s="64" t="s">
        <v>347</v>
      </c>
      <c r="C37" s="532">
        <f>最終需要_まとめ!C36</f>
        <v>100</v>
      </c>
      <c r="D37" s="485">
        <f>取引基本表!CO36</f>
        <v>368327</v>
      </c>
      <c r="E37" s="485">
        <f>取引基本表!CO75</f>
        <v>235902</v>
      </c>
      <c r="F37" s="450">
        <f t="shared" si="6"/>
        <v>0.60958179762970666</v>
      </c>
      <c r="G37" s="450">
        <f t="shared" si="7"/>
        <v>0.3904182023702934</v>
      </c>
      <c r="H37" s="451">
        <f t="shared" si="8"/>
        <v>60.958179762970666</v>
      </c>
      <c r="I37" s="451">
        <f t="shared" si="9"/>
        <v>39.041820237029341</v>
      </c>
      <c r="J37" s="450">
        <f>分析係数!D35</f>
        <v>0.95102287266527208</v>
      </c>
      <c r="K37" s="451">
        <f t="shared" si="10"/>
        <v>57.972623230626418</v>
      </c>
      <c r="L37" s="451">
        <f t="shared" si="11"/>
        <v>2.9855565323442477</v>
      </c>
      <c r="M37" s="446">
        <v>31</v>
      </c>
    </row>
    <row r="38" spans="1:13" x14ac:dyDescent="0.15">
      <c r="A38" s="63" t="s">
        <v>110</v>
      </c>
      <c r="B38" s="64" t="s">
        <v>19</v>
      </c>
      <c r="C38" s="532">
        <f>最終需要_まとめ!C37</f>
        <v>100</v>
      </c>
      <c r="D38" s="485">
        <f>取引基本表!CO37</f>
        <v>1191926</v>
      </c>
      <c r="E38" s="485">
        <f>取引基本表!CO76</f>
        <v>365468</v>
      </c>
      <c r="F38" s="450">
        <f t="shared" si="6"/>
        <v>0.76533362784240855</v>
      </c>
      <c r="G38" s="450">
        <f t="shared" si="7"/>
        <v>0.23466637215759145</v>
      </c>
      <c r="H38" s="451">
        <f t="shared" si="8"/>
        <v>76.53336278424085</v>
      </c>
      <c r="I38" s="451">
        <f t="shared" si="9"/>
        <v>23.466637215759146</v>
      </c>
      <c r="J38" s="450">
        <f>分析係数!D36</f>
        <v>1</v>
      </c>
      <c r="K38" s="451">
        <f t="shared" si="10"/>
        <v>76.53336278424085</v>
      </c>
      <c r="L38" s="451">
        <f t="shared" si="11"/>
        <v>0</v>
      </c>
      <c r="M38" s="446">
        <v>32</v>
      </c>
    </row>
    <row r="39" spans="1:13" x14ac:dyDescent="0.15">
      <c r="A39" s="63" t="s">
        <v>111</v>
      </c>
      <c r="B39" s="64" t="s">
        <v>20</v>
      </c>
      <c r="C39" s="532">
        <f>最終需要_まとめ!C38</f>
        <v>100</v>
      </c>
      <c r="D39" s="485">
        <f>取引基本表!CO38</f>
        <v>946835</v>
      </c>
      <c r="E39" s="485">
        <f>取引基本表!CO77</f>
        <v>0</v>
      </c>
      <c r="F39" s="450">
        <f t="shared" si="6"/>
        <v>1</v>
      </c>
      <c r="G39" s="450">
        <f t="shared" si="7"/>
        <v>0</v>
      </c>
      <c r="H39" s="451">
        <f t="shared" si="8"/>
        <v>100</v>
      </c>
      <c r="I39" s="451">
        <f t="shared" si="9"/>
        <v>0</v>
      </c>
      <c r="J39" s="450">
        <f>分析係数!D37</f>
        <v>0.99512036457665298</v>
      </c>
      <c r="K39" s="451">
        <f t="shared" si="10"/>
        <v>99.512036457665303</v>
      </c>
      <c r="L39" s="451">
        <f t="shared" si="11"/>
        <v>0.48796354233469685</v>
      </c>
      <c r="M39" s="446">
        <v>33</v>
      </c>
    </row>
    <row r="40" spans="1:13" x14ac:dyDescent="0.15">
      <c r="A40" s="63" t="s">
        <v>112</v>
      </c>
      <c r="B40" s="64" t="s">
        <v>379</v>
      </c>
      <c r="C40" s="532">
        <f>最終需要_まとめ!C39</f>
        <v>100</v>
      </c>
      <c r="D40" s="485">
        <f>取引基本表!CO39</f>
        <v>2456981</v>
      </c>
      <c r="E40" s="485">
        <f>取引基本表!CO78</f>
        <v>50678</v>
      </c>
      <c r="F40" s="450">
        <f t="shared" si="6"/>
        <v>0.97979071317112898</v>
      </c>
      <c r="G40" s="450">
        <f t="shared" si="7"/>
        <v>2.0209286828871069E-2</v>
      </c>
      <c r="H40" s="451">
        <f t="shared" si="8"/>
        <v>97.979071317112897</v>
      </c>
      <c r="I40" s="451">
        <f t="shared" si="9"/>
        <v>2.0209286828871069</v>
      </c>
      <c r="J40" s="450">
        <f>分析係数!D38</f>
        <v>0.99992996510058663</v>
      </c>
      <c r="K40" s="451">
        <f t="shared" si="10"/>
        <v>97.972209362708583</v>
      </c>
      <c r="L40" s="451">
        <f t="shared" si="11"/>
        <v>6.8619544043144742E-3</v>
      </c>
      <c r="M40" s="446">
        <v>34</v>
      </c>
    </row>
    <row r="41" spans="1:13" x14ac:dyDescent="0.15">
      <c r="A41" s="63" t="s">
        <v>334</v>
      </c>
      <c r="B41" s="64" t="s">
        <v>380</v>
      </c>
      <c r="C41" s="532">
        <f>最終需要_まとめ!C40</f>
        <v>100</v>
      </c>
      <c r="D41" s="485">
        <f>取引基本表!CO40</f>
        <v>175968</v>
      </c>
      <c r="E41" s="485">
        <f>取引基本表!CO79</f>
        <v>0</v>
      </c>
      <c r="F41" s="450">
        <f t="shared" ref="F41:G43" si="12">D41/SUM($D41:$E41)</f>
        <v>1</v>
      </c>
      <c r="G41" s="450">
        <f t="shared" si="12"/>
        <v>0</v>
      </c>
      <c r="H41" s="451">
        <f t="shared" ref="H41:I43" si="13">$C41*F41</f>
        <v>100</v>
      </c>
      <c r="I41" s="451">
        <f t="shared" si="13"/>
        <v>0</v>
      </c>
      <c r="J41" s="450">
        <f>分析係数!D39</f>
        <v>0.98712728168134212</v>
      </c>
      <c r="K41" s="451">
        <f>H41*J41</f>
        <v>98.712728168134205</v>
      </c>
      <c r="L41" s="451">
        <f>H41-K41</f>
        <v>1.2872718318657945</v>
      </c>
      <c r="M41" s="446">
        <v>35</v>
      </c>
    </row>
    <row r="42" spans="1:13" x14ac:dyDescent="0.15">
      <c r="A42" s="63" t="s">
        <v>335</v>
      </c>
      <c r="B42" s="64" t="s">
        <v>21</v>
      </c>
      <c r="C42" s="532">
        <f>最終需要_まとめ!C41</f>
        <v>100</v>
      </c>
      <c r="D42" s="485">
        <f>取引基本表!CO41</f>
        <v>118586</v>
      </c>
      <c r="E42" s="485">
        <f>取引基本表!CO80</f>
        <v>3973</v>
      </c>
      <c r="F42" s="450">
        <f t="shared" si="12"/>
        <v>0.96758296004373401</v>
      </c>
      <c r="G42" s="450">
        <f t="shared" si="12"/>
        <v>3.2417039956265964E-2</v>
      </c>
      <c r="H42" s="451">
        <f t="shared" si="13"/>
        <v>96.758296004373406</v>
      </c>
      <c r="I42" s="451">
        <f t="shared" si="13"/>
        <v>3.2417039956265965</v>
      </c>
      <c r="J42" s="450">
        <f>分析係数!D40</f>
        <v>0.95005216773592027</v>
      </c>
      <c r="K42" s="451">
        <f>H42*J42</f>
        <v>91.925428865388781</v>
      </c>
      <c r="L42" s="451">
        <f>H42-K42</f>
        <v>4.8328671389846249</v>
      </c>
      <c r="M42" s="446">
        <v>36</v>
      </c>
    </row>
    <row r="43" spans="1:13" x14ac:dyDescent="0.15">
      <c r="A43" s="63" t="s">
        <v>381</v>
      </c>
      <c r="B43" s="64" t="s">
        <v>444</v>
      </c>
      <c r="C43" s="532">
        <f>最終需要_まとめ!C42</f>
        <v>100</v>
      </c>
      <c r="D43" s="485">
        <f>取引基本表!CO42</f>
        <v>1575296</v>
      </c>
      <c r="E43" s="485">
        <f>取引基本表!CO81</f>
        <v>53153</v>
      </c>
      <c r="F43" s="450">
        <f t="shared" si="12"/>
        <v>0.9673597392365374</v>
      </c>
      <c r="G43" s="450">
        <f t="shared" si="12"/>
        <v>3.2640260763462658E-2</v>
      </c>
      <c r="H43" s="451">
        <f t="shared" si="13"/>
        <v>96.735973923653745</v>
      </c>
      <c r="I43" s="451">
        <f t="shared" si="13"/>
        <v>3.2640260763462656</v>
      </c>
      <c r="J43" s="450">
        <f>分析係数!D41</f>
        <v>0.96671823910174448</v>
      </c>
      <c r="K43" s="451">
        <f>H43*J43</f>
        <v>93.516430369266814</v>
      </c>
      <c r="L43" s="451">
        <f>H43-K43</f>
        <v>3.2195435543869309</v>
      </c>
      <c r="M43" s="446">
        <v>37</v>
      </c>
    </row>
    <row r="44" spans="1:13" x14ac:dyDescent="0.15">
      <c r="A44" s="530" t="s">
        <v>336</v>
      </c>
      <c r="B44" s="531" t="s">
        <v>383</v>
      </c>
      <c r="C44" s="532">
        <f>最終需要_まとめ!C43</f>
        <v>0</v>
      </c>
      <c r="D44" s="533">
        <f>取引基本表!CO43</f>
        <v>0</v>
      </c>
      <c r="E44" s="533">
        <f>取引基本表!CO82</f>
        <v>522244</v>
      </c>
      <c r="F44" s="534">
        <f>D44/SUM($D44:$E44)</f>
        <v>0</v>
      </c>
      <c r="G44" s="534">
        <f>E44/SUM($D44:$E44)</f>
        <v>1</v>
      </c>
      <c r="H44" s="535">
        <f>$C44*F44</f>
        <v>0</v>
      </c>
      <c r="I44" s="535">
        <f>$C44*G44</f>
        <v>0</v>
      </c>
      <c r="J44" s="534">
        <f>分析係数!D42</f>
        <v>1</v>
      </c>
      <c r="K44" s="535">
        <f>H44*J44</f>
        <v>0</v>
      </c>
      <c r="L44" s="535">
        <f>H44-K44</f>
        <v>0</v>
      </c>
      <c r="M44" s="536">
        <v>38</v>
      </c>
    </row>
    <row r="45" spans="1:13" x14ac:dyDescent="0.15">
      <c r="A45" s="530" t="s">
        <v>337</v>
      </c>
      <c r="B45" s="531" t="s">
        <v>384</v>
      </c>
      <c r="C45" s="532">
        <f>最終需要_まとめ!C44</f>
        <v>0</v>
      </c>
      <c r="D45" s="533">
        <f>取引基本表!CO44</f>
        <v>829</v>
      </c>
      <c r="E45" s="533">
        <f>取引基本表!CO83</f>
        <v>0</v>
      </c>
      <c r="F45" s="534">
        <f>D45/SUM($D45:$E45)</f>
        <v>1</v>
      </c>
      <c r="G45" s="534">
        <f>E45/SUM($D45:$E45)</f>
        <v>0</v>
      </c>
      <c r="H45" s="535">
        <f>$C45*F45</f>
        <v>0</v>
      </c>
      <c r="I45" s="535">
        <f>$C45*G45</f>
        <v>0</v>
      </c>
      <c r="J45" s="534">
        <f>分析係数!D43</f>
        <v>0.99510335587597298</v>
      </c>
      <c r="K45" s="535">
        <f>H45*J45</f>
        <v>0</v>
      </c>
      <c r="L45" s="535">
        <f>H45-K45</f>
        <v>0</v>
      </c>
      <c r="M45" s="536">
        <v>39</v>
      </c>
    </row>
    <row r="46" spans="1:13" x14ac:dyDescent="0.15">
      <c r="A46" s="452"/>
      <c r="B46" s="453" t="s">
        <v>48</v>
      </c>
      <c r="C46" s="541">
        <f>SUM(C7:C43)</f>
        <v>3700</v>
      </c>
      <c r="D46" s="454"/>
      <c r="E46" s="454"/>
      <c r="F46" s="454"/>
      <c r="G46" s="454"/>
      <c r="H46" s="454">
        <f>SUM(H7:H43)</f>
        <v>2345.7187973990344</v>
      </c>
      <c r="I46" s="454">
        <f>SUM(I7:I43)</f>
        <v>1354.2812026009651</v>
      </c>
      <c r="J46" s="454"/>
      <c r="K46" s="454">
        <f>SUM(K7:K43)</f>
        <v>1818.8658935201336</v>
      </c>
      <c r="L46" s="454">
        <f>SUM(L7:L43)</f>
        <v>526.85290387890097</v>
      </c>
      <c r="M46" s="455"/>
    </row>
  </sheetData>
  <mergeCells count="1">
    <mergeCell ref="A4:B6"/>
  </mergeCells>
  <phoneticPr fontId="6"/>
  <pageMargins left="0.75" right="0.75" top="1" bottom="1" header="0.51200000000000001" footer="0.51200000000000001"/>
  <pageSetup paperSize="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279">
        <v>36</v>
      </c>
      <c r="C2" s="324" t="s">
        <v>441</v>
      </c>
      <c r="D2" s="280"/>
      <c r="E2" s="280"/>
    </row>
    <row r="3" spans="1:12" s="112" customFormat="1" ht="33.75" customHeight="1" x14ac:dyDescent="0.15">
      <c r="A3" s="558" t="s">
        <v>410</v>
      </c>
      <c r="B3" s="559"/>
      <c r="C3" s="560"/>
      <c r="D3" s="281" t="s">
        <v>156</v>
      </c>
      <c r="E3" s="281" t="s">
        <v>157</v>
      </c>
      <c r="F3" s="176" t="s">
        <v>158</v>
      </c>
      <c r="G3" s="176" t="s">
        <v>159</v>
      </c>
      <c r="H3" s="477" t="s">
        <v>160</v>
      </c>
      <c r="I3" s="177" t="s">
        <v>161</v>
      </c>
      <c r="J3" s="178" t="s">
        <v>48</v>
      </c>
      <c r="K3" s="179"/>
      <c r="L3" s="180"/>
    </row>
    <row r="4" spans="1:12" s="189" customFormat="1" ht="19.5" customHeight="1" x14ac:dyDescent="0.15">
      <c r="A4" s="561"/>
      <c r="B4" s="562"/>
      <c r="C4" s="563"/>
      <c r="D4" s="181" t="s">
        <v>352</v>
      </c>
      <c r="E4" s="182" t="s">
        <v>154</v>
      </c>
      <c r="F4" s="183" t="s">
        <v>155</v>
      </c>
      <c r="G4" s="183" t="s">
        <v>353</v>
      </c>
      <c r="H4" s="479" t="s">
        <v>354</v>
      </c>
      <c r="I4" s="185" t="s">
        <v>355</v>
      </c>
      <c r="J4" s="186" t="s">
        <v>356</v>
      </c>
      <c r="K4" s="187"/>
      <c r="L4" s="188"/>
    </row>
    <row r="5" spans="1:12" x14ac:dyDescent="0.15">
      <c r="A5" s="282" t="s">
        <v>130</v>
      </c>
      <c r="B5" s="283" t="s">
        <v>358</v>
      </c>
      <c r="C5" s="192" t="s">
        <v>359</v>
      </c>
      <c r="D5" s="284"/>
      <c r="E5" s="285"/>
      <c r="F5" s="195">
        <f>逆行列係数!AM5</f>
        <v>8.6737185017863463E-5</v>
      </c>
      <c r="G5" s="195">
        <f>逆行列係数!CB5</f>
        <v>1.8986144559928959E-5</v>
      </c>
      <c r="H5" s="472">
        <f t="shared" ref="H5:H38" si="0">D$40*F5</f>
        <v>7.9733529313436736E-3</v>
      </c>
      <c r="I5" s="196">
        <f t="shared" ref="I5:I38" si="1">E$40*G5</f>
        <v>6.1547460681465874E-5</v>
      </c>
      <c r="J5" s="197">
        <f t="shared" ref="J5:J43" si="2">SUM(H5:I5)</f>
        <v>8.0349003920251391E-3</v>
      </c>
    </row>
    <row r="6" spans="1:12" x14ac:dyDescent="0.15">
      <c r="A6" s="282" t="s">
        <v>132</v>
      </c>
      <c r="B6" s="283" t="s">
        <v>360</v>
      </c>
      <c r="C6" s="192" t="s">
        <v>361</v>
      </c>
      <c r="D6" s="284"/>
      <c r="E6" s="285"/>
      <c r="F6" s="195">
        <f>逆行列係数!AM6</f>
        <v>2.9203012062817919E-5</v>
      </c>
      <c r="G6" s="195">
        <f>逆行列係数!CB6</f>
        <v>4.2968162330003159E-6</v>
      </c>
      <c r="H6" s="472">
        <f t="shared" si="0"/>
        <v>2.684499408035659E-3</v>
      </c>
      <c r="I6" s="196">
        <f t="shared" si="1"/>
        <v>1.3929006350990344E-5</v>
      </c>
      <c r="J6" s="197">
        <f t="shared" si="2"/>
        <v>2.6984284143866492E-3</v>
      </c>
    </row>
    <row r="7" spans="1:12" x14ac:dyDescent="0.15">
      <c r="A7" s="282" t="s">
        <v>134</v>
      </c>
      <c r="B7" s="283" t="s">
        <v>362</v>
      </c>
      <c r="C7" s="192" t="s">
        <v>363</v>
      </c>
      <c r="D7" s="284"/>
      <c r="E7" s="285"/>
      <c r="F7" s="195">
        <f>逆行列係数!AM7</f>
        <v>1.4289836673258926E-5</v>
      </c>
      <c r="G7" s="195">
        <f>逆行列係数!CB7</f>
        <v>2.2578765191787355E-6</v>
      </c>
      <c r="H7" s="472">
        <f t="shared" si="0"/>
        <v>1.3135993646056872E-3</v>
      </c>
      <c r="I7" s="196">
        <f t="shared" si="1"/>
        <v>7.3193673338531787E-6</v>
      </c>
      <c r="J7" s="197">
        <f t="shared" si="2"/>
        <v>1.3209187319395404E-3</v>
      </c>
    </row>
    <row r="8" spans="1:12" x14ac:dyDescent="0.15">
      <c r="A8" s="282" t="s">
        <v>136</v>
      </c>
      <c r="B8" s="283" t="s">
        <v>364</v>
      </c>
      <c r="C8" s="192" t="s">
        <v>3</v>
      </c>
      <c r="D8" s="284"/>
      <c r="E8" s="285"/>
      <c r="F8" s="195">
        <f>逆行列係数!AM8</f>
        <v>4.0331305302289469E-3</v>
      </c>
      <c r="G8" s="195">
        <f>逆行列係数!CB8</f>
        <v>2.4204899877993639E-4</v>
      </c>
      <c r="H8" s="472">
        <f t="shared" si="0"/>
        <v>0.37074725366138878</v>
      </c>
      <c r="I8" s="196">
        <f t="shared" si="1"/>
        <v>7.8465120648233701E-4</v>
      </c>
      <c r="J8" s="197">
        <f t="shared" si="2"/>
        <v>0.37153190486787113</v>
      </c>
    </row>
    <row r="9" spans="1:12" x14ac:dyDescent="0.15">
      <c r="A9" s="282"/>
      <c r="B9" s="283" t="s">
        <v>365</v>
      </c>
      <c r="C9" s="192" t="s">
        <v>344</v>
      </c>
      <c r="D9" s="284"/>
      <c r="E9" s="285"/>
      <c r="F9" s="195">
        <f>逆行列係数!AM9</f>
        <v>1.5074000414001319E-4</v>
      </c>
      <c r="G9" s="195">
        <f>逆行列係数!CB9</f>
        <v>4.6191356881622594E-5</v>
      </c>
      <c r="H9" s="472">
        <f t="shared" si="0"/>
        <v>1.3856839527741192E-2</v>
      </c>
      <c r="I9" s="196">
        <f t="shared" si="1"/>
        <v>1.4973870616657005E-4</v>
      </c>
      <c r="J9" s="197">
        <f t="shared" si="2"/>
        <v>1.4006578233907762E-2</v>
      </c>
    </row>
    <row r="10" spans="1:12" x14ac:dyDescent="0.15">
      <c r="A10" s="282"/>
      <c r="B10" s="283" t="s">
        <v>366</v>
      </c>
      <c r="C10" s="192" t="s">
        <v>4</v>
      </c>
      <c r="D10" s="284"/>
      <c r="E10" s="285"/>
      <c r="F10" s="195">
        <f>逆行列係数!AM10</f>
        <v>2.2501675767875057E-3</v>
      </c>
      <c r="G10" s="195">
        <f>逆行列係数!CB10</f>
        <v>9.3479799841574758E-5</v>
      </c>
      <c r="H10" s="472">
        <f t="shared" si="0"/>
        <v>0.2068476195151841</v>
      </c>
      <c r="I10" s="196">
        <f t="shared" si="1"/>
        <v>3.0303384065680737E-4</v>
      </c>
      <c r="J10" s="197">
        <f t="shared" si="2"/>
        <v>0.2071506533558409</v>
      </c>
    </row>
    <row r="11" spans="1:12" x14ac:dyDescent="0.15">
      <c r="A11" s="282"/>
      <c r="B11" s="283" t="s">
        <v>367</v>
      </c>
      <c r="C11" s="192" t="s">
        <v>113</v>
      </c>
      <c r="D11" s="284"/>
      <c r="E11" s="285"/>
      <c r="F11" s="195">
        <f>逆行列係数!AM11</f>
        <v>2.9851253086187464E-3</v>
      </c>
      <c r="G11" s="195">
        <f>逆行列係数!CB11</f>
        <v>3.9573717120468591E-4</v>
      </c>
      <c r="H11" s="472">
        <f t="shared" si="0"/>
        <v>0.27440892421170432</v>
      </c>
      <c r="I11" s="196">
        <f t="shared" si="1"/>
        <v>1.2828627691121967E-3</v>
      </c>
      <c r="J11" s="197">
        <f t="shared" si="2"/>
        <v>0.27569178698081653</v>
      </c>
    </row>
    <row r="12" spans="1:12" x14ac:dyDescent="0.15">
      <c r="A12" s="282"/>
      <c r="B12" s="283" t="s">
        <v>368</v>
      </c>
      <c r="C12" s="192" t="s">
        <v>5</v>
      </c>
      <c r="D12" s="284"/>
      <c r="E12" s="285"/>
      <c r="F12" s="195">
        <f>逆行列係数!AM12</f>
        <v>3.0679340459141432E-3</v>
      </c>
      <c r="G12" s="195">
        <f>逆行列係数!CB12</f>
        <v>8.8560168590246955E-4</v>
      </c>
      <c r="H12" s="472">
        <f t="shared" si="0"/>
        <v>0.28202115290138496</v>
      </c>
      <c r="I12" s="196">
        <f t="shared" si="1"/>
        <v>2.8708585237236855E-3</v>
      </c>
      <c r="J12" s="197">
        <f t="shared" si="2"/>
        <v>0.28489201142510867</v>
      </c>
    </row>
    <row r="13" spans="1:12" x14ac:dyDescent="0.15">
      <c r="A13" s="282"/>
      <c r="B13" s="283" t="s">
        <v>369</v>
      </c>
      <c r="C13" s="192" t="s">
        <v>6</v>
      </c>
      <c r="D13" s="284"/>
      <c r="E13" s="285"/>
      <c r="F13" s="195">
        <f>逆行列係数!AM13</f>
        <v>2.4359746290671825E-3</v>
      </c>
      <c r="G13" s="195">
        <f>逆行列係数!CB13</f>
        <v>1.0317405947447097E-4</v>
      </c>
      <c r="H13" s="472">
        <f t="shared" si="0"/>
        <v>0.22392801248220712</v>
      </c>
      <c r="I13" s="196">
        <f t="shared" si="1"/>
        <v>3.3445976084340868E-4</v>
      </c>
      <c r="J13" s="197">
        <f t="shared" si="2"/>
        <v>0.22426247224305051</v>
      </c>
    </row>
    <row r="14" spans="1:12" x14ac:dyDescent="0.15">
      <c r="A14" s="282"/>
      <c r="B14" s="283" t="s">
        <v>88</v>
      </c>
      <c r="C14" s="192" t="s">
        <v>370</v>
      </c>
      <c r="D14" s="284"/>
      <c r="E14" s="285"/>
      <c r="F14" s="195">
        <f>逆行列係数!AM14</f>
        <v>1.8257370223885726E-3</v>
      </c>
      <c r="G14" s="195">
        <f>逆行列係数!CB14</f>
        <v>9.1549761183480508E-4</v>
      </c>
      <c r="H14" s="472">
        <f t="shared" si="0"/>
        <v>0.16783165877848746</v>
      </c>
      <c r="I14" s="196">
        <f t="shared" si="1"/>
        <v>2.9677722662714945E-3</v>
      </c>
      <c r="J14" s="197">
        <f t="shared" si="2"/>
        <v>0.17079943104475895</v>
      </c>
    </row>
    <row r="15" spans="1:12" x14ac:dyDescent="0.15">
      <c r="A15" s="282"/>
      <c r="B15" s="283" t="s">
        <v>89</v>
      </c>
      <c r="C15" s="192" t="s">
        <v>7</v>
      </c>
      <c r="D15" s="284"/>
      <c r="E15" s="285"/>
      <c r="F15" s="195">
        <f>逆行列係数!AM15</f>
        <v>6.9394526823670667E-4</v>
      </c>
      <c r="G15" s="195">
        <f>逆行列係数!CB15</f>
        <v>1.3954364865516626E-4</v>
      </c>
      <c r="H15" s="472">
        <f t="shared" si="0"/>
        <v>6.379121639176652E-2</v>
      </c>
      <c r="I15" s="196">
        <f t="shared" si="1"/>
        <v>4.523592034097664E-4</v>
      </c>
      <c r="J15" s="197">
        <f t="shared" si="2"/>
        <v>6.424357559517628E-2</v>
      </c>
    </row>
    <row r="16" spans="1:12" x14ac:dyDescent="0.15">
      <c r="A16" s="282"/>
      <c r="B16" s="283" t="s">
        <v>90</v>
      </c>
      <c r="C16" s="192" t="s">
        <v>8</v>
      </c>
      <c r="D16" s="284"/>
      <c r="E16" s="285"/>
      <c r="F16" s="195">
        <f>逆行列係数!AM16</f>
        <v>3.2564034111645995E-3</v>
      </c>
      <c r="G16" s="195">
        <f>逆行列係数!CB16</f>
        <v>1.7451323870549505E-3</v>
      </c>
      <c r="H16" s="472">
        <f t="shared" si="0"/>
        <v>0.29934628013002079</v>
      </c>
      <c r="I16" s="196">
        <f t="shared" si="1"/>
        <v>5.657202632013413E-3</v>
      </c>
      <c r="J16" s="197">
        <f t="shared" si="2"/>
        <v>0.30500348276203421</v>
      </c>
    </row>
    <row r="17" spans="1:10" x14ac:dyDescent="0.15">
      <c r="A17" s="282"/>
      <c r="B17" s="283" t="s">
        <v>91</v>
      </c>
      <c r="C17" s="192" t="s">
        <v>9</v>
      </c>
      <c r="D17" s="284"/>
      <c r="E17" s="285"/>
      <c r="F17" s="195">
        <f>逆行列係数!AM17</f>
        <v>3.5152681180373985E-4</v>
      </c>
      <c r="G17" s="195">
        <f>逆行列係数!CB17</f>
        <v>1.5904354151755529E-4</v>
      </c>
      <c r="H17" s="472">
        <f t="shared" si="0"/>
        <v>3.2314252932741594E-2</v>
      </c>
      <c r="I17" s="196">
        <f t="shared" si="1"/>
        <v>5.1557208401606348E-4</v>
      </c>
      <c r="J17" s="197">
        <f t="shared" si="2"/>
        <v>3.2829825016757658E-2</v>
      </c>
    </row>
    <row r="18" spans="1:10" x14ac:dyDescent="0.15">
      <c r="A18" s="282"/>
      <c r="B18" s="283" t="s">
        <v>92</v>
      </c>
      <c r="C18" s="192" t="s">
        <v>10</v>
      </c>
      <c r="D18" s="284"/>
      <c r="E18" s="285"/>
      <c r="F18" s="195">
        <f>逆行列係数!AM18</f>
        <v>1.0392625034215625E-3</v>
      </c>
      <c r="G18" s="195">
        <f>逆行列係数!CB18</f>
        <v>3.2136534992281988E-4</v>
      </c>
      <c r="H18" s="472">
        <f t="shared" si="0"/>
        <v>9.5534651330744708E-2</v>
      </c>
      <c r="I18" s="196">
        <f t="shared" si="1"/>
        <v>1.0417713389007446E-3</v>
      </c>
      <c r="J18" s="197">
        <f t="shared" si="2"/>
        <v>9.6576422669645445E-2</v>
      </c>
    </row>
    <row r="19" spans="1:10" x14ac:dyDescent="0.15">
      <c r="A19" s="282"/>
      <c r="B19" s="283" t="s">
        <v>93</v>
      </c>
      <c r="C19" s="192" t="s">
        <v>371</v>
      </c>
      <c r="D19" s="284"/>
      <c r="E19" s="285"/>
      <c r="F19" s="195">
        <f>逆行列係数!AM19</f>
        <v>1.6204459076114739E-3</v>
      </c>
      <c r="G19" s="195">
        <f>逆行列係数!CB19</f>
        <v>8.6279878321437304E-4</v>
      </c>
      <c r="H19" s="472">
        <f>D$40*F19</f>
        <v>0.14896018501034891</v>
      </c>
      <c r="I19" s="196">
        <f>E$40*G19</f>
        <v>2.7969382629677987E-3</v>
      </c>
      <c r="J19" s="197">
        <f>SUM(H19:I19)</f>
        <v>0.1517571232733167</v>
      </c>
    </row>
    <row r="20" spans="1:10" x14ac:dyDescent="0.15">
      <c r="A20" s="282"/>
      <c r="B20" s="283" t="s">
        <v>94</v>
      </c>
      <c r="C20" s="192" t="s">
        <v>372</v>
      </c>
      <c r="D20" s="284"/>
      <c r="E20" s="285"/>
      <c r="F20" s="195">
        <f>逆行列係数!AM20</f>
        <v>2.2324786184162392E-3</v>
      </c>
      <c r="G20" s="195">
        <f>逆行列係数!CB20</f>
        <v>4.330272918083384E-4</v>
      </c>
      <c r="H20" s="472">
        <f>D$40*F20</f>
        <v>0.20522155443072343</v>
      </c>
      <c r="I20" s="196">
        <f>E$40*G20</f>
        <v>1.4037463020704548E-3</v>
      </c>
      <c r="J20" s="197">
        <f>SUM(H20:I20)</f>
        <v>0.20662530073279389</v>
      </c>
    </row>
    <row r="21" spans="1:10" x14ac:dyDescent="0.15">
      <c r="A21" s="282"/>
      <c r="B21" s="283" t="s">
        <v>95</v>
      </c>
      <c r="C21" s="192" t="s">
        <v>373</v>
      </c>
      <c r="D21" s="284"/>
      <c r="E21" s="285"/>
      <c r="F21" s="195">
        <f>逆行列係数!AM21</f>
        <v>2.7965225046770494E-3</v>
      </c>
      <c r="G21" s="195">
        <f>逆行列係数!CB21</f>
        <v>1.6261475583578605E-4</v>
      </c>
      <c r="H21" s="472">
        <f t="shared" si="0"/>
        <v>0.25707153057414894</v>
      </c>
      <c r="I21" s="196">
        <f t="shared" si="1"/>
        <v>5.2714890374071103E-4</v>
      </c>
      <c r="J21" s="197">
        <f>SUM(H21:I21)</f>
        <v>0.25759867947788967</v>
      </c>
    </row>
    <row r="22" spans="1:10" x14ac:dyDescent="0.15">
      <c r="A22" s="282"/>
      <c r="B22" s="283" t="s">
        <v>96</v>
      </c>
      <c r="C22" s="192" t="s">
        <v>374</v>
      </c>
      <c r="D22" s="284"/>
      <c r="E22" s="285"/>
      <c r="F22" s="195">
        <f>逆行列係数!AM22</f>
        <v>3.1492798980584376E-3</v>
      </c>
      <c r="G22" s="195">
        <f>逆行列係数!CB22</f>
        <v>3.9855231597463528E-4</v>
      </c>
      <c r="H22" s="472">
        <f t="shared" si="0"/>
        <v>0.28949890524616972</v>
      </c>
      <c r="I22" s="196">
        <f t="shared" si="1"/>
        <v>1.291988635161209E-3</v>
      </c>
      <c r="J22" s="197">
        <f t="shared" si="2"/>
        <v>0.29079089388133095</v>
      </c>
    </row>
    <row r="23" spans="1:10" x14ac:dyDescent="0.15">
      <c r="A23" s="282"/>
      <c r="B23" s="283" t="s">
        <v>97</v>
      </c>
      <c r="C23" s="192" t="s">
        <v>11</v>
      </c>
      <c r="D23" s="284"/>
      <c r="E23" s="285"/>
      <c r="F23" s="195">
        <f>逆行列係数!AM23</f>
        <v>2.0429049129900268E-3</v>
      </c>
      <c r="G23" s="195">
        <f>逆行列係数!CB23</f>
        <v>7.3106755031969938E-4</v>
      </c>
      <c r="H23" s="472">
        <f t="shared" si="0"/>
        <v>0.18779491025781797</v>
      </c>
      <c r="I23" s="196">
        <f t="shared" si="1"/>
        <v>2.3699045989443173E-3</v>
      </c>
      <c r="J23" s="197">
        <f t="shared" si="2"/>
        <v>0.19016481485676229</v>
      </c>
    </row>
    <row r="24" spans="1:10" x14ac:dyDescent="0.15">
      <c r="A24" s="282"/>
      <c r="B24" s="283" t="s">
        <v>98</v>
      </c>
      <c r="C24" s="192" t="s">
        <v>345</v>
      </c>
      <c r="D24" s="284"/>
      <c r="E24" s="285"/>
      <c r="F24" s="195">
        <f>逆行列係数!AM24</f>
        <v>8.0911442362155525E-4</v>
      </c>
      <c r="G24" s="195">
        <f>逆行列係数!CB24</f>
        <v>8.9763353379020071E-5</v>
      </c>
      <c r="H24" s="472">
        <f t="shared" si="0"/>
        <v>7.4378190392583324E-2</v>
      </c>
      <c r="I24" s="196">
        <f t="shared" si="1"/>
        <v>2.909862213096115E-4</v>
      </c>
      <c r="J24" s="197">
        <f t="shared" si="2"/>
        <v>7.466917661389294E-2</v>
      </c>
    </row>
    <row r="25" spans="1:10" x14ac:dyDescent="0.15">
      <c r="A25" s="282"/>
      <c r="B25" s="283" t="s">
        <v>99</v>
      </c>
      <c r="C25" s="192" t="s">
        <v>342</v>
      </c>
      <c r="D25" s="284"/>
      <c r="E25" s="285"/>
      <c r="F25" s="195">
        <f>逆行列係数!AM25</f>
        <v>4.7607896357118734E-3</v>
      </c>
      <c r="G25" s="195">
        <f>逆行列係数!CB25</f>
        <v>8.9017619923390152E-4</v>
      </c>
      <c r="H25" s="472">
        <f t="shared" si="0"/>
        <v>0.43763762900071201</v>
      </c>
      <c r="I25" s="196">
        <f t="shared" si="1"/>
        <v>2.8856877418682357E-3</v>
      </c>
      <c r="J25" s="197">
        <f t="shared" si="2"/>
        <v>0.44052331674258027</v>
      </c>
    </row>
    <row r="26" spans="1:10" x14ac:dyDescent="0.15">
      <c r="A26" s="282"/>
      <c r="B26" s="283" t="s">
        <v>100</v>
      </c>
      <c r="C26" s="192" t="s">
        <v>13</v>
      </c>
      <c r="D26" s="284"/>
      <c r="E26" s="285"/>
      <c r="F26" s="195">
        <f>逆行列係数!AM26</f>
        <v>4.1969576785930015E-3</v>
      </c>
      <c r="G26" s="195">
        <f>逆行列係数!CB26</f>
        <v>5.5085333569191526E-4</v>
      </c>
      <c r="H26" s="472">
        <f t="shared" si="0"/>
        <v>0.38580713453454818</v>
      </c>
      <c r="I26" s="196">
        <f t="shared" si="1"/>
        <v>1.7857034593167205E-3</v>
      </c>
      <c r="J26" s="197">
        <f t="shared" si="2"/>
        <v>0.3875928379938649</v>
      </c>
    </row>
    <row r="27" spans="1:10" x14ac:dyDescent="0.15">
      <c r="A27" s="282"/>
      <c r="B27" s="283" t="s">
        <v>101</v>
      </c>
      <c r="C27" s="192" t="s">
        <v>14</v>
      </c>
      <c r="D27" s="284"/>
      <c r="E27" s="285"/>
      <c r="F27" s="195">
        <f>逆行列係数!AM27</f>
        <v>3.0167252453215908E-3</v>
      </c>
      <c r="G27" s="195">
        <f>逆行列係数!CB27</f>
        <v>5.5830551927627664E-5</v>
      </c>
      <c r="H27" s="472">
        <f t="shared" si="0"/>
        <v>0.27731376194523244</v>
      </c>
      <c r="I27" s="196">
        <f t="shared" si="1"/>
        <v>1.8098612326182878E-4</v>
      </c>
      <c r="J27" s="197">
        <f t="shared" si="2"/>
        <v>0.27749474806849428</v>
      </c>
    </row>
    <row r="28" spans="1:10" x14ac:dyDescent="0.15">
      <c r="A28" s="282"/>
      <c r="B28" s="283" t="s">
        <v>102</v>
      </c>
      <c r="C28" s="192" t="s">
        <v>343</v>
      </c>
      <c r="D28" s="284"/>
      <c r="E28" s="285"/>
      <c r="F28" s="195">
        <f>逆行列係数!AM28</f>
        <v>7.2724827828065976E-3</v>
      </c>
      <c r="G28" s="195">
        <f>逆行列係数!CB28</f>
        <v>2.6019061632397085E-4</v>
      </c>
      <c r="H28" s="472">
        <f t="shared" si="0"/>
        <v>0.6685260987256525</v>
      </c>
      <c r="I28" s="196">
        <f t="shared" si="1"/>
        <v>8.4346096056196306E-4</v>
      </c>
      <c r="J28" s="197">
        <f t="shared" si="2"/>
        <v>0.66936955968621448</v>
      </c>
    </row>
    <row r="29" spans="1:10" x14ac:dyDescent="0.15">
      <c r="A29" s="282"/>
      <c r="B29" s="283" t="s">
        <v>103</v>
      </c>
      <c r="C29" s="192" t="s">
        <v>375</v>
      </c>
      <c r="D29" s="284"/>
      <c r="E29" s="285"/>
      <c r="F29" s="195">
        <f>逆行列係数!AM29</f>
        <v>1.7638464842478377E-3</v>
      </c>
      <c r="G29" s="195">
        <f>逆行列係数!CB29</f>
        <v>2.7272977564141011E-5</v>
      </c>
      <c r="H29" s="472">
        <f t="shared" si="0"/>
        <v>0.1621423445171907</v>
      </c>
      <c r="I29" s="196">
        <f t="shared" si="1"/>
        <v>8.8410920342310434E-5</v>
      </c>
      <c r="J29" s="197">
        <f t="shared" si="2"/>
        <v>0.16223075543753301</v>
      </c>
    </row>
    <row r="30" spans="1:10" x14ac:dyDescent="0.15">
      <c r="A30" s="282"/>
      <c r="B30" s="283" t="s">
        <v>104</v>
      </c>
      <c r="C30" s="192" t="s">
        <v>376</v>
      </c>
      <c r="D30" s="284"/>
      <c r="E30" s="285"/>
      <c r="F30" s="195">
        <f>逆行列係数!AM30</f>
        <v>6.2178738206452374E-4</v>
      </c>
      <c r="G30" s="195">
        <f>逆行列係数!CB30</f>
        <v>1.5247408922111491E-5</v>
      </c>
      <c r="H30" s="472">
        <f>D$40*F30</f>
        <v>5.7158071759368691E-2</v>
      </c>
      <c r="I30" s="196">
        <f>E$40*G30</f>
        <v>4.9427586425761439E-5</v>
      </c>
      <c r="J30" s="197">
        <f>SUM(H30:I30)</f>
        <v>5.7207499345794451E-2</v>
      </c>
    </row>
    <row r="31" spans="1:10" x14ac:dyDescent="0.15">
      <c r="A31" s="282"/>
      <c r="B31" s="283" t="s">
        <v>105</v>
      </c>
      <c r="C31" s="192" t="s">
        <v>377</v>
      </c>
      <c r="D31" s="284"/>
      <c r="E31" s="285"/>
      <c r="F31" s="195">
        <f>逆行列係数!AM31</f>
        <v>1.0437557269502525E-2</v>
      </c>
      <c r="G31" s="195">
        <f>逆行列係数!CB31</f>
        <v>1.0315575118447031E-3</v>
      </c>
      <c r="H31" s="472">
        <f>D$40*F31</f>
        <v>0.95947692830607589</v>
      </c>
      <c r="I31" s="196">
        <f>E$40*G31</f>
        <v>3.3440041078656043E-3</v>
      </c>
      <c r="J31" s="197">
        <f>SUM(H31:I31)</f>
        <v>0.96282093241394151</v>
      </c>
    </row>
    <row r="32" spans="1:10" x14ac:dyDescent="0.15">
      <c r="A32" s="282"/>
      <c r="B32" s="283" t="s">
        <v>106</v>
      </c>
      <c r="C32" s="192" t="s">
        <v>17</v>
      </c>
      <c r="D32" s="284"/>
      <c r="E32" s="285"/>
      <c r="F32" s="195">
        <f>逆行列係数!AM32</f>
        <v>1.3977079123245039E-2</v>
      </c>
      <c r="G32" s="195">
        <f>逆行列係数!CB32</f>
        <v>1.3404936104433339E-4</v>
      </c>
      <c r="H32" s="472">
        <f t="shared" si="0"/>
        <v>1.2848489926897724</v>
      </c>
      <c r="I32" s="196">
        <f t="shared" si="1"/>
        <v>4.345483493086078E-4</v>
      </c>
      <c r="J32" s="197">
        <f t="shared" si="2"/>
        <v>1.285283541039081</v>
      </c>
    </row>
    <row r="33" spans="1:10" x14ac:dyDescent="0.15">
      <c r="A33" s="282"/>
      <c r="B33" s="283" t="s">
        <v>107</v>
      </c>
      <c r="C33" s="192" t="s">
        <v>18</v>
      </c>
      <c r="D33" s="284"/>
      <c r="E33" s="285"/>
      <c r="F33" s="195">
        <f>逆行列係数!AM33</f>
        <v>1.1117620332041235E-2</v>
      </c>
      <c r="G33" s="195">
        <f>逆行列係数!CB33</f>
        <v>1.1235655958836885E-4</v>
      </c>
      <c r="H33" s="472">
        <f t="shared" si="0"/>
        <v>1.0219920169854566</v>
      </c>
      <c r="I33" s="196">
        <f t="shared" si="1"/>
        <v>3.6422670815247312E-4</v>
      </c>
      <c r="J33" s="197">
        <f t="shared" si="2"/>
        <v>1.0223562436936091</v>
      </c>
    </row>
    <row r="34" spans="1:10" x14ac:dyDescent="0.15">
      <c r="A34" s="282"/>
      <c r="B34" s="283" t="s">
        <v>108</v>
      </c>
      <c r="C34" s="192" t="s">
        <v>378</v>
      </c>
      <c r="D34" s="284"/>
      <c r="E34" s="285"/>
      <c r="F34" s="195">
        <f>逆行列係数!AM34</f>
        <v>8.134284972151214E-3</v>
      </c>
      <c r="G34" s="195">
        <f>逆行列係数!CB34</f>
        <v>7.5706030088806906E-4</v>
      </c>
      <c r="H34" s="472">
        <f t="shared" si="0"/>
        <v>0.74774763457828741</v>
      </c>
      <c r="I34" s="196">
        <f t="shared" si="1"/>
        <v>2.4541654023191267E-3</v>
      </c>
      <c r="J34" s="197">
        <f t="shared" si="2"/>
        <v>0.75020179998060654</v>
      </c>
    </row>
    <row r="35" spans="1:10" x14ac:dyDescent="0.15">
      <c r="A35" s="282"/>
      <c r="B35" s="283" t="s">
        <v>109</v>
      </c>
      <c r="C35" s="192" t="s">
        <v>347</v>
      </c>
      <c r="D35" s="284"/>
      <c r="E35" s="285"/>
      <c r="F35" s="195">
        <f>逆行列係数!AM35</f>
        <v>1.9782271242595222E-2</v>
      </c>
      <c r="G35" s="195">
        <f>逆行列係数!CB35</f>
        <v>4.9879476045093323E-4</v>
      </c>
      <c r="H35" s="472">
        <f t="shared" si="0"/>
        <v>1.8184937679070132</v>
      </c>
      <c r="I35" s="196">
        <f t="shared" si="1"/>
        <v>1.6169449679514013E-3</v>
      </c>
      <c r="J35" s="197">
        <f t="shared" si="2"/>
        <v>1.8201107128749647</v>
      </c>
    </row>
    <row r="36" spans="1:10" x14ac:dyDescent="0.15">
      <c r="A36" s="282"/>
      <c r="B36" s="283" t="s">
        <v>110</v>
      </c>
      <c r="C36" s="192" t="s">
        <v>19</v>
      </c>
      <c r="D36" s="284"/>
      <c r="E36" s="285"/>
      <c r="F36" s="195">
        <f>逆行列係数!AM36</f>
        <v>2.2320882963909137E-3</v>
      </c>
      <c r="G36" s="195">
        <f>逆行列係数!CB36</f>
        <v>1.5256548073865649E-5</v>
      </c>
      <c r="H36" s="472">
        <f t="shared" si="0"/>
        <v>0.20518567391114975</v>
      </c>
      <c r="I36" s="196">
        <f t="shared" si="1"/>
        <v>4.9457212850519529E-5</v>
      </c>
      <c r="J36" s="197">
        <f t="shared" si="2"/>
        <v>0.20523513112400027</v>
      </c>
    </row>
    <row r="37" spans="1:10" x14ac:dyDescent="0.15">
      <c r="A37" s="282"/>
      <c r="B37" s="283" t="s">
        <v>111</v>
      </c>
      <c r="C37" s="192" t="s">
        <v>20</v>
      </c>
      <c r="D37" s="284"/>
      <c r="E37" s="285"/>
      <c r="F37" s="195">
        <f>逆行列係数!AM37</f>
        <v>4.8610665883616205E-3</v>
      </c>
      <c r="G37" s="195">
        <f>逆行列係数!CB37</f>
        <v>3.0368490293125871E-4</v>
      </c>
      <c r="H37" s="472">
        <f t="shared" si="0"/>
        <v>0.44685563087835428</v>
      </c>
      <c r="I37" s="196">
        <f t="shared" si="1"/>
        <v>9.8445656324373646E-4</v>
      </c>
      <c r="J37" s="197">
        <f t="shared" si="2"/>
        <v>0.44784008744159803</v>
      </c>
    </row>
    <row r="38" spans="1:10" x14ac:dyDescent="0.15">
      <c r="A38" s="282"/>
      <c r="B38" s="283" t="s">
        <v>112</v>
      </c>
      <c r="C38" s="192" t="s">
        <v>379</v>
      </c>
      <c r="D38" s="284"/>
      <c r="E38" s="285"/>
      <c r="F38" s="195">
        <f>逆行列係数!AM38</f>
        <v>7.2817556048824746E-5</v>
      </c>
      <c r="G38" s="195">
        <f>逆行列係数!CB38</f>
        <v>1.829422231910893E-6</v>
      </c>
      <c r="H38" s="472">
        <f t="shared" si="0"/>
        <v>6.6937850687176998E-3</v>
      </c>
      <c r="I38" s="196">
        <f t="shared" si="1"/>
        <v>5.9304453588736675E-6</v>
      </c>
      <c r="J38" s="197">
        <f t="shared" si="2"/>
        <v>6.6997155140765732E-3</v>
      </c>
    </row>
    <row r="39" spans="1:10" x14ac:dyDescent="0.15">
      <c r="A39" s="282"/>
      <c r="B39" s="283" t="s">
        <v>334</v>
      </c>
      <c r="C39" s="192" t="s">
        <v>380</v>
      </c>
      <c r="D39" s="284"/>
      <c r="E39" s="285"/>
      <c r="F39" s="195">
        <f>逆行列係数!AM39</f>
        <v>2.3141547778886711E-3</v>
      </c>
      <c r="G39" s="195">
        <f>逆行列係数!CB39</f>
        <v>1.4854098052790634E-5</v>
      </c>
      <c r="H39" s="472">
        <f t="shared" ref="H39:I43" si="3">D$40*F39</f>
        <v>0.21272967041830462</v>
      </c>
      <c r="I39" s="196">
        <f t="shared" si="3"/>
        <v>4.8152589009160648E-5</v>
      </c>
      <c r="J39" s="197">
        <f t="shared" si="2"/>
        <v>0.21277782300731379</v>
      </c>
    </row>
    <row r="40" spans="1:10" x14ac:dyDescent="0.15">
      <c r="A40" s="282"/>
      <c r="B40" s="283" t="s">
        <v>335</v>
      </c>
      <c r="C40" s="192" t="s">
        <v>21</v>
      </c>
      <c r="D40" s="284">
        <f>地域別最終需要!K42</f>
        <v>91.925428865388781</v>
      </c>
      <c r="E40" s="285">
        <f>地域別最終需要!I42</f>
        <v>3.2417039956265965</v>
      </c>
      <c r="F40" s="195">
        <f>逆行列係数!AM40</f>
        <v>1.1050298469608528</v>
      </c>
      <c r="G40" s="195">
        <f>逆行列係数!CB40</f>
        <v>7.3018217884050231E-4</v>
      </c>
      <c r="H40" s="472">
        <f t="shared" si="3"/>
        <v>101.58034259093132</v>
      </c>
      <c r="I40" s="196">
        <f t="shared" si="3"/>
        <v>2.3670344866825906E-3</v>
      </c>
      <c r="J40" s="197">
        <f t="shared" si="2"/>
        <v>101.582709625418</v>
      </c>
    </row>
    <row r="41" spans="1:10" x14ac:dyDescent="0.15">
      <c r="A41" s="282"/>
      <c r="B41" s="283" t="s">
        <v>381</v>
      </c>
      <c r="C41" s="435" t="s">
        <v>439</v>
      </c>
      <c r="D41" s="193"/>
      <c r="E41" s="194"/>
      <c r="F41" s="195">
        <f>逆行列係数!AM41</f>
        <v>1.154249821777297E-3</v>
      </c>
      <c r="G41" s="195">
        <f>逆行列係数!CB41</f>
        <v>4.7346593518368212E-5</v>
      </c>
      <c r="H41" s="472">
        <f t="shared" si="3"/>
        <v>0.10610490988467659</v>
      </c>
      <c r="I41" s="196">
        <f t="shared" si="3"/>
        <v>1.5348364138780254E-4</v>
      </c>
      <c r="J41" s="197">
        <f t="shared" si="2"/>
        <v>0.10625839352606439</v>
      </c>
    </row>
    <row r="42" spans="1:10" x14ac:dyDescent="0.15">
      <c r="A42" s="282"/>
      <c r="B42" s="283" t="s">
        <v>336</v>
      </c>
      <c r="C42" s="192" t="s">
        <v>383</v>
      </c>
      <c r="D42" s="284"/>
      <c r="E42" s="285"/>
      <c r="F42" s="195">
        <f>逆行列係数!AM42</f>
        <v>2.0678084024521219E-3</v>
      </c>
      <c r="G42" s="195">
        <f>逆行列係数!CB42</f>
        <v>1.3904347638000139E-5</v>
      </c>
      <c r="H42" s="472">
        <f t="shared" si="3"/>
        <v>0.19008417420686574</v>
      </c>
      <c r="I42" s="196">
        <f t="shared" si="3"/>
        <v>4.5073779294686284E-5</v>
      </c>
      <c r="J42" s="197">
        <f t="shared" si="2"/>
        <v>0.19012924798616043</v>
      </c>
    </row>
    <row r="43" spans="1:10" x14ac:dyDescent="0.15">
      <c r="A43" s="282"/>
      <c r="B43" s="283" t="s">
        <v>337</v>
      </c>
      <c r="C43" s="192" t="s">
        <v>384</v>
      </c>
      <c r="D43" s="284"/>
      <c r="E43" s="285"/>
      <c r="F43" s="195">
        <f>逆行列係数!AM43</f>
        <v>9.8397664856590978E-3</v>
      </c>
      <c r="G43" s="195">
        <f>逆行列係数!CB43</f>
        <v>6.7255793897939446E-5</v>
      </c>
      <c r="H43" s="472">
        <f t="shared" si="3"/>
        <v>0.90452475412949196</v>
      </c>
      <c r="I43" s="196">
        <f t="shared" si="3"/>
        <v>2.1802337580798916E-4</v>
      </c>
      <c r="J43" s="197">
        <f t="shared" si="2"/>
        <v>0.90474277750529997</v>
      </c>
    </row>
    <row r="44" spans="1:10" x14ac:dyDescent="0.15">
      <c r="A44" s="286"/>
      <c r="B44" s="287"/>
      <c r="C44" s="272" t="s">
        <v>116</v>
      </c>
      <c r="D44" s="294">
        <f>SUM(D5:D43)</f>
        <v>91.925428865388781</v>
      </c>
      <c r="E44" s="295">
        <f>SUM(E5:E43)</f>
        <v>3.2417039956265965</v>
      </c>
      <c r="F44" s="296">
        <f>逆行列係数!AM44</f>
        <v>1.2475241244486126</v>
      </c>
      <c r="G44" s="296">
        <f>逆行列係数!CB44</f>
        <v>1.3277883967578733E-2</v>
      </c>
      <c r="H44" s="476">
        <f>SUM(H5:H43)</f>
        <v>114.67919015985734</v>
      </c>
      <c r="I44" s="297">
        <f>SUM(I5:I43)</f>
        <v>4.304296951116629E-2</v>
      </c>
      <c r="J44" s="298">
        <f>SUM(J5:J43)</f>
        <v>114.72223312936852</v>
      </c>
    </row>
    <row r="45" spans="1:10" x14ac:dyDescent="0.15">
      <c r="A45" s="289" t="s">
        <v>137</v>
      </c>
      <c r="B45" s="283" t="s">
        <v>358</v>
      </c>
      <c r="C45" s="192" t="s">
        <v>359</v>
      </c>
      <c r="D45" s="290"/>
      <c r="E45" s="291"/>
      <c r="F45" s="211">
        <f>逆行列係数!AM46</f>
        <v>8.0775110885732495E-4</v>
      </c>
      <c r="G45" s="211">
        <f>逆行列係数!CB46</f>
        <v>9.5916950288252594E-4</v>
      </c>
      <c r="H45" s="472">
        <f t="shared" ref="H45:H83" si="4">D$40*F45</f>
        <v>7.4252867098202932E-2</v>
      </c>
      <c r="I45" s="212">
        <f t="shared" ref="I45:I83" si="5">E$40*G45</f>
        <v>3.1093436099774606E-3</v>
      </c>
      <c r="J45" s="213">
        <f t="shared" ref="J45:J83" si="6">SUM(H45:I45)</f>
        <v>7.736221070818039E-2</v>
      </c>
    </row>
    <row r="46" spans="1:10" x14ac:dyDescent="0.15">
      <c r="A46" s="289" t="s">
        <v>138</v>
      </c>
      <c r="B46" s="283" t="s">
        <v>360</v>
      </c>
      <c r="C46" s="192" t="s">
        <v>361</v>
      </c>
      <c r="D46" s="284"/>
      <c r="E46" s="285"/>
      <c r="F46" s="195">
        <f>逆行列係数!AM47</f>
        <v>3.2131033357904264E-4</v>
      </c>
      <c r="G46" s="195">
        <f>逆行列係数!CB47</f>
        <v>4.5014085957352761E-4</v>
      </c>
      <c r="H46" s="472">
        <f t="shared" si="4"/>
        <v>2.9536590213134626E-2</v>
      </c>
      <c r="I46" s="196">
        <f t="shared" si="5"/>
        <v>1.4592234230742952E-3</v>
      </c>
      <c r="J46" s="197">
        <f t="shared" si="6"/>
        <v>3.0995813636208923E-2</v>
      </c>
    </row>
    <row r="47" spans="1:10" x14ac:dyDescent="0.15">
      <c r="A47" s="289" t="s">
        <v>139</v>
      </c>
      <c r="B47" s="283" t="s">
        <v>362</v>
      </c>
      <c r="C47" s="192" t="s">
        <v>363</v>
      </c>
      <c r="D47" s="214"/>
      <c r="E47" s="198"/>
      <c r="F47" s="195">
        <f>逆行列係数!AM48</f>
        <v>6.3517134599227524E-5</v>
      </c>
      <c r="G47" s="195">
        <f>逆行列係数!CB48</f>
        <v>9.746560342721926E-5</v>
      </c>
      <c r="H47" s="472">
        <f t="shared" si="4"/>
        <v>5.8388398383346146E-3</v>
      </c>
      <c r="I47" s="196">
        <f t="shared" si="5"/>
        <v>3.1595463606617398E-4</v>
      </c>
      <c r="J47" s="197">
        <f t="shared" si="6"/>
        <v>6.1547944744007885E-3</v>
      </c>
    </row>
    <row r="48" spans="1:10" x14ac:dyDescent="0.15">
      <c r="A48" s="289" t="s">
        <v>140</v>
      </c>
      <c r="B48" s="283" t="s">
        <v>364</v>
      </c>
      <c r="C48" s="192" t="s">
        <v>3</v>
      </c>
      <c r="D48" s="214"/>
      <c r="E48" s="198"/>
      <c r="F48" s="195">
        <f>逆行列係数!AM49</f>
        <v>1.5626877074925896E-2</v>
      </c>
      <c r="G48" s="195">
        <f>逆行列係数!CB49</f>
        <v>1.9626757197151835E-2</v>
      </c>
      <c r="H48" s="472">
        <f t="shared" si="4"/>
        <v>1.4365073769392751</v>
      </c>
      <c r="I48" s="196">
        <f t="shared" si="5"/>
        <v>6.3624137227200159E-2</v>
      </c>
      <c r="J48" s="197">
        <f t="shared" si="6"/>
        <v>1.5001315141664753</v>
      </c>
    </row>
    <row r="49" spans="1:10" x14ac:dyDescent="0.15">
      <c r="A49" s="289" t="s">
        <v>136</v>
      </c>
      <c r="B49" s="283" t="s">
        <v>365</v>
      </c>
      <c r="C49" s="192" t="s">
        <v>344</v>
      </c>
      <c r="E49" s="198"/>
      <c r="F49" s="195">
        <f>逆行列係数!AM50</f>
        <v>6.6850100870018809E-4</v>
      </c>
      <c r="G49" s="195">
        <f>逆行列係数!CB50</f>
        <v>8.955798342580657E-4</v>
      </c>
      <c r="H49" s="472">
        <f t="shared" si="4"/>
        <v>6.145224192170979E-2</v>
      </c>
      <c r="I49" s="196">
        <f t="shared" si="5"/>
        <v>2.9032047271169768E-3</v>
      </c>
      <c r="J49" s="197">
        <f t="shared" si="6"/>
        <v>6.4355446648826767E-2</v>
      </c>
    </row>
    <row r="50" spans="1:10" x14ac:dyDescent="0.15">
      <c r="A50" s="289"/>
      <c r="B50" s="283" t="s">
        <v>366</v>
      </c>
      <c r="C50" s="192" t="s">
        <v>4</v>
      </c>
      <c r="E50" s="198"/>
      <c r="F50" s="195">
        <f>逆行列係数!AM51</f>
        <v>2.8839727443061803E-3</v>
      </c>
      <c r="G50" s="195">
        <f>逆行列係数!CB51</f>
        <v>4.8675552314051077E-3</v>
      </c>
      <c r="H50" s="472">
        <f t="shared" si="4"/>
        <v>0.26511043135643786</v>
      </c>
      <c r="I50" s="196">
        <f t="shared" si="5"/>
        <v>1.5779173242579079E-2</v>
      </c>
      <c r="J50" s="197">
        <f t="shared" si="6"/>
        <v>0.28088960459901696</v>
      </c>
    </row>
    <row r="51" spans="1:10" x14ac:dyDescent="0.15">
      <c r="A51" s="289"/>
      <c r="B51" s="283" t="s">
        <v>367</v>
      </c>
      <c r="C51" s="192" t="s">
        <v>113</v>
      </c>
      <c r="E51" s="198"/>
      <c r="F51" s="195">
        <f>逆行列係数!AM52</f>
        <v>9.3576938326264802E-3</v>
      </c>
      <c r="G51" s="195">
        <f>逆行列係数!CB52</f>
        <v>1.4168565541112774E-2</v>
      </c>
      <c r="H51" s="472">
        <f t="shared" si="4"/>
        <v>0.86021001875519276</v>
      </c>
      <c r="I51" s="196">
        <f t="shared" si="5"/>
        <v>4.5930295526922592E-2</v>
      </c>
      <c r="J51" s="197">
        <f t="shared" si="6"/>
        <v>0.90614031428211539</v>
      </c>
    </row>
    <row r="52" spans="1:10" x14ac:dyDescent="0.15">
      <c r="A52" s="289"/>
      <c r="B52" s="283" t="s">
        <v>368</v>
      </c>
      <c r="C52" s="192" t="s">
        <v>5</v>
      </c>
      <c r="E52" s="198"/>
      <c r="F52" s="195">
        <f>逆行列係数!AM53</f>
        <v>1.6860168102771023E-2</v>
      </c>
      <c r="G52" s="195">
        <f>逆行列係数!CB53</f>
        <v>1.9827747239083152E-2</v>
      </c>
      <c r="H52" s="472">
        <f t="shared" si="4"/>
        <v>1.5498781835897746</v>
      </c>
      <c r="I52" s="196">
        <f t="shared" si="5"/>
        <v>6.427568744921007E-2</v>
      </c>
      <c r="J52" s="197">
        <f t="shared" si="6"/>
        <v>1.6141538710389847</v>
      </c>
    </row>
    <row r="53" spans="1:10" x14ac:dyDescent="0.15">
      <c r="A53" s="289"/>
      <c r="B53" s="283" t="s">
        <v>369</v>
      </c>
      <c r="C53" s="192" t="s">
        <v>6</v>
      </c>
      <c r="E53" s="198"/>
      <c r="F53" s="195">
        <f>逆行列係数!AM54</f>
        <v>1.5246077164052799E-2</v>
      </c>
      <c r="G53" s="195">
        <f>逆行列係数!CB54</f>
        <v>1.7707928709037118E-2</v>
      </c>
      <c r="H53" s="472">
        <f t="shared" si="4"/>
        <v>1.4015021818203639</v>
      </c>
      <c r="I53" s="196">
        <f t="shared" si="5"/>
        <v>5.7403863250356547E-2</v>
      </c>
      <c r="J53" s="197">
        <f t="shared" si="6"/>
        <v>1.4589060450707205</v>
      </c>
    </row>
    <row r="54" spans="1:10" x14ac:dyDescent="0.15">
      <c r="A54" s="289"/>
      <c r="B54" s="283" t="s">
        <v>88</v>
      </c>
      <c r="C54" s="192" t="s">
        <v>370</v>
      </c>
      <c r="E54" s="198"/>
      <c r="F54" s="195">
        <f>逆行列係数!AM55</f>
        <v>1.7029502570368574E-2</v>
      </c>
      <c r="G54" s="195">
        <f>逆行列係数!CB55</f>
        <v>1.9267137794411762E-2</v>
      </c>
      <c r="H54" s="472">
        <f t="shared" si="4"/>
        <v>1.5654443271453717</v>
      </c>
      <c r="I54" s="196">
        <f t="shared" si="5"/>
        <v>6.2458357572432822E-2</v>
      </c>
      <c r="J54" s="197">
        <f t="shared" si="6"/>
        <v>1.6279026847178046</v>
      </c>
    </row>
    <row r="55" spans="1:10" x14ac:dyDescent="0.15">
      <c r="A55" s="289"/>
      <c r="B55" s="283" t="s">
        <v>89</v>
      </c>
      <c r="C55" s="192" t="s">
        <v>7</v>
      </c>
      <c r="E55" s="198"/>
      <c r="F55" s="195">
        <f>逆行列係数!AM56</f>
        <v>3.4355889479058379E-3</v>
      </c>
      <c r="G55" s="195">
        <f>逆行列係数!CB56</f>
        <v>3.8826065601537956E-3</v>
      </c>
      <c r="H55" s="472">
        <f t="shared" si="4"/>
        <v>0.31581798744143397</v>
      </c>
      <c r="I55" s="196">
        <f t="shared" si="5"/>
        <v>1.2586261199496594E-2</v>
      </c>
      <c r="J55" s="197">
        <f t="shared" si="6"/>
        <v>0.32840424864093054</v>
      </c>
    </row>
    <row r="56" spans="1:10" x14ac:dyDescent="0.15">
      <c r="A56" s="289"/>
      <c r="B56" s="283" t="s">
        <v>90</v>
      </c>
      <c r="C56" s="192" t="s">
        <v>8</v>
      </c>
      <c r="E56" s="198"/>
      <c r="F56" s="195">
        <f>逆行列係数!AM57</f>
        <v>1.8527269362120645E-2</v>
      </c>
      <c r="G56" s="195">
        <f>逆行列係数!CB57</f>
        <v>1.7836769399423118E-2</v>
      </c>
      <c r="H56" s="472">
        <f t="shared" si="4"/>
        <v>1.7031271818175184</v>
      </c>
      <c r="I56" s="196">
        <f t="shared" si="5"/>
        <v>5.7821526631180134E-2</v>
      </c>
      <c r="J56" s="197">
        <f t="shared" si="6"/>
        <v>1.7609487084486986</v>
      </c>
    </row>
    <row r="57" spans="1:10" x14ac:dyDescent="0.15">
      <c r="A57" s="289"/>
      <c r="B57" s="283" t="s">
        <v>91</v>
      </c>
      <c r="C57" s="192" t="s">
        <v>9</v>
      </c>
      <c r="E57" s="198"/>
      <c r="F57" s="195">
        <f>逆行列係数!AM58</f>
        <v>5.3092683415693932E-3</v>
      </c>
      <c r="G57" s="195">
        <f>逆行列係数!CB58</f>
        <v>4.8341257808053074E-3</v>
      </c>
      <c r="H57" s="472">
        <f t="shared" si="4"/>
        <v>0.48805676926019792</v>
      </c>
      <c r="I57" s="196">
        <f t="shared" si="5"/>
        <v>1.5670804858998105E-2</v>
      </c>
      <c r="J57" s="197">
        <f t="shared" si="6"/>
        <v>0.503727574119196</v>
      </c>
    </row>
    <row r="58" spans="1:10" x14ac:dyDescent="0.15">
      <c r="A58" s="289"/>
      <c r="B58" s="283" t="s">
        <v>92</v>
      </c>
      <c r="C58" s="192" t="s">
        <v>10</v>
      </c>
      <c r="E58" s="198"/>
      <c r="F58" s="195">
        <f>逆行列係数!AM59</f>
        <v>5.5133494178254598E-3</v>
      </c>
      <c r="G58" s="195">
        <f>逆行列係数!CB59</f>
        <v>5.5333389293988631E-3</v>
      </c>
      <c r="H58" s="472">
        <f t="shared" si="4"/>
        <v>0.50681700971834698</v>
      </c>
      <c r="I58" s="196">
        <f t="shared" si="5"/>
        <v>1.7937446916588488E-2</v>
      </c>
      <c r="J58" s="197">
        <f t="shared" si="6"/>
        <v>0.52475445663493547</v>
      </c>
    </row>
    <row r="59" spans="1:10" x14ac:dyDescent="0.15">
      <c r="A59" s="289"/>
      <c r="B59" s="283" t="s">
        <v>93</v>
      </c>
      <c r="C59" s="192" t="s">
        <v>371</v>
      </c>
      <c r="E59" s="198"/>
      <c r="F59" s="195">
        <f>逆行列係数!AM60</f>
        <v>1.2027934390198312E-2</v>
      </c>
      <c r="G59" s="195">
        <f>逆行列係数!CB60</f>
        <v>9.3041198981793655E-3</v>
      </c>
      <c r="H59" s="472">
        <f>D$40*F59</f>
        <v>1.1056730271837383</v>
      </c>
      <c r="I59" s="196">
        <f>E$40*G59</f>
        <v>3.0161202649716973E-2</v>
      </c>
      <c r="J59" s="197">
        <f>SUM(H59:I59)</f>
        <v>1.1358342298334552</v>
      </c>
    </row>
    <row r="60" spans="1:10" x14ac:dyDescent="0.15">
      <c r="A60" s="289"/>
      <c r="B60" s="283" t="s">
        <v>94</v>
      </c>
      <c r="C60" s="192" t="s">
        <v>372</v>
      </c>
      <c r="E60" s="198"/>
      <c r="F60" s="195">
        <f>逆行列係数!AM61</f>
        <v>1.6972954316917754E-2</v>
      </c>
      <c r="G60" s="195">
        <f>逆行列係数!CB61</f>
        <v>1.2820308965676389E-2</v>
      </c>
      <c r="H60" s="472">
        <f>D$40*F60</f>
        <v>1.5602461046953164</v>
      </c>
      <c r="I60" s="196">
        <f>E$40*G60</f>
        <v>4.1559646799200628E-2</v>
      </c>
      <c r="J60" s="197">
        <f>SUM(H60:I60)</f>
        <v>1.601805751494517</v>
      </c>
    </row>
    <row r="61" spans="1:10" x14ac:dyDescent="0.15">
      <c r="A61" s="289"/>
      <c r="B61" s="283" t="s">
        <v>95</v>
      </c>
      <c r="C61" s="192" t="s">
        <v>373</v>
      </c>
      <c r="E61" s="198"/>
      <c r="F61" s="195">
        <f>逆行列係数!AM62</f>
        <v>5.9996553631162085E-3</v>
      </c>
      <c r="G61" s="195">
        <f>逆行列係数!CB62</f>
        <v>6.3021435552298834E-3</v>
      </c>
      <c r="H61" s="472">
        <f t="shared" si="4"/>
        <v>0.55152089229898738</v>
      </c>
      <c r="I61" s="196">
        <f t="shared" si="5"/>
        <v>2.0429683944001117E-2</v>
      </c>
      <c r="J61" s="197">
        <f t="shared" si="6"/>
        <v>0.57195057624298851</v>
      </c>
    </row>
    <row r="62" spans="1:10" x14ac:dyDescent="0.15">
      <c r="A62" s="289"/>
      <c r="B62" s="283" t="s">
        <v>96</v>
      </c>
      <c r="C62" s="192" t="s">
        <v>374</v>
      </c>
      <c r="E62" s="198"/>
      <c r="F62" s="195">
        <f>逆行列係数!AM63</f>
        <v>1.8139906804998853E-2</v>
      </c>
      <c r="G62" s="195">
        <f>逆行列係数!CB63</f>
        <v>1.5509800224279812E-2</v>
      </c>
      <c r="H62" s="472">
        <f t="shared" si="4"/>
        <v>1.667518712627704</v>
      </c>
      <c r="I62" s="196">
        <f t="shared" si="5"/>
        <v>5.0278181358418148E-2</v>
      </c>
      <c r="J62" s="197">
        <f t="shared" si="6"/>
        <v>1.7177968939861221</v>
      </c>
    </row>
    <row r="63" spans="1:10" x14ac:dyDescent="0.15">
      <c r="A63" s="289"/>
      <c r="B63" s="283" t="s">
        <v>97</v>
      </c>
      <c r="C63" s="192" t="s">
        <v>11</v>
      </c>
      <c r="E63" s="198"/>
      <c r="F63" s="195">
        <f>逆行列係数!AM64</f>
        <v>1.0328195284761699E-2</v>
      </c>
      <c r="G63" s="195">
        <f>逆行列係数!CB64</f>
        <v>8.8558901673940933E-3</v>
      </c>
      <c r="H63" s="472">
        <f t="shared" si="4"/>
        <v>0.94942378095720537</v>
      </c>
      <c r="I63" s="196">
        <f t="shared" si="5"/>
        <v>2.8708174540471722E-2</v>
      </c>
      <c r="J63" s="197">
        <f t="shared" si="6"/>
        <v>0.97813195549767706</v>
      </c>
    </row>
    <row r="64" spans="1:10" x14ac:dyDescent="0.15">
      <c r="A64" s="289"/>
      <c r="B64" s="283" t="s">
        <v>98</v>
      </c>
      <c r="C64" s="192" t="s">
        <v>345</v>
      </c>
      <c r="E64" s="198"/>
      <c r="F64" s="195">
        <f>逆行列係数!AM65</f>
        <v>5.9268526097302815E-4</v>
      </c>
      <c r="G64" s="195">
        <f>逆行列係数!CB65</f>
        <v>1.0044195888298498E-3</v>
      </c>
      <c r="H64" s="472">
        <f t="shared" si="4"/>
        <v>5.4482846797140487E-2</v>
      </c>
      <c r="I64" s="196">
        <f t="shared" si="5"/>
        <v>3.2560309943953473E-3</v>
      </c>
      <c r="J64" s="197">
        <f t="shared" si="6"/>
        <v>5.7738877791535831E-2</v>
      </c>
    </row>
    <row r="65" spans="1:10" x14ac:dyDescent="0.15">
      <c r="A65" s="289"/>
      <c r="B65" s="283" t="s">
        <v>99</v>
      </c>
      <c r="C65" s="192" t="s">
        <v>342</v>
      </c>
      <c r="E65" s="198"/>
      <c r="F65" s="195">
        <f>逆行列係数!AM66</f>
        <v>4.0186810168722158E-2</v>
      </c>
      <c r="G65" s="195">
        <f>逆行列係数!CB66</f>
        <v>5.1914645080069113E-2</v>
      </c>
      <c r="H65" s="472">
        <f t="shared" si="4"/>
        <v>3.6941897594917514</v>
      </c>
      <c r="I65" s="196">
        <f t="shared" si="5"/>
        <v>0.16829191238759666</v>
      </c>
      <c r="J65" s="197">
        <f t="shared" si="6"/>
        <v>3.862481671879348</v>
      </c>
    </row>
    <row r="66" spans="1:10" x14ac:dyDescent="0.15">
      <c r="A66" s="289"/>
      <c r="B66" s="283" t="s">
        <v>100</v>
      </c>
      <c r="C66" s="192" t="s">
        <v>13</v>
      </c>
      <c r="E66" s="198"/>
      <c r="F66" s="195">
        <f>逆行列係数!AM67</f>
        <v>7.9054843714092479E-3</v>
      </c>
      <c r="G66" s="195">
        <f>逆行列係数!CB67</f>
        <v>1.4349411201252688E-2</v>
      </c>
      <c r="H66" s="472">
        <f t="shared" si="4"/>
        <v>0.72671504123042352</v>
      </c>
      <c r="I66" s="196">
        <f t="shared" si="5"/>
        <v>4.6516543625989878E-2</v>
      </c>
      <c r="J66" s="197">
        <f t="shared" si="6"/>
        <v>0.77323158485641341</v>
      </c>
    </row>
    <row r="67" spans="1:10" x14ac:dyDescent="0.15">
      <c r="A67" s="289"/>
      <c r="B67" s="283" t="s">
        <v>101</v>
      </c>
      <c r="C67" s="192" t="s">
        <v>14</v>
      </c>
      <c r="E67" s="198"/>
      <c r="F67" s="195">
        <f>逆行列係数!AM68</f>
        <v>3.1813814566551547E-3</v>
      </c>
      <c r="G67" s="195">
        <f>逆行列係数!CB68</f>
        <v>8.5817168541433928E-3</v>
      </c>
      <c r="H67" s="472">
        <f t="shared" si="4"/>
        <v>0.29244985478742036</v>
      </c>
      <c r="I67" s="196">
        <f t="shared" si="5"/>
        <v>2.7819385815412743E-2</v>
      </c>
      <c r="J67" s="197">
        <f t="shared" si="6"/>
        <v>0.32026924060283313</v>
      </c>
    </row>
    <row r="68" spans="1:10" x14ac:dyDescent="0.15">
      <c r="A68" s="289"/>
      <c r="B68" s="283" t="s">
        <v>102</v>
      </c>
      <c r="C68" s="192" t="s">
        <v>343</v>
      </c>
      <c r="E68" s="198"/>
      <c r="F68" s="195">
        <f>逆行列係数!AM69</f>
        <v>9.597254795115983E-3</v>
      </c>
      <c r="G68" s="195">
        <f>逆行列係数!CB69</f>
        <v>1.7072621209675287E-2</v>
      </c>
      <c r="H68" s="472">
        <f t="shared" si="4"/>
        <v>0.88223176297144568</v>
      </c>
      <c r="I68" s="196">
        <f t="shared" si="5"/>
        <v>5.5344384391223758E-2</v>
      </c>
      <c r="J68" s="197">
        <f t="shared" si="6"/>
        <v>0.93757614736266948</v>
      </c>
    </row>
    <row r="69" spans="1:10" x14ac:dyDescent="0.15">
      <c r="A69" s="289"/>
      <c r="B69" s="283" t="s">
        <v>103</v>
      </c>
      <c r="C69" s="192" t="s">
        <v>375</v>
      </c>
      <c r="E69" s="198"/>
      <c r="F69" s="195">
        <f>逆行列係数!AM70</f>
        <v>8.2858577305983442E-4</v>
      </c>
      <c r="G69" s="195">
        <f>逆行列係数!CB70</f>
        <v>2.4022826988217348E-3</v>
      </c>
      <c r="H69" s="472">
        <f t="shared" si="4"/>
        <v>7.6168102540284985E-2</v>
      </c>
      <c r="I69" s="196">
        <f t="shared" si="5"/>
        <v>7.7874894233950611E-3</v>
      </c>
      <c r="J69" s="197">
        <f t="shared" si="6"/>
        <v>8.3955591963680049E-2</v>
      </c>
    </row>
    <row r="70" spans="1:10" x14ac:dyDescent="0.15">
      <c r="A70" s="289"/>
      <c r="B70" s="283" t="s">
        <v>104</v>
      </c>
      <c r="C70" s="192" t="s">
        <v>376</v>
      </c>
      <c r="E70" s="198"/>
      <c r="F70" s="195">
        <f>逆行列係数!AM71</f>
        <v>5.6735705889884337E-4</v>
      </c>
      <c r="G70" s="195">
        <f>逆行列係数!CB71</f>
        <v>1.3217538745276306E-3</v>
      </c>
      <c r="H70" s="472">
        <f>D$40*F70</f>
        <v>5.215454095908182E-2</v>
      </c>
      <c r="I70" s="196">
        <f>E$40*G70</f>
        <v>4.2847348162911554E-3</v>
      </c>
      <c r="J70" s="197">
        <f>SUM(H70:I70)</f>
        <v>5.6439275775372978E-2</v>
      </c>
    </row>
    <row r="71" spans="1:10" x14ac:dyDescent="0.15">
      <c r="A71" s="289"/>
      <c r="B71" s="283" t="s">
        <v>105</v>
      </c>
      <c r="C71" s="192" t="s">
        <v>377</v>
      </c>
      <c r="E71" s="198"/>
      <c r="F71" s="195">
        <f>逆行列係数!AM72</f>
        <v>4.0194093176807895E-2</v>
      </c>
      <c r="G71" s="195">
        <f>逆行列係数!CB72</f>
        <v>4.5057735078644801E-2</v>
      </c>
      <c r="H71" s="472">
        <f t="shared" si="4"/>
        <v>3.6948592531334628</v>
      </c>
      <c r="I71" s="196">
        <f t="shared" si="5"/>
        <v>0.14606383983832752</v>
      </c>
      <c r="J71" s="197">
        <f t="shared" si="6"/>
        <v>3.8409230929717904</v>
      </c>
    </row>
    <row r="72" spans="1:10" x14ac:dyDescent="0.15">
      <c r="A72" s="289"/>
      <c r="B72" s="283" t="s">
        <v>106</v>
      </c>
      <c r="C72" s="192" t="s">
        <v>17</v>
      </c>
      <c r="D72" s="214"/>
      <c r="E72" s="198"/>
      <c r="F72" s="195">
        <f>逆行列係数!AM73</f>
        <v>6.9298815499364867E-3</v>
      </c>
      <c r="G72" s="195">
        <f>逆行列係数!CB73</f>
        <v>2.0690265817542831E-2</v>
      </c>
      <c r="H72" s="472">
        <f t="shared" si="4"/>
        <v>0.63703233346425669</v>
      </c>
      <c r="I72" s="196">
        <f t="shared" si="5"/>
        <v>6.707171737130499E-2</v>
      </c>
      <c r="J72" s="197">
        <f t="shared" si="6"/>
        <v>0.70410405083556171</v>
      </c>
    </row>
    <row r="73" spans="1:10" x14ac:dyDescent="0.15">
      <c r="A73" s="289"/>
      <c r="B73" s="283" t="s">
        <v>107</v>
      </c>
      <c r="C73" s="192" t="s">
        <v>18</v>
      </c>
      <c r="D73" s="214"/>
      <c r="E73" s="198"/>
      <c r="F73" s="195">
        <f>逆行列係数!AM74</f>
        <v>4.7409958601465768E-3</v>
      </c>
      <c r="G73" s="195">
        <f>逆行列係数!CB74</f>
        <v>1.7317115922791393E-2</v>
      </c>
      <c r="H73" s="472">
        <f t="shared" si="4"/>
        <v>0.43581807769300684</v>
      </c>
      <c r="I73" s="196">
        <f t="shared" si="5"/>
        <v>5.6136963879641816E-2</v>
      </c>
      <c r="J73" s="197">
        <f t="shared" si="6"/>
        <v>0.49195504157264869</v>
      </c>
    </row>
    <row r="74" spans="1:10" x14ac:dyDescent="0.15">
      <c r="A74" s="289"/>
      <c r="B74" s="283" t="s">
        <v>108</v>
      </c>
      <c r="C74" s="192" t="s">
        <v>378</v>
      </c>
      <c r="D74" s="214"/>
      <c r="E74" s="198"/>
      <c r="F74" s="195">
        <f>逆行列係数!AM75</f>
        <v>1.5368432759606563E-2</v>
      </c>
      <c r="G74" s="195">
        <f>逆行列係数!CB75</f>
        <v>2.3276333587451629E-2</v>
      </c>
      <c r="H74" s="472">
        <f t="shared" si="4"/>
        <v>1.4127497724157236</v>
      </c>
      <c r="I74" s="196">
        <f t="shared" si="5"/>
        <v>7.5454983593979494E-2</v>
      </c>
      <c r="J74" s="197">
        <f t="shared" si="6"/>
        <v>1.4882047560097031</v>
      </c>
    </row>
    <row r="75" spans="1:10" x14ac:dyDescent="0.15">
      <c r="A75" s="289"/>
      <c r="B75" s="283" t="s">
        <v>109</v>
      </c>
      <c r="C75" s="192" t="s">
        <v>347</v>
      </c>
      <c r="D75" s="214"/>
      <c r="E75" s="198"/>
      <c r="F75" s="195">
        <f>逆行列係数!AM76</f>
        <v>3.5734712530511192E-2</v>
      </c>
      <c r="G75" s="195">
        <f>逆行列係数!CB76</f>
        <v>0.10699892477221772</v>
      </c>
      <c r="H75" s="472">
        <f t="shared" si="4"/>
        <v>3.2849287747486238</v>
      </c>
      <c r="I75" s="196">
        <f t="shared" si="5"/>
        <v>0.3468588419618478</v>
      </c>
      <c r="J75" s="197">
        <f t="shared" si="6"/>
        <v>3.6317876167104717</v>
      </c>
    </row>
    <row r="76" spans="1:10" x14ac:dyDescent="0.15">
      <c r="A76" s="289"/>
      <c r="B76" s="283" t="s">
        <v>110</v>
      </c>
      <c r="C76" s="192" t="s">
        <v>19</v>
      </c>
      <c r="D76" s="214"/>
      <c r="E76" s="198"/>
      <c r="F76" s="195">
        <f>逆行列係数!AM77</f>
        <v>5.3299502268081944E-4</v>
      </c>
      <c r="G76" s="195">
        <f>逆行列係数!CB77</f>
        <v>2.9018289607052137E-3</v>
      </c>
      <c r="H76" s="472">
        <f t="shared" si="4"/>
        <v>4.8995796043051945E-2</v>
      </c>
      <c r="I76" s="196">
        <f t="shared" si="5"/>
        <v>9.4068705365430647E-3</v>
      </c>
      <c r="J76" s="197">
        <f t="shared" si="6"/>
        <v>5.840266657959501E-2</v>
      </c>
    </row>
    <row r="77" spans="1:10" x14ac:dyDescent="0.15">
      <c r="A77" s="289"/>
      <c r="B77" s="283" t="s">
        <v>111</v>
      </c>
      <c r="C77" s="192" t="s">
        <v>20</v>
      </c>
      <c r="D77" s="214"/>
      <c r="E77" s="198"/>
      <c r="F77" s="195">
        <f>逆行列係数!AM78</f>
        <v>8.7875759518249597E-3</v>
      </c>
      <c r="G77" s="195">
        <f>逆行列係数!CB78</f>
        <v>1.3979745379019692E-2</v>
      </c>
      <c r="H77" s="472">
        <f t="shared" si="4"/>
        <v>0.80780168805868646</v>
      </c>
      <c r="I77" s="196">
        <f t="shared" si="5"/>
        <v>4.5318196453010585E-2</v>
      </c>
      <c r="J77" s="197">
        <f t="shared" si="6"/>
        <v>0.85311988451169707</v>
      </c>
    </row>
    <row r="78" spans="1:10" x14ac:dyDescent="0.15">
      <c r="A78" s="289"/>
      <c r="B78" s="283" t="s">
        <v>112</v>
      </c>
      <c r="C78" s="192" t="s">
        <v>379</v>
      </c>
      <c r="D78" s="214"/>
      <c r="E78" s="198"/>
      <c r="F78" s="195">
        <f>逆行列係数!AM79</f>
        <v>4.5409858221795515E-5</v>
      </c>
      <c r="G78" s="195">
        <f>逆行列係数!CB79</f>
        <v>1.4040221870185153E-4</v>
      </c>
      <c r="H78" s="472">
        <f t="shared" si="4"/>
        <v>4.1743206917550539E-3</v>
      </c>
      <c r="I78" s="196">
        <f t="shared" si="5"/>
        <v>4.5514243336063136E-4</v>
      </c>
      <c r="J78" s="197">
        <f t="shared" si="6"/>
        <v>4.6294631251156855E-3</v>
      </c>
    </row>
    <row r="79" spans="1:10" x14ac:dyDescent="0.15">
      <c r="A79" s="289"/>
      <c r="B79" s="283" t="s">
        <v>334</v>
      </c>
      <c r="C79" s="192" t="s">
        <v>380</v>
      </c>
      <c r="D79" s="214"/>
      <c r="E79" s="198"/>
      <c r="F79" s="195">
        <f>逆行列係数!AM80</f>
        <v>6.3571883260127564E-4</v>
      </c>
      <c r="G79" s="195">
        <f>逆行列係数!CB80</f>
        <v>3.2825562365856884E-3</v>
      </c>
      <c r="H79" s="472">
        <f t="shared" si="4"/>
        <v>5.843872632467656E-2</v>
      </c>
      <c r="I79" s="196">
        <f t="shared" si="5"/>
        <v>1.0641075668008829E-2</v>
      </c>
      <c r="J79" s="197">
        <f t="shared" si="6"/>
        <v>6.9079801992685388E-2</v>
      </c>
    </row>
    <row r="80" spans="1:10" x14ac:dyDescent="0.15">
      <c r="A80" s="289"/>
      <c r="B80" s="283" t="s">
        <v>335</v>
      </c>
      <c r="C80" s="192" t="s">
        <v>21</v>
      </c>
      <c r="D80" s="214"/>
      <c r="E80" s="198"/>
      <c r="F80" s="195">
        <f>逆行列係数!AM81</f>
        <v>7.8254992990209674E-2</v>
      </c>
      <c r="G80" s="195">
        <f>逆行列係数!CB81</f>
        <v>1.1830130838792057</v>
      </c>
      <c r="H80" s="472">
        <f t="shared" si="4"/>
        <v>7.1936237914830174</v>
      </c>
      <c r="I80" s="196">
        <f t="shared" si="5"/>
        <v>3.8349782408897628</v>
      </c>
      <c r="J80" s="197">
        <f t="shared" si="6"/>
        <v>11.028602032372781</v>
      </c>
    </row>
    <row r="81" spans="1:10" x14ac:dyDescent="0.15">
      <c r="A81" s="289"/>
      <c r="B81" s="283" t="s">
        <v>381</v>
      </c>
      <c r="C81" s="435" t="s">
        <v>439</v>
      </c>
      <c r="D81" s="214"/>
      <c r="E81" s="198"/>
      <c r="F81" s="195">
        <f>逆行列係数!AM82</f>
        <v>1.0196371846377577E-3</v>
      </c>
      <c r="G81" s="195">
        <f>逆行列係数!CB82</f>
        <v>3.2991247966203869E-3</v>
      </c>
      <c r="H81" s="472">
        <f t="shared" si="4"/>
        <v>9.3730585484923482E-2</v>
      </c>
      <c r="I81" s="196">
        <f t="shared" si="5"/>
        <v>1.0694786035275091E-2</v>
      </c>
      <c r="J81" s="197">
        <f t="shared" si="6"/>
        <v>0.10442537152019857</v>
      </c>
    </row>
    <row r="82" spans="1:10" x14ac:dyDescent="0.15">
      <c r="A82" s="289"/>
      <c r="B82" s="283" t="s">
        <v>336</v>
      </c>
      <c r="C82" s="192" t="s">
        <v>383</v>
      </c>
      <c r="D82" s="214"/>
      <c r="E82" s="198"/>
      <c r="F82" s="195">
        <f>逆行列係数!AM83</f>
        <v>4.9847470660789367E-4</v>
      </c>
      <c r="G82" s="195">
        <f>逆行列係数!CB83</f>
        <v>2.4477365277549516E-3</v>
      </c>
      <c r="H82" s="472">
        <f t="shared" si="4"/>
        <v>4.5822501183479469E-2</v>
      </c>
      <c r="I82" s="196">
        <f t="shared" si="5"/>
        <v>7.9348372822643978E-3</v>
      </c>
      <c r="J82" s="197">
        <f t="shared" si="6"/>
        <v>5.3757338465743869E-2</v>
      </c>
    </row>
    <row r="83" spans="1:10" x14ac:dyDescent="0.15">
      <c r="A83" s="289"/>
      <c r="B83" s="283" t="s">
        <v>337</v>
      </c>
      <c r="C83" s="192" t="s">
        <v>384</v>
      </c>
      <c r="D83" s="214"/>
      <c r="E83" s="198"/>
      <c r="F83" s="195">
        <f>逆行列係数!AM84</f>
        <v>2.3495776576351588E-3</v>
      </c>
      <c r="G83" s="195">
        <f>逆行列係数!CB84</f>
        <v>1.27920003043529E-2</v>
      </c>
      <c r="H83" s="472">
        <f t="shared" si="4"/>
        <v>0.2159859338306476</v>
      </c>
      <c r="I83" s="196">
        <f t="shared" si="5"/>
        <v>4.1467878498677432E-2</v>
      </c>
      <c r="J83" s="197">
        <f t="shared" si="6"/>
        <v>0.25745381232932502</v>
      </c>
    </row>
    <row r="84" spans="1:10" x14ac:dyDescent="0.15">
      <c r="A84" s="292"/>
      <c r="B84" s="293"/>
      <c r="C84" s="278" t="s">
        <v>116</v>
      </c>
      <c r="D84" s="217">
        <f>SUM(D45:D83)</f>
        <v>0</v>
      </c>
      <c r="E84" s="224">
        <f>SUM(E45:E83)</f>
        <v>0</v>
      </c>
      <c r="F84" s="218">
        <f>逆行列係数!AM85</f>
        <v>0.43307155027046329</v>
      </c>
      <c r="G84" s="218">
        <f>逆行列係数!CB85</f>
        <v>1.7145908549817979</v>
      </c>
      <c r="H84" s="488">
        <f>SUM(H45:H83)</f>
        <v>39.810287988011098</v>
      </c>
      <c r="I84" s="219">
        <f>SUM(I45:I83)</f>
        <v>5.558196025459317</v>
      </c>
      <c r="J84" s="220">
        <f>SUM(J45:J83)</f>
        <v>45.368484013470422</v>
      </c>
    </row>
    <row r="85" spans="1:10" x14ac:dyDescent="0.15">
      <c r="A85" s="221"/>
      <c r="B85" s="222"/>
      <c r="C85" s="223" t="s">
        <v>48</v>
      </c>
      <c r="D85" s="215">
        <f>SUM(D84,D44)</f>
        <v>91.925428865388781</v>
      </c>
      <c r="E85" s="215">
        <f>SUM(E84,E44)</f>
        <v>3.2417039956265965</v>
      </c>
      <c r="F85" s="199">
        <f>逆行列係数!AM87</f>
        <v>1.680595674719076</v>
      </c>
      <c r="G85" s="199">
        <f>逆行列係数!CB87</f>
        <v>1.7278687389493765</v>
      </c>
      <c r="H85" s="473">
        <f>SUM(H84,H44)</f>
        <v>154.48947814786845</v>
      </c>
      <c r="I85" s="200">
        <f>SUM(I84,I44)</f>
        <v>5.6012389949704833</v>
      </c>
      <c r="J85" s="201">
        <f>SUM(J84,J44)</f>
        <v>160.09071714283894</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279">
        <v>37</v>
      </c>
      <c r="C2" s="324" t="s">
        <v>442</v>
      </c>
      <c r="D2" s="280"/>
      <c r="E2" s="280"/>
    </row>
    <row r="3" spans="1:12" s="112" customFormat="1" ht="33.75" customHeight="1" x14ac:dyDescent="0.15">
      <c r="A3" s="558" t="s">
        <v>410</v>
      </c>
      <c r="B3" s="559"/>
      <c r="C3" s="560"/>
      <c r="D3" s="281" t="s">
        <v>156</v>
      </c>
      <c r="E3" s="281" t="s">
        <v>157</v>
      </c>
      <c r="F3" s="176" t="s">
        <v>158</v>
      </c>
      <c r="G3" s="176" t="s">
        <v>159</v>
      </c>
      <c r="H3" s="477" t="s">
        <v>160</v>
      </c>
      <c r="I3" s="177" t="s">
        <v>161</v>
      </c>
      <c r="J3" s="178" t="s">
        <v>48</v>
      </c>
      <c r="K3" s="179"/>
      <c r="L3" s="180"/>
    </row>
    <row r="4" spans="1:12" s="189" customFormat="1" ht="19.5" customHeight="1" x14ac:dyDescent="0.15">
      <c r="A4" s="561"/>
      <c r="B4" s="562"/>
      <c r="C4" s="563"/>
      <c r="D4" s="181" t="s">
        <v>352</v>
      </c>
      <c r="E4" s="182" t="s">
        <v>154</v>
      </c>
      <c r="F4" s="183" t="s">
        <v>155</v>
      </c>
      <c r="G4" s="183" t="s">
        <v>353</v>
      </c>
      <c r="H4" s="479" t="s">
        <v>354</v>
      </c>
      <c r="I4" s="185" t="s">
        <v>355</v>
      </c>
      <c r="J4" s="186" t="s">
        <v>356</v>
      </c>
      <c r="K4" s="187"/>
      <c r="L4" s="188"/>
    </row>
    <row r="5" spans="1:12" x14ac:dyDescent="0.15">
      <c r="A5" s="282" t="s">
        <v>130</v>
      </c>
      <c r="B5" s="283" t="s">
        <v>358</v>
      </c>
      <c r="C5" s="192" t="s">
        <v>359</v>
      </c>
      <c r="D5" s="284"/>
      <c r="E5" s="285"/>
      <c r="F5" s="195">
        <f>逆行列係数!AN5</f>
        <v>1.4603599875955314E-2</v>
      </c>
      <c r="G5" s="195">
        <f>逆行列係数!CC5</f>
        <v>7.0996979682093223E-4</v>
      </c>
      <c r="H5" s="472">
        <f t="shared" ref="H5:H38" si="0">D$41*F5</f>
        <v>1.3656765309404086</v>
      </c>
      <c r="I5" s="196">
        <f t="shared" ref="I5:I38" si="1">E$41*G5</f>
        <v>2.3173599302417826E-3</v>
      </c>
      <c r="J5" s="197">
        <f t="shared" ref="J5:J43" si="2">SUM(H5:I5)</f>
        <v>1.3679938908706504</v>
      </c>
    </row>
    <row r="6" spans="1:12" x14ac:dyDescent="0.15">
      <c r="A6" s="282" t="s">
        <v>132</v>
      </c>
      <c r="B6" s="283" t="s">
        <v>360</v>
      </c>
      <c r="C6" s="192" t="s">
        <v>361</v>
      </c>
      <c r="D6" s="284"/>
      <c r="E6" s="285"/>
      <c r="F6" s="195">
        <f>逆行列係数!AN6</f>
        <v>7.3841720801903928E-4</v>
      </c>
      <c r="G6" s="195">
        <f>逆行列係数!CC6</f>
        <v>1.0099803748901591E-5</v>
      </c>
      <c r="H6" s="472">
        <f t="shared" si="0"/>
        <v>6.90541414171809E-2</v>
      </c>
      <c r="I6" s="196">
        <f t="shared" si="1"/>
        <v>3.2966022802394564E-5</v>
      </c>
      <c r="J6" s="197">
        <f t="shared" si="2"/>
        <v>6.9087107439983295E-2</v>
      </c>
    </row>
    <row r="7" spans="1:12" x14ac:dyDescent="0.15">
      <c r="A7" s="282" t="s">
        <v>134</v>
      </c>
      <c r="B7" s="283" t="s">
        <v>362</v>
      </c>
      <c r="C7" s="192" t="s">
        <v>363</v>
      </c>
      <c r="D7" s="284"/>
      <c r="E7" s="285"/>
      <c r="F7" s="195">
        <f>逆行列係数!AN7</f>
        <v>3.7320595626660277E-3</v>
      </c>
      <c r="G7" s="195">
        <f>逆行列係数!CC7</f>
        <v>1.0341786508916156E-4</v>
      </c>
      <c r="H7" s="472">
        <f t="shared" si="0"/>
        <v>0.34900888822601395</v>
      </c>
      <c r="I7" s="196">
        <f t="shared" si="1"/>
        <v>3.3755860841108346E-4</v>
      </c>
      <c r="J7" s="197">
        <f t="shared" si="2"/>
        <v>0.34934644683442501</v>
      </c>
    </row>
    <row r="8" spans="1:12" x14ac:dyDescent="0.15">
      <c r="A8" s="282" t="s">
        <v>136</v>
      </c>
      <c r="B8" s="283" t="s">
        <v>364</v>
      </c>
      <c r="C8" s="192" t="s">
        <v>3</v>
      </c>
      <c r="D8" s="284"/>
      <c r="E8" s="285"/>
      <c r="F8" s="195">
        <f>逆行列係数!AN8</f>
        <v>1.2572524049455962E-2</v>
      </c>
      <c r="G8" s="195">
        <f>逆行列係数!CC8</f>
        <v>2.8351560556492597E-4</v>
      </c>
      <c r="H8" s="472">
        <f t="shared" si="0"/>
        <v>1.1757375698368808</v>
      </c>
      <c r="I8" s="196">
        <f t="shared" si="1"/>
        <v>9.254023296150208E-4</v>
      </c>
      <c r="J8" s="197">
        <f t="shared" si="2"/>
        <v>1.1766629721664958</v>
      </c>
    </row>
    <row r="9" spans="1:12" x14ac:dyDescent="0.15">
      <c r="A9" s="282"/>
      <c r="B9" s="283" t="s">
        <v>365</v>
      </c>
      <c r="C9" s="192" t="s">
        <v>344</v>
      </c>
      <c r="D9" s="284"/>
      <c r="E9" s="285"/>
      <c r="F9" s="195">
        <f>逆行列係数!AN9</f>
        <v>5.9054558729715059E-2</v>
      </c>
      <c r="G9" s="195">
        <f>逆行列係数!CC9</f>
        <v>6.0680029330794187E-3</v>
      </c>
      <c r="H9" s="472">
        <f t="shared" si="0"/>
        <v>5.5225715294351758</v>
      </c>
      <c r="I9" s="196">
        <f t="shared" si="1"/>
        <v>1.9806119804916845E-2</v>
      </c>
      <c r="J9" s="197">
        <f t="shared" si="2"/>
        <v>5.5423776492400929</v>
      </c>
    </row>
    <row r="10" spans="1:12" x14ac:dyDescent="0.15">
      <c r="A10" s="282"/>
      <c r="B10" s="283" t="s">
        <v>366</v>
      </c>
      <c r="C10" s="192" t="s">
        <v>4</v>
      </c>
      <c r="D10" s="284"/>
      <c r="E10" s="285"/>
      <c r="F10" s="195">
        <f>逆行列係数!AN10</f>
        <v>3.534488179117445E-3</v>
      </c>
      <c r="G10" s="195">
        <f>逆行列係数!CC10</f>
        <v>1.3851905852423044E-4</v>
      </c>
      <c r="H10" s="472">
        <f t="shared" si="0"/>
        <v>0.33053271769343318</v>
      </c>
      <c r="I10" s="196">
        <f t="shared" si="1"/>
        <v>4.5212981909402265E-4</v>
      </c>
      <c r="J10" s="197">
        <f t="shared" si="2"/>
        <v>0.33098484751252721</v>
      </c>
    </row>
    <row r="11" spans="1:12" x14ac:dyDescent="0.15">
      <c r="A11" s="282"/>
      <c r="B11" s="283" t="s">
        <v>367</v>
      </c>
      <c r="C11" s="192" t="s">
        <v>113</v>
      </c>
      <c r="D11" s="284"/>
      <c r="E11" s="285"/>
      <c r="F11" s="195">
        <f>逆行列係数!AN11</f>
        <v>5.3166680451622282E-3</v>
      </c>
      <c r="G11" s="195">
        <f>逆行列係数!CC11</f>
        <v>6.3924945353126868E-4</v>
      </c>
      <c r="H11" s="472">
        <f t="shared" si="0"/>
        <v>0.4971958170419194</v>
      </c>
      <c r="I11" s="196">
        <f t="shared" si="1"/>
        <v>2.0865268856161616E-3</v>
      </c>
      <c r="J11" s="197">
        <f t="shared" si="2"/>
        <v>0.49928234392753557</v>
      </c>
    </row>
    <row r="12" spans="1:12" x14ac:dyDescent="0.15">
      <c r="A12" s="282"/>
      <c r="B12" s="283" t="s">
        <v>368</v>
      </c>
      <c r="C12" s="192" t="s">
        <v>5</v>
      </c>
      <c r="D12" s="284"/>
      <c r="E12" s="285"/>
      <c r="F12" s="195">
        <f>逆行列係数!AN12</f>
        <v>4.6349159640883177E-3</v>
      </c>
      <c r="G12" s="195">
        <f>逆行列係数!CC12</f>
        <v>1.2113007716801248E-3</v>
      </c>
      <c r="H12" s="472">
        <f t="shared" si="0"/>
        <v>0.43344079602306834</v>
      </c>
      <c r="I12" s="196">
        <f t="shared" si="1"/>
        <v>3.9537173050622817E-3</v>
      </c>
      <c r="J12" s="197">
        <f t="shared" si="2"/>
        <v>0.43739451332813062</v>
      </c>
    </row>
    <row r="13" spans="1:12" x14ac:dyDescent="0.15">
      <c r="A13" s="282"/>
      <c r="B13" s="283" t="s">
        <v>369</v>
      </c>
      <c r="C13" s="192" t="s">
        <v>6</v>
      </c>
      <c r="D13" s="284"/>
      <c r="E13" s="285"/>
      <c r="F13" s="195">
        <f>逆行列係数!AN13</f>
        <v>5.5197757307528595E-3</v>
      </c>
      <c r="G13" s="195">
        <f>逆行列係数!CC13</f>
        <v>1.6922390001133906E-4</v>
      </c>
      <c r="H13" s="472">
        <f t="shared" si="0"/>
        <v>0.51618972277891861</v>
      </c>
      <c r="I13" s="196">
        <f t="shared" si="1"/>
        <v>5.5235122237802384E-4</v>
      </c>
      <c r="J13" s="197">
        <f t="shared" si="2"/>
        <v>0.51674207400129668</v>
      </c>
    </row>
    <row r="14" spans="1:12" x14ac:dyDescent="0.15">
      <c r="A14" s="282"/>
      <c r="B14" s="283" t="s">
        <v>88</v>
      </c>
      <c r="C14" s="192" t="s">
        <v>370</v>
      </c>
      <c r="D14" s="284"/>
      <c r="E14" s="285"/>
      <c r="F14" s="195">
        <f>逆行列係数!AN14</f>
        <v>1.0784536361075133E-3</v>
      </c>
      <c r="G14" s="195">
        <f>逆行列係数!CC14</f>
        <v>5.9206654509005668E-4</v>
      </c>
      <c r="H14" s="472">
        <f t="shared" si="0"/>
        <v>0.10085313436753088</v>
      </c>
      <c r="I14" s="196">
        <f t="shared" si="1"/>
        <v>1.9325206421061871E-3</v>
      </c>
      <c r="J14" s="197">
        <f t="shared" si="2"/>
        <v>0.10278565500963706</v>
      </c>
    </row>
    <row r="15" spans="1:12" x14ac:dyDescent="0.15">
      <c r="A15" s="282"/>
      <c r="B15" s="283" t="s">
        <v>89</v>
      </c>
      <c r="C15" s="192" t="s">
        <v>7</v>
      </c>
      <c r="D15" s="284"/>
      <c r="E15" s="285"/>
      <c r="F15" s="195">
        <f>逆行列係数!AN15</f>
        <v>7.6632824934463797E-4</v>
      </c>
      <c r="G15" s="195">
        <f>逆行列係数!CC15</f>
        <v>1.1864373356194408E-4</v>
      </c>
      <c r="H15" s="472">
        <f t="shared" si="0"/>
        <v>7.1664282369839974E-2</v>
      </c>
      <c r="I15" s="196">
        <f t="shared" si="1"/>
        <v>3.8725624014126407E-4</v>
      </c>
      <c r="J15" s="197">
        <f t="shared" si="2"/>
        <v>7.2051538609981244E-2</v>
      </c>
    </row>
    <row r="16" spans="1:12" x14ac:dyDescent="0.15">
      <c r="A16" s="282"/>
      <c r="B16" s="283" t="s">
        <v>90</v>
      </c>
      <c r="C16" s="192" t="s">
        <v>8</v>
      </c>
      <c r="D16" s="284"/>
      <c r="E16" s="285"/>
      <c r="F16" s="195">
        <f>逆行列係数!AN16</f>
        <v>1.2788260918201197E-3</v>
      </c>
      <c r="G16" s="195">
        <f>逆行列係数!CC16</f>
        <v>7.4480579416512686E-4</v>
      </c>
      <c r="H16" s="472">
        <f t="shared" si="0"/>
        <v>0.11959125117009783</v>
      </c>
      <c r="I16" s="196">
        <f t="shared" si="1"/>
        <v>2.4310655339687634E-3</v>
      </c>
      <c r="J16" s="197">
        <f t="shared" si="2"/>
        <v>0.1220223167040666</v>
      </c>
    </row>
    <row r="17" spans="1:10" x14ac:dyDescent="0.15">
      <c r="A17" s="282"/>
      <c r="B17" s="283" t="s">
        <v>91</v>
      </c>
      <c r="C17" s="192" t="s">
        <v>9</v>
      </c>
      <c r="D17" s="284"/>
      <c r="E17" s="285"/>
      <c r="F17" s="195">
        <f>逆行列係数!AN17</f>
        <v>1.7473159672930341E-4</v>
      </c>
      <c r="G17" s="195">
        <f>逆行列係数!CC17</f>
        <v>7.3571218993234792E-5</v>
      </c>
      <c r="H17" s="472">
        <f t="shared" si="0"/>
        <v>1.6340275198846711E-2</v>
      </c>
      <c r="I17" s="196">
        <f t="shared" si="1"/>
        <v>2.401383772625E-4</v>
      </c>
      <c r="J17" s="197">
        <f t="shared" si="2"/>
        <v>1.6580413576109211E-2</v>
      </c>
    </row>
    <row r="18" spans="1:10" x14ac:dyDescent="0.15">
      <c r="A18" s="282"/>
      <c r="B18" s="283" t="s">
        <v>92</v>
      </c>
      <c r="C18" s="192" t="s">
        <v>10</v>
      </c>
      <c r="D18" s="284"/>
      <c r="E18" s="285"/>
      <c r="F18" s="195">
        <f>逆行列係数!AN18</f>
        <v>1.5601882138256541E-3</v>
      </c>
      <c r="G18" s="195">
        <f>逆行列係数!CC18</f>
        <v>4.5451989106187003E-4</v>
      </c>
      <c r="H18" s="472">
        <f t="shared" si="0"/>
        <v>0.14590323246117753</v>
      </c>
      <c r="I18" s="196">
        <f t="shared" si="1"/>
        <v>1.4835647766440077E-3</v>
      </c>
      <c r="J18" s="197">
        <f t="shared" si="2"/>
        <v>0.14738679723782155</v>
      </c>
    </row>
    <row r="19" spans="1:10" x14ac:dyDescent="0.15">
      <c r="A19" s="282"/>
      <c r="B19" s="283" t="s">
        <v>93</v>
      </c>
      <c r="C19" s="192" t="s">
        <v>371</v>
      </c>
      <c r="D19" s="284"/>
      <c r="E19" s="285"/>
      <c r="F19" s="195">
        <f>逆行列係数!AN19</f>
        <v>1.3567317363543725E-4</v>
      </c>
      <c r="G19" s="195">
        <f>逆行列係数!CC19</f>
        <v>1.0364899565908364E-4</v>
      </c>
      <c r="H19" s="472">
        <f>D$41*F19</f>
        <v>1.2687670895255814E-2</v>
      </c>
      <c r="I19" s="196">
        <f>E$41*G19</f>
        <v>3.3831302461834992E-4</v>
      </c>
      <c r="J19" s="197">
        <f>SUM(H19:I19)</f>
        <v>1.3025983919874164E-2</v>
      </c>
    </row>
    <row r="20" spans="1:10" x14ac:dyDescent="0.15">
      <c r="A20" s="282"/>
      <c r="B20" s="283" t="s">
        <v>94</v>
      </c>
      <c r="C20" s="192" t="s">
        <v>372</v>
      </c>
      <c r="D20" s="284"/>
      <c r="E20" s="285"/>
      <c r="F20" s="195">
        <f>逆行列係数!AN20</f>
        <v>1.1501400999511706E-4</v>
      </c>
      <c r="G20" s="195">
        <f>逆行列係数!CC20</f>
        <v>4.2271968899517985E-5</v>
      </c>
      <c r="H20" s="472">
        <f>D$41*F20</f>
        <v>1.0755699657198522E-2</v>
      </c>
      <c r="I20" s="196">
        <f>E$41*G20</f>
        <v>1.3797680878652505E-4</v>
      </c>
      <c r="J20" s="197">
        <f>SUM(H20:I20)</f>
        <v>1.0893676465985047E-2</v>
      </c>
    </row>
    <row r="21" spans="1:10" x14ac:dyDescent="0.15">
      <c r="A21" s="282"/>
      <c r="B21" s="283" t="s">
        <v>95</v>
      </c>
      <c r="C21" s="192" t="s">
        <v>373</v>
      </c>
      <c r="D21" s="284"/>
      <c r="E21" s="285"/>
      <c r="F21" s="195">
        <f>逆行列係数!AN21</f>
        <v>3.0730906505633762E-4</v>
      </c>
      <c r="G21" s="195">
        <f>逆行列係数!CC21</f>
        <v>3.7133858934284075E-5</v>
      </c>
      <c r="H21" s="472">
        <f t="shared" si="0"/>
        <v>2.8738446784185481E-2</v>
      </c>
      <c r="I21" s="196">
        <f t="shared" si="1"/>
        <v>1.2120588387686698E-4</v>
      </c>
      <c r="J21" s="197">
        <f t="shared" si="2"/>
        <v>2.8859652668062348E-2</v>
      </c>
    </row>
    <row r="22" spans="1:10" x14ac:dyDescent="0.15">
      <c r="A22" s="282"/>
      <c r="B22" s="283" t="s">
        <v>96</v>
      </c>
      <c r="C22" s="192" t="s">
        <v>374</v>
      </c>
      <c r="D22" s="284"/>
      <c r="E22" s="285"/>
      <c r="F22" s="195">
        <f>逆行列係数!AN22</f>
        <v>1.7204466913575713E-4</v>
      </c>
      <c r="G22" s="195">
        <f>逆行列係数!CC22</f>
        <v>4.8039974132915153E-5</v>
      </c>
      <c r="H22" s="472">
        <f t="shared" si="0"/>
        <v>1.6089003321637579E-2</v>
      </c>
      <c r="I22" s="196">
        <f t="shared" si="1"/>
        <v>1.5680372827683514E-4</v>
      </c>
      <c r="J22" s="197">
        <f t="shared" si="2"/>
        <v>1.6245807049914414E-2</v>
      </c>
    </row>
    <row r="23" spans="1:10" x14ac:dyDescent="0.15">
      <c r="A23" s="282"/>
      <c r="B23" s="283" t="s">
        <v>97</v>
      </c>
      <c r="C23" s="192" t="s">
        <v>11</v>
      </c>
      <c r="D23" s="284"/>
      <c r="E23" s="285"/>
      <c r="F23" s="195">
        <f>逆行列係数!AN23</f>
        <v>1.753904568381226E-4</v>
      </c>
      <c r="G23" s="195">
        <f>逆行列係数!CC23</f>
        <v>9.5666752215517036E-5</v>
      </c>
      <c r="H23" s="472">
        <f t="shared" si="0"/>
        <v>1.6401889444336189E-2</v>
      </c>
      <c r="I23" s="196">
        <f t="shared" si="1"/>
        <v>3.1225877387080451E-4</v>
      </c>
      <c r="J23" s="197">
        <f t="shared" si="2"/>
        <v>1.6714148218206992E-2</v>
      </c>
    </row>
    <row r="24" spans="1:10" x14ac:dyDescent="0.15">
      <c r="A24" s="282"/>
      <c r="B24" s="283" t="s">
        <v>98</v>
      </c>
      <c r="C24" s="192" t="s">
        <v>345</v>
      </c>
      <c r="D24" s="284"/>
      <c r="E24" s="285"/>
      <c r="F24" s="195">
        <f>逆行列係数!AN24</f>
        <v>1.4090878143220378E-4</v>
      </c>
      <c r="G24" s="195">
        <f>逆行列係数!CC24</f>
        <v>2.4081377695538519E-5</v>
      </c>
      <c r="H24" s="472">
        <f t="shared" si="0"/>
        <v>1.3177286247222921E-2</v>
      </c>
      <c r="I24" s="196">
        <f t="shared" si="1"/>
        <v>7.8602244752581067E-5</v>
      </c>
      <c r="J24" s="197">
        <f t="shared" si="2"/>
        <v>1.3255888491975502E-2</v>
      </c>
    </row>
    <row r="25" spans="1:10" x14ac:dyDescent="0.15">
      <c r="A25" s="282"/>
      <c r="B25" s="283" t="s">
        <v>99</v>
      </c>
      <c r="C25" s="192" t="s">
        <v>342</v>
      </c>
      <c r="D25" s="284"/>
      <c r="E25" s="285"/>
      <c r="F25" s="195">
        <f>逆行列係数!AN25</f>
        <v>3.2940922149074986E-4</v>
      </c>
      <c r="G25" s="195">
        <f>逆行列係数!CC25</f>
        <v>1.1835093750405987E-4</v>
      </c>
      <c r="H25" s="472">
        <f t="shared" si="0"/>
        <v>3.0805174524534098E-2</v>
      </c>
      <c r="I25" s="196">
        <f t="shared" si="1"/>
        <v>3.8630054617327865E-4</v>
      </c>
      <c r="J25" s="197">
        <f t="shared" si="2"/>
        <v>3.1191475070707377E-2</v>
      </c>
    </row>
    <row r="26" spans="1:10" x14ac:dyDescent="0.15">
      <c r="A26" s="282"/>
      <c r="B26" s="283" t="s">
        <v>100</v>
      </c>
      <c r="C26" s="192" t="s">
        <v>13</v>
      </c>
      <c r="D26" s="284"/>
      <c r="E26" s="285"/>
      <c r="F26" s="195">
        <f>逆行列係数!AN26</f>
        <v>3.7342498146275944E-3</v>
      </c>
      <c r="G26" s="195">
        <f>逆行列係数!CC26</f>
        <v>4.7038515133083E-4</v>
      </c>
      <c r="H26" s="472">
        <f t="shared" si="0"/>
        <v>0.34921371277106894</v>
      </c>
      <c r="I26" s="196">
        <f t="shared" si="1"/>
        <v>1.5353493998699135E-3</v>
      </c>
      <c r="J26" s="197">
        <f t="shared" si="2"/>
        <v>0.35074906217093887</v>
      </c>
    </row>
    <row r="27" spans="1:10" x14ac:dyDescent="0.15">
      <c r="A27" s="282"/>
      <c r="B27" s="283" t="s">
        <v>101</v>
      </c>
      <c r="C27" s="192" t="s">
        <v>14</v>
      </c>
      <c r="D27" s="284"/>
      <c r="E27" s="285"/>
      <c r="F27" s="195">
        <f>逆行列係数!AN27</f>
        <v>5.2463531847936618E-3</v>
      </c>
      <c r="G27" s="195">
        <f>逆行列係数!CC27</f>
        <v>7.010901810040437E-5</v>
      </c>
      <c r="H27" s="472">
        <f t="shared" si="0"/>
        <v>0.49062022229833768</v>
      </c>
      <c r="I27" s="196">
        <f t="shared" si="1"/>
        <v>2.2883766326675219E-4</v>
      </c>
      <c r="J27" s="197">
        <f t="shared" si="2"/>
        <v>0.49084905996160444</v>
      </c>
    </row>
    <row r="28" spans="1:10" x14ac:dyDescent="0.15">
      <c r="A28" s="282"/>
      <c r="B28" s="283" t="s">
        <v>102</v>
      </c>
      <c r="C28" s="192" t="s">
        <v>343</v>
      </c>
      <c r="D28" s="284"/>
      <c r="E28" s="285"/>
      <c r="F28" s="195">
        <f>逆行列係数!AN28</f>
        <v>2.8282521868941774E-2</v>
      </c>
      <c r="G28" s="195">
        <f>逆行列係数!CC28</f>
        <v>3.8969381572485473E-4</v>
      </c>
      <c r="H28" s="472">
        <f t="shared" si="0"/>
        <v>2.6448804870241593</v>
      </c>
      <c r="I28" s="196">
        <f t="shared" si="1"/>
        <v>1.2719707763168022E-3</v>
      </c>
      <c r="J28" s="197">
        <f t="shared" si="2"/>
        <v>2.646152457800476</v>
      </c>
    </row>
    <row r="29" spans="1:10" x14ac:dyDescent="0.15">
      <c r="A29" s="282"/>
      <c r="B29" s="283" t="s">
        <v>103</v>
      </c>
      <c r="C29" s="192" t="s">
        <v>375</v>
      </c>
      <c r="D29" s="284"/>
      <c r="E29" s="285"/>
      <c r="F29" s="195">
        <f>逆行列係数!AN29</f>
        <v>1.218587757178901E-2</v>
      </c>
      <c r="G29" s="195">
        <f>逆行列係数!CC29</f>
        <v>5.2727501783584862E-5</v>
      </c>
      <c r="H29" s="472">
        <f t="shared" si="0"/>
        <v>1.1395797714306171</v>
      </c>
      <c r="I29" s="196">
        <f t="shared" si="1"/>
        <v>1.7210394076221523E-4</v>
      </c>
      <c r="J29" s="197">
        <f t="shared" si="2"/>
        <v>1.1397518753713793</v>
      </c>
    </row>
    <row r="30" spans="1:10" x14ac:dyDescent="0.15">
      <c r="A30" s="282"/>
      <c r="B30" s="283" t="s">
        <v>104</v>
      </c>
      <c r="C30" s="192" t="s">
        <v>376</v>
      </c>
      <c r="D30" s="284"/>
      <c r="E30" s="285"/>
      <c r="F30" s="195">
        <f>逆行列係数!AN30</f>
        <v>1.2018803935867182E-2</v>
      </c>
      <c r="G30" s="195">
        <f>逆行列係数!CC30</f>
        <v>2.3164670720283337E-5</v>
      </c>
      <c r="H30" s="472">
        <f>D$41*F30</f>
        <v>1.1239556413903933</v>
      </c>
      <c r="I30" s="196">
        <f>E$41*G30</f>
        <v>7.5610089280979639E-5</v>
      </c>
      <c r="J30" s="197">
        <f>SUM(H30:I30)</f>
        <v>1.1240312514796742</v>
      </c>
    </row>
    <row r="31" spans="1:10" x14ac:dyDescent="0.15">
      <c r="A31" s="282"/>
      <c r="B31" s="283" t="s">
        <v>105</v>
      </c>
      <c r="C31" s="192" t="s">
        <v>377</v>
      </c>
      <c r="D31" s="284"/>
      <c r="E31" s="285"/>
      <c r="F31" s="195">
        <f>逆行列係数!AN31</f>
        <v>2.9057812274815048E-2</v>
      </c>
      <c r="G31" s="195">
        <f>逆行列係数!CC31</f>
        <v>2.3957655933138943E-3</v>
      </c>
      <c r="H31" s="472">
        <f>D$41*F31</f>
        <v>2.7173828782809681</v>
      </c>
      <c r="I31" s="196">
        <f>E$41*G31</f>
        <v>7.8198413693897333E-3</v>
      </c>
      <c r="J31" s="197">
        <f>SUM(H31:I31)</f>
        <v>2.7252027196503579</v>
      </c>
    </row>
    <row r="32" spans="1:10" x14ac:dyDescent="0.15">
      <c r="A32" s="282"/>
      <c r="B32" s="283" t="s">
        <v>106</v>
      </c>
      <c r="C32" s="192" t="s">
        <v>17</v>
      </c>
      <c r="D32" s="284"/>
      <c r="E32" s="285"/>
      <c r="F32" s="195">
        <f>逆行列係数!AN32</f>
        <v>1.0699999434035776E-2</v>
      </c>
      <c r="G32" s="195">
        <f>逆行列係数!CC32</f>
        <v>1.9029886917727471E-4</v>
      </c>
      <c r="H32" s="472">
        <f t="shared" si="0"/>
        <v>1.000625752024201</v>
      </c>
      <c r="I32" s="196">
        <f t="shared" si="1"/>
        <v>6.2114047129383128E-4</v>
      </c>
      <c r="J32" s="197">
        <f t="shared" si="2"/>
        <v>1.0012468924954949</v>
      </c>
    </row>
    <row r="33" spans="1:10" x14ac:dyDescent="0.15">
      <c r="A33" s="282"/>
      <c r="B33" s="283" t="s">
        <v>107</v>
      </c>
      <c r="C33" s="192" t="s">
        <v>18</v>
      </c>
      <c r="D33" s="284"/>
      <c r="E33" s="285"/>
      <c r="F33" s="195">
        <f>逆行列係数!AN33</f>
        <v>2.0639229416766002E-2</v>
      </c>
      <c r="G33" s="195">
        <f>逆行列係数!CC33</f>
        <v>1.9715931787361987E-4</v>
      </c>
      <c r="H33" s="472">
        <f t="shared" si="0"/>
        <v>1.9301070606283213</v>
      </c>
      <c r="I33" s="196">
        <f t="shared" si="1"/>
        <v>6.4353315473413767E-4</v>
      </c>
      <c r="J33" s="197">
        <f t="shared" si="2"/>
        <v>1.9307505937830554</v>
      </c>
    </row>
    <row r="34" spans="1:10" x14ac:dyDescent="0.15">
      <c r="A34" s="282"/>
      <c r="B34" s="283" t="s">
        <v>108</v>
      </c>
      <c r="C34" s="192" t="s">
        <v>378</v>
      </c>
      <c r="D34" s="284"/>
      <c r="E34" s="285"/>
      <c r="F34" s="195">
        <f>逆行列係数!AN34</f>
        <v>1.5588279472488044E-2</v>
      </c>
      <c r="G34" s="195">
        <f>逆行列係数!CC34</f>
        <v>1.369053094177038E-3</v>
      </c>
      <c r="H34" s="472">
        <f t="shared" si="0"/>
        <v>1.4577602518655994</v>
      </c>
      <c r="I34" s="196">
        <f t="shared" si="1"/>
        <v>4.4686249992963913E-3</v>
      </c>
      <c r="J34" s="197">
        <f t="shared" si="2"/>
        <v>1.4622288768648959</v>
      </c>
    </row>
    <row r="35" spans="1:10" x14ac:dyDescent="0.15">
      <c r="A35" s="282"/>
      <c r="B35" s="283" t="s">
        <v>109</v>
      </c>
      <c r="C35" s="192" t="s">
        <v>347</v>
      </c>
      <c r="D35" s="284"/>
      <c r="E35" s="285"/>
      <c r="F35" s="195">
        <f>逆行列係数!AN35</f>
        <v>1.1985415338767687E-2</v>
      </c>
      <c r="G35" s="195">
        <f>逆行列係数!CC35</f>
        <v>3.0525111407930669E-4</v>
      </c>
      <c r="H35" s="472">
        <f t="shared" si="0"/>
        <v>1.1208332589746108</v>
      </c>
      <c r="I35" s="196">
        <f t="shared" si="1"/>
        <v>9.9634759618860572E-4</v>
      </c>
      <c r="J35" s="197">
        <f t="shared" si="2"/>
        <v>1.1218296065707993</v>
      </c>
    </row>
    <row r="36" spans="1:10" x14ac:dyDescent="0.15">
      <c r="A36" s="282"/>
      <c r="B36" s="283" t="s">
        <v>110</v>
      </c>
      <c r="C36" s="192" t="s">
        <v>19</v>
      </c>
      <c r="D36" s="284"/>
      <c r="E36" s="285"/>
      <c r="F36" s="195">
        <f>逆行列係数!AN36</f>
        <v>8.9073669530229137E-4</v>
      </c>
      <c r="G36" s="195">
        <f>逆行列係数!CC36</f>
        <v>2.1642341769131913E-5</v>
      </c>
      <c r="H36" s="472">
        <f>D$41*F36</f>
        <v>8.3298516143587562E-2</v>
      </c>
      <c r="I36" s="196">
        <f>E$41*G36</f>
        <v>7.0641167887644532E-5</v>
      </c>
      <c r="J36" s="197">
        <f t="shared" si="2"/>
        <v>8.3369157311475206E-2</v>
      </c>
    </row>
    <row r="37" spans="1:10" x14ac:dyDescent="0.15">
      <c r="A37" s="282"/>
      <c r="B37" s="283" t="s">
        <v>111</v>
      </c>
      <c r="C37" s="192" t="s">
        <v>20</v>
      </c>
      <c r="D37" s="284"/>
      <c r="E37" s="285"/>
      <c r="F37" s="195">
        <f>逆行列係数!AN37</f>
        <v>2.4054708593949747E-3</v>
      </c>
      <c r="G37" s="195">
        <f>逆行列係数!CC37</f>
        <v>2.2513779567720987E-4</v>
      </c>
      <c r="H37" s="472">
        <f t="shared" si="0"/>
        <v>0.22495104812791056</v>
      </c>
      <c r="I37" s="196">
        <f t="shared" si="1"/>
        <v>7.3485563586153061E-4</v>
      </c>
      <c r="J37" s="197">
        <f t="shared" si="2"/>
        <v>0.22568590376377209</v>
      </c>
    </row>
    <row r="38" spans="1:10" x14ac:dyDescent="0.15">
      <c r="A38" s="282"/>
      <c r="B38" s="283" t="s">
        <v>112</v>
      </c>
      <c r="C38" s="192" t="s">
        <v>379</v>
      </c>
      <c r="D38" s="284"/>
      <c r="E38" s="285"/>
      <c r="F38" s="195">
        <f>逆行列係数!AN38</f>
        <v>1.165374071036523E-4</v>
      </c>
      <c r="G38" s="195">
        <f>逆行列係数!CC38</f>
        <v>3.3873781053268946E-6</v>
      </c>
      <c r="H38" s="472">
        <f t="shared" si="0"/>
        <v>1.08981623168236E-2</v>
      </c>
      <c r="I38" s="196">
        <f t="shared" si="1"/>
        <v>1.1056490466231391E-5</v>
      </c>
      <c r="J38" s="197">
        <f t="shared" si="2"/>
        <v>1.0909218807289831E-2</v>
      </c>
    </row>
    <row r="39" spans="1:10" x14ac:dyDescent="0.15">
      <c r="A39" s="282"/>
      <c r="B39" s="283" t="s">
        <v>334</v>
      </c>
      <c r="C39" s="192" t="s">
        <v>380</v>
      </c>
      <c r="D39" s="284"/>
      <c r="E39" s="285"/>
      <c r="F39" s="195">
        <f>逆行列係数!AN39</f>
        <v>3.6876129501286423E-3</v>
      </c>
      <c r="G39" s="195">
        <f>逆行列係数!CC39</f>
        <v>2.0827860903824499E-5</v>
      </c>
      <c r="H39" s="472">
        <f t="shared" ref="H39:I43" si="3">D$41*F39</f>
        <v>0.34485239967951176</v>
      </c>
      <c r="I39" s="196">
        <f t="shared" si="3"/>
        <v>6.7982681104596064E-5</v>
      </c>
      <c r="J39" s="197">
        <f t="shared" si="2"/>
        <v>0.34492038236061634</v>
      </c>
    </row>
    <row r="40" spans="1:10" x14ac:dyDescent="0.15">
      <c r="A40" s="282"/>
      <c r="B40" s="283" t="s">
        <v>335</v>
      </c>
      <c r="C40" s="192" t="s">
        <v>21</v>
      </c>
      <c r="D40" s="284"/>
      <c r="E40" s="285"/>
      <c r="F40" s="195">
        <f>逆行列係数!AN40</f>
        <v>4.3334172589085229E-2</v>
      </c>
      <c r="G40" s="195">
        <f>逆行列係数!CC40</f>
        <v>8.5890525058728484E-4</v>
      </c>
      <c r="H40" s="472">
        <f t="shared" si="3"/>
        <v>4.0524571335369792</v>
      </c>
      <c r="I40" s="196">
        <f t="shared" si="3"/>
        <v>2.8034891350276212E-3</v>
      </c>
      <c r="J40" s="197">
        <f t="shared" si="2"/>
        <v>4.0552606226720069</v>
      </c>
    </row>
    <row r="41" spans="1:10" x14ac:dyDescent="0.15">
      <c r="A41" s="282"/>
      <c r="B41" s="283" t="s">
        <v>381</v>
      </c>
      <c r="C41" s="435" t="s">
        <v>439</v>
      </c>
      <c r="D41" s="284">
        <f>地域別最終需要!K43</f>
        <v>93.516430369266814</v>
      </c>
      <c r="E41" s="285">
        <f>地域別最終需要!I43</f>
        <v>3.2640260763462656</v>
      </c>
      <c r="F41" s="195">
        <f>逆行列係数!AN41</f>
        <v>1.0109837326861817</v>
      </c>
      <c r="G41" s="195">
        <f>逆行列係数!CC41</f>
        <v>2.1702506906739504E-4</v>
      </c>
      <c r="H41" s="472">
        <f t="shared" si="3"/>
        <v>94.54358984220876</v>
      </c>
      <c r="I41" s="196">
        <f t="shared" si="3"/>
        <v>7.0837548465682674E-4</v>
      </c>
      <c r="J41" s="197">
        <f t="shared" si="2"/>
        <v>94.544298217693424</v>
      </c>
    </row>
    <row r="42" spans="1:10" x14ac:dyDescent="0.15">
      <c r="A42" s="282"/>
      <c r="B42" s="283" t="s">
        <v>336</v>
      </c>
      <c r="C42" s="192" t="s">
        <v>383</v>
      </c>
      <c r="D42" s="284"/>
      <c r="E42" s="285"/>
      <c r="F42" s="195">
        <f>逆行列係数!AN42</f>
        <v>2.3121162236369743E-3</v>
      </c>
      <c r="G42" s="195">
        <f>逆行列係数!CC42</f>
        <v>2.07920038607368E-5</v>
      </c>
      <c r="H42" s="472">
        <f t="shared" si="3"/>
        <v>0.21622085583339926</v>
      </c>
      <c r="I42" s="196">
        <f t="shared" si="3"/>
        <v>6.7865642780937148E-5</v>
      </c>
      <c r="J42" s="197">
        <f t="shared" si="2"/>
        <v>0.2162887214761802</v>
      </c>
    </row>
    <row r="43" spans="1:10" x14ac:dyDescent="0.15">
      <c r="A43" s="282"/>
      <c r="B43" s="283" t="s">
        <v>337</v>
      </c>
      <c r="C43" s="192" t="s">
        <v>384</v>
      </c>
      <c r="D43" s="322"/>
      <c r="E43" s="323"/>
      <c r="F43" s="199">
        <f>逆行列係数!AN43</f>
        <v>3.9266551848122959E-3</v>
      </c>
      <c r="G43" s="199">
        <f>逆行列係数!CC43</f>
        <v>9.5406436006771893E-5</v>
      </c>
      <c r="H43" s="473">
        <f t="shared" si="3"/>
        <v>0.36720677617461961</v>
      </c>
      <c r="I43" s="200">
        <f t="shared" si="3"/>
        <v>3.1140909497736474E-4</v>
      </c>
      <c r="J43" s="201">
        <f t="shared" si="2"/>
        <v>0.36751818526959695</v>
      </c>
    </row>
    <row r="44" spans="1:10" x14ac:dyDescent="0.15">
      <c r="A44" s="286"/>
      <c r="B44" s="287"/>
      <c r="C44" s="272" t="s">
        <v>116</v>
      </c>
      <c r="D44" s="288">
        <f>SUM(D5:D43)</f>
        <v>93.516430369266814</v>
      </c>
      <c r="E44" s="288">
        <f>SUM(E5:E43)</f>
        <v>3.2640260763462656</v>
      </c>
      <c r="F44" s="205">
        <f>逆行列係数!AN44</f>
        <v>1.3330368614188808</v>
      </c>
      <c r="G44" s="205">
        <f>逆行列係数!CC44</f>
        <v>1.8712832518222221E-2</v>
      </c>
      <c r="H44" s="474">
        <f>SUM(H5:H43)</f>
        <v>124.66084883054474</v>
      </c>
      <c r="I44" s="206">
        <f>SUM(I5:I43)</f>
        <v>6.1079173301777694E-2</v>
      </c>
      <c r="J44" s="207">
        <f>SUM(J5:J43)</f>
        <v>124.72192800384651</v>
      </c>
    </row>
    <row r="45" spans="1:10" x14ac:dyDescent="0.15">
      <c r="A45" s="289" t="s">
        <v>137</v>
      </c>
      <c r="B45" s="283" t="s">
        <v>358</v>
      </c>
      <c r="C45" s="192" t="s">
        <v>359</v>
      </c>
      <c r="D45" s="290"/>
      <c r="E45" s="291"/>
      <c r="F45" s="211">
        <f>逆行列係数!AN46</f>
        <v>3.7191547672356558E-2</v>
      </c>
      <c r="G45" s="211">
        <f>逆行列係数!CC46</f>
        <v>5.0636138239406506E-2</v>
      </c>
      <c r="H45" s="472">
        <f t="shared" ref="H45:H83" si="4">D$41*F45</f>
        <v>3.4780207782271995</v>
      </c>
      <c r="I45" s="212">
        <f t="shared" ref="I45:I83" si="5">E$41*G45</f>
        <v>0.16527767561889711</v>
      </c>
      <c r="J45" s="213">
        <f t="shared" ref="J45:J83" si="6">SUM(H45:I45)</f>
        <v>3.6432984538460964</v>
      </c>
    </row>
    <row r="46" spans="1:10" x14ac:dyDescent="0.15">
      <c r="A46" s="289" t="s">
        <v>138</v>
      </c>
      <c r="B46" s="283" t="s">
        <v>360</v>
      </c>
      <c r="C46" s="192" t="s">
        <v>361</v>
      </c>
      <c r="D46" s="284"/>
      <c r="E46" s="285"/>
      <c r="F46" s="195">
        <f>逆行列係数!AN47</f>
        <v>1.2889947801709033E-3</v>
      </c>
      <c r="G46" s="195">
        <f>逆行列係数!CC47</f>
        <v>2.0676544905726341E-3</v>
      </c>
      <c r="H46" s="472">
        <f t="shared" si="4"/>
        <v>0.12054219060620065</v>
      </c>
      <c r="I46" s="196">
        <f t="shared" si="5"/>
        <v>6.7488781741035318E-3</v>
      </c>
      <c r="J46" s="197">
        <f t="shared" si="6"/>
        <v>0.12729106878030419</v>
      </c>
    </row>
    <row r="47" spans="1:10" x14ac:dyDescent="0.15">
      <c r="A47" s="289" t="s">
        <v>139</v>
      </c>
      <c r="B47" s="283" t="s">
        <v>362</v>
      </c>
      <c r="C47" s="192" t="s">
        <v>363</v>
      </c>
      <c r="D47" s="214"/>
      <c r="E47" s="198"/>
      <c r="F47" s="195">
        <f>逆行列係数!AN48</f>
        <v>5.5962643187568543E-3</v>
      </c>
      <c r="G47" s="195">
        <f>逆行列係数!CC48</f>
        <v>9.670968083111714E-3</v>
      </c>
      <c r="H47" s="472">
        <f t="shared" si="4"/>
        <v>0.52334266249303774</v>
      </c>
      <c r="I47" s="196">
        <f t="shared" si="5"/>
        <v>3.1566292006789093E-2</v>
      </c>
      <c r="J47" s="197">
        <f t="shared" si="6"/>
        <v>0.5549089544998268</v>
      </c>
    </row>
    <row r="48" spans="1:10" x14ac:dyDescent="0.15">
      <c r="A48" s="289" t="s">
        <v>140</v>
      </c>
      <c r="B48" s="283" t="s">
        <v>364</v>
      </c>
      <c r="C48" s="192" t="s">
        <v>3</v>
      </c>
      <c r="D48" s="214"/>
      <c r="E48" s="198"/>
      <c r="F48" s="195">
        <f>逆行列係数!AN49</f>
        <v>2.7385138490902391E-2</v>
      </c>
      <c r="G48" s="195">
        <f>逆行列係数!CC49</f>
        <v>3.9409633943270843E-2</v>
      </c>
      <c r="H48" s="472">
        <f t="shared" si="4"/>
        <v>2.5609603968372019</v>
      </c>
      <c r="I48" s="196">
        <f t="shared" si="5"/>
        <v>0.12863407285009693</v>
      </c>
      <c r="J48" s="197">
        <f t="shared" si="6"/>
        <v>2.6895944696872989</v>
      </c>
    </row>
    <row r="49" spans="1:10" x14ac:dyDescent="0.15">
      <c r="A49" s="289" t="s">
        <v>136</v>
      </c>
      <c r="B49" s="283" t="s">
        <v>365</v>
      </c>
      <c r="C49" s="192" t="s">
        <v>344</v>
      </c>
      <c r="E49" s="198"/>
      <c r="F49" s="195">
        <f>逆行列係数!AN50</f>
        <v>0.10753491581415919</v>
      </c>
      <c r="G49" s="195">
        <f>逆行列係数!CC50</f>
        <v>0.15305135405568121</v>
      </c>
      <c r="H49" s="472">
        <f t="shared" si="4"/>
        <v>10.056281466999787</v>
      </c>
      <c r="I49" s="196">
        <f t="shared" si="5"/>
        <v>0.49956361065784827</v>
      </c>
      <c r="J49" s="197">
        <f t="shared" si="6"/>
        <v>10.555845077657635</v>
      </c>
    </row>
    <row r="50" spans="1:10" x14ac:dyDescent="0.15">
      <c r="A50" s="289"/>
      <c r="B50" s="283" t="s">
        <v>366</v>
      </c>
      <c r="C50" s="192" t="s">
        <v>4</v>
      </c>
      <c r="E50" s="198"/>
      <c r="F50" s="195">
        <f>逆行列係数!AN51</f>
        <v>4.3448446275494938E-3</v>
      </c>
      <c r="G50" s="195">
        <f>逆行列係数!CC51</f>
        <v>7.2244487097787424E-3</v>
      </c>
      <c r="H50" s="472">
        <f t="shared" si="4"/>
        <v>0.40631436007751526</v>
      </c>
      <c r="I50" s="196">
        <f t="shared" si="5"/>
        <v>2.3580788975943949E-2</v>
      </c>
      <c r="J50" s="197">
        <f t="shared" si="6"/>
        <v>0.42989514905345921</v>
      </c>
    </row>
    <row r="51" spans="1:10" x14ac:dyDescent="0.15">
      <c r="A51" s="289"/>
      <c r="B51" s="283" t="s">
        <v>367</v>
      </c>
      <c r="C51" s="192" t="s">
        <v>113</v>
      </c>
      <c r="E51" s="198"/>
      <c r="F51" s="195">
        <f>逆行列係数!AN52</f>
        <v>1.6767938075974865E-2</v>
      </c>
      <c r="G51" s="195">
        <f>逆行列係数!CC52</f>
        <v>2.1770779140580107E-2</v>
      </c>
      <c r="H51" s="472">
        <f t="shared" si="4"/>
        <v>1.5680777135180812</v>
      </c>
      <c r="I51" s="196">
        <f t="shared" si="5"/>
        <v>7.1060390817228813E-2</v>
      </c>
      <c r="J51" s="197">
        <f t="shared" si="6"/>
        <v>1.6391381043353102</v>
      </c>
    </row>
    <row r="52" spans="1:10" x14ac:dyDescent="0.15">
      <c r="A52" s="289"/>
      <c r="B52" s="283" t="s">
        <v>368</v>
      </c>
      <c r="C52" s="192" t="s">
        <v>5</v>
      </c>
      <c r="E52" s="198"/>
      <c r="F52" s="195">
        <f>逆行列係数!AN53</f>
        <v>2.3389280647825479E-2</v>
      </c>
      <c r="G52" s="195">
        <f>逆行列係数!CC53</f>
        <v>2.7977430324116828E-2</v>
      </c>
      <c r="H52" s="472">
        <f t="shared" si="4"/>
        <v>2.1872820350896114</v>
      </c>
      <c r="I52" s="196">
        <f t="shared" si="5"/>
        <v>9.1319062127078077E-2</v>
      </c>
      <c r="J52" s="197">
        <f t="shared" si="6"/>
        <v>2.2786010972166895</v>
      </c>
    </row>
    <row r="53" spans="1:10" x14ac:dyDescent="0.15">
      <c r="A53" s="289"/>
      <c r="B53" s="283" t="s">
        <v>369</v>
      </c>
      <c r="C53" s="192" t="s">
        <v>6</v>
      </c>
      <c r="E53" s="198"/>
      <c r="F53" s="195">
        <f>逆行列係数!AN54</f>
        <v>2.9772974084216024E-2</v>
      </c>
      <c r="G53" s="195">
        <f>逆行列係数!CC54</f>
        <v>3.4600214236367041E-2</v>
      </c>
      <c r="H53" s="472">
        <f t="shared" si="4"/>
        <v>2.7842622578325731</v>
      </c>
      <c r="I53" s="196">
        <f t="shared" si="5"/>
        <v>0.11293600151466932</v>
      </c>
      <c r="J53" s="197">
        <f t="shared" si="6"/>
        <v>2.8971982593472423</v>
      </c>
    </row>
    <row r="54" spans="1:10" x14ac:dyDescent="0.15">
      <c r="A54" s="289"/>
      <c r="B54" s="283" t="s">
        <v>88</v>
      </c>
      <c r="C54" s="192" t="s">
        <v>370</v>
      </c>
      <c r="E54" s="198"/>
      <c r="F54" s="195">
        <f>逆行列係数!AN55</f>
        <v>1.1819029966845697E-2</v>
      </c>
      <c r="G54" s="195">
        <f>逆行列係数!CC55</f>
        <v>1.220032891401986E-2</v>
      </c>
      <c r="H54" s="472">
        <f t="shared" si="4"/>
        <v>1.1052734929268035</v>
      </c>
      <c r="I54" s="196">
        <f t="shared" si="5"/>
        <v>3.9822191715362137E-2</v>
      </c>
      <c r="J54" s="197">
        <f t="shared" si="6"/>
        <v>1.1450956846421656</v>
      </c>
    </row>
    <row r="55" spans="1:10" x14ac:dyDescent="0.15">
      <c r="A55" s="289"/>
      <c r="B55" s="283" t="s">
        <v>89</v>
      </c>
      <c r="C55" s="192" t="s">
        <v>7</v>
      </c>
      <c r="E55" s="198"/>
      <c r="F55" s="195">
        <f>逆行列係数!AN56</f>
        <v>2.641937306775356E-3</v>
      </c>
      <c r="G55" s="195">
        <f>逆行列係数!CC56</f>
        <v>3.5000699596038718E-3</v>
      </c>
      <c r="H55" s="472">
        <f t="shared" si="4"/>
        <v>0.24706454618902587</v>
      </c>
      <c r="I55" s="196">
        <f t="shared" si="5"/>
        <v>1.1424319617183258E-2</v>
      </c>
      <c r="J55" s="197">
        <f t="shared" si="6"/>
        <v>0.25848886580620911</v>
      </c>
    </row>
    <row r="56" spans="1:10" x14ac:dyDescent="0.15">
      <c r="A56" s="289"/>
      <c r="B56" s="283" t="s">
        <v>90</v>
      </c>
      <c r="C56" s="192" t="s">
        <v>8</v>
      </c>
      <c r="E56" s="198"/>
      <c r="F56" s="195">
        <f>逆行列係数!AN57</f>
        <v>6.7217103878263731E-3</v>
      </c>
      <c r="G56" s="195">
        <f>逆行列係数!CC57</f>
        <v>7.751224931605797E-3</v>
      </c>
      <c r="H56" s="472">
        <f t="shared" si="4"/>
        <v>0.62859036144554248</v>
      </c>
      <c r="I56" s="196">
        <f t="shared" si="5"/>
        <v>2.530020030038662E-2</v>
      </c>
      <c r="J56" s="197">
        <f t="shared" si="6"/>
        <v>0.65389056174592908</v>
      </c>
    </row>
    <row r="57" spans="1:10" x14ac:dyDescent="0.15">
      <c r="A57" s="289"/>
      <c r="B57" s="283" t="s">
        <v>91</v>
      </c>
      <c r="C57" s="192" t="s">
        <v>9</v>
      </c>
      <c r="E57" s="198"/>
      <c r="F57" s="195">
        <f>逆行列係数!AN58</f>
        <v>2.1103262560684052E-3</v>
      </c>
      <c r="G57" s="195">
        <f>逆行列係数!CC58</f>
        <v>2.2289691398910982E-3</v>
      </c>
      <c r="H57" s="472">
        <f t="shared" si="4"/>
        <v>0.19735017838205654</v>
      </c>
      <c r="I57" s="196">
        <f t="shared" si="5"/>
        <v>7.2754133959756512E-3</v>
      </c>
      <c r="J57" s="197">
        <f t="shared" si="6"/>
        <v>0.20462559177803219</v>
      </c>
    </row>
    <row r="58" spans="1:10" x14ac:dyDescent="0.15">
      <c r="A58" s="289"/>
      <c r="B58" s="283" t="s">
        <v>92</v>
      </c>
      <c r="C58" s="192" t="s">
        <v>10</v>
      </c>
      <c r="E58" s="198"/>
      <c r="F58" s="195">
        <f>逆行列係数!AN59</f>
        <v>6.8371483947925376E-3</v>
      </c>
      <c r="G58" s="195">
        <f>逆行列係数!CC59</f>
        <v>8.195328012681977E-3</v>
      </c>
      <c r="H58" s="472">
        <f t="shared" si="4"/>
        <v>0.63938571178596071</v>
      </c>
      <c r="I58" s="196">
        <f t="shared" si="5"/>
        <v>2.6749764337604991E-2</v>
      </c>
      <c r="J58" s="197">
        <f t="shared" si="6"/>
        <v>0.66613547612356572</v>
      </c>
    </row>
    <row r="59" spans="1:10" x14ac:dyDescent="0.15">
      <c r="A59" s="289"/>
      <c r="B59" s="283" t="s">
        <v>93</v>
      </c>
      <c r="C59" s="192" t="s">
        <v>371</v>
      </c>
      <c r="E59" s="198"/>
      <c r="F59" s="195">
        <f>逆行列係数!AN60</f>
        <v>1.1794400685984164E-3</v>
      </c>
      <c r="G59" s="195">
        <f>逆行列係数!CC60</f>
        <v>1.1121745185367492E-3</v>
      </c>
      <c r="H59" s="472">
        <f>D$41*F59</f>
        <v>0.11029702504980708</v>
      </c>
      <c r="I59" s="196">
        <f>E$41*G59</f>
        <v>3.6301666299518027E-3</v>
      </c>
      <c r="J59" s="197">
        <f>SUM(H59:I59)</f>
        <v>0.11392719167975889</v>
      </c>
    </row>
    <row r="60" spans="1:10" x14ac:dyDescent="0.15">
      <c r="A60" s="289"/>
      <c r="B60" s="283" t="s">
        <v>94</v>
      </c>
      <c r="C60" s="192" t="s">
        <v>372</v>
      </c>
      <c r="E60" s="198"/>
      <c r="F60" s="195">
        <f>逆行列係数!AN61</f>
        <v>1.3665776319879584E-3</v>
      </c>
      <c r="G60" s="195">
        <f>逆行列係数!CC61</f>
        <v>1.2101924318774306E-3</v>
      </c>
      <c r="H60" s="472">
        <f>D$41*F60</f>
        <v>0.12779746196599945</v>
      </c>
      <c r="I60" s="196">
        <f>E$41*G60</f>
        <v>3.9500996550448355E-3</v>
      </c>
      <c r="J60" s="197">
        <f>SUM(H60:I60)</f>
        <v>0.13174756162104428</v>
      </c>
    </row>
    <row r="61" spans="1:10" x14ac:dyDescent="0.15">
      <c r="A61" s="289"/>
      <c r="B61" s="283" t="s">
        <v>95</v>
      </c>
      <c r="C61" s="192" t="s">
        <v>373</v>
      </c>
      <c r="E61" s="198"/>
      <c r="F61" s="195">
        <f>逆行列係数!AN62</f>
        <v>1.0150084826956098E-3</v>
      </c>
      <c r="G61" s="195">
        <f>逆行列係数!CC62</f>
        <v>1.3434283288030332E-3</v>
      </c>
      <c r="H61" s="472">
        <f t="shared" si="4"/>
        <v>9.491997009621915E-2</v>
      </c>
      <c r="I61" s="196">
        <f t="shared" si="5"/>
        <v>4.3849850969153855E-3</v>
      </c>
      <c r="J61" s="197">
        <f t="shared" si="6"/>
        <v>9.9304955193134536E-2</v>
      </c>
    </row>
    <row r="62" spans="1:10" x14ac:dyDescent="0.15">
      <c r="A62" s="289"/>
      <c r="B62" s="283" t="s">
        <v>96</v>
      </c>
      <c r="C62" s="192" t="s">
        <v>374</v>
      </c>
      <c r="E62" s="198"/>
      <c r="F62" s="195">
        <f>逆行列係数!AN63</f>
        <v>1.7700608131159929E-3</v>
      </c>
      <c r="G62" s="195">
        <f>逆行列係数!CC63</f>
        <v>1.7330521566315546E-3</v>
      </c>
      <c r="H62" s="472">
        <f t="shared" si="4"/>
        <v>0.16552976877912956</v>
      </c>
      <c r="I62" s="196">
        <f t="shared" si="5"/>
        <v>5.6567274309135274E-3</v>
      </c>
      <c r="J62" s="197">
        <f t="shared" si="6"/>
        <v>0.17118649621004309</v>
      </c>
    </row>
    <row r="63" spans="1:10" x14ac:dyDescent="0.15">
      <c r="A63" s="289"/>
      <c r="B63" s="283" t="s">
        <v>97</v>
      </c>
      <c r="C63" s="192" t="s">
        <v>11</v>
      </c>
      <c r="E63" s="198"/>
      <c r="F63" s="195">
        <f>逆行列係数!AN64</f>
        <v>1.1720805374689659E-3</v>
      </c>
      <c r="G63" s="195">
        <f>逆行列係数!CC64</f>
        <v>1.1457892511517345E-3</v>
      </c>
      <c r="H63" s="472">
        <f t="shared" si="4"/>
        <v>0.10960878796938937</v>
      </c>
      <c r="I63" s="196">
        <f t="shared" si="5"/>
        <v>3.739885993756522E-3</v>
      </c>
      <c r="J63" s="197">
        <f t="shared" si="6"/>
        <v>0.11334867396314589</v>
      </c>
    </row>
    <row r="64" spans="1:10" x14ac:dyDescent="0.15">
      <c r="A64" s="289"/>
      <c r="B64" s="283" t="s">
        <v>98</v>
      </c>
      <c r="C64" s="192" t="s">
        <v>345</v>
      </c>
      <c r="E64" s="198"/>
      <c r="F64" s="195">
        <f>逆行列係数!AN65</f>
        <v>1.6099815008624644E-4</v>
      </c>
      <c r="G64" s="195">
        <f>逆行列係数!CC65</f>
        <v>2.5695788887818507E-4</v>
      </c>
      <c r="H64" s="472">
        <f t="shared" si="4"/>
        <v>1.5055972292121233E-2</v>
      </c>
      <c r="I64" s="196">
        <f t="shared" si="5"/>
        <v>8.3871724982128215E-4</v>
      </c>
      <c r="J64" s="197">
        <f t="shared" si="6"/>
        <v>1.5894689541942515E-2</v>
      </c>
    </row>
    <row r="65" spans="1:10" x14ac:dyDescent="0.15">
      <c r="A65" s="289"/>
      <c r="B65" s="283" t="s">
        <v>99</v>
      </c>
      <c r="C65" s="192" t="s">
        <v>342</v>
      </c>
      <c r="E65" s="198"/>
      <c r="F65" s="195">
        <f>逆行列係数!AN66</f>
        <v>5.7514829984767618E-3</v>
      </c>
      <c r="G65" s="195">
        <f>逆行列係数!CC66</f>
        <v>6.5073754475534467E-3</v>
      </c>
      <c r="H65" s="472">
        <f t="shared" si="4"/>
        <v>0.53785815934707404</v>
      </c>
      <c r="I65" s="196">
        <f t="shared" si="5"/>
        <v>2.1240243149389902E-2</v>
      </c>
      <c r="J65" s="197">
        <f t="shared" si="6"/>
        <v>0.55909840249646392</v>
      </c>
    </row>
    <row r="66" spans="1:10" x14ac:dyDescent="0.15">
      <c r="A66" s="289"/>
      <c r="B66" s="283" t="s">
        <v>100</v>
      </c>
      <c r="C66" s="192" t="s">
        <v>13</v>
      </c>
      <c r="E66" s="198"/>
      <c r="F66" s="195">
        <f>逆行列係数!AN67</f>
        <v>7.877674208206828E-3</v>
      </c>
      <c r="G66" s="195">
        <f>逆行列係数!CC67</f>
        <v>1.1605646039432324E-2</v>
      </c>
      <c r="H66" s="472">
        <f t="shared" si="4"/>
        <v>0.73669197156354294</v>
      </c>
      <c r="I66" s="196">
        <f t="shared" si="5"/>
        <v>3.7881131305551867E-2</v>
      </c>
      <c r="J66" s="197">
        <f t="shared" si="6"/>
        <v>0.77457310286909475</v>
      </c>
    </row>
    <row r="67" spans="1:10" x14ac:dyDescent="0.15">
      <c r="A67" s="289"/>
      <c r="B67" s="283" t="s">
        <v>101</v>
      </c>
      <c r="C67" s="192" t="s">
        <v>14</v>
      </c>
      <c r="E67" s="198"/>
      <c r="F67" s="195">
        <f>逆行列係数!AN68</f>
        <v>4.3990045922468676E-3</v>
      </c>
      <c r="G67" s="195">
        <f>逆行列係数!CC68</f>
        <v>1.4193669232489846E-2</v>
      </c>
      <c r="H67" s="472">
        <f t="shared" si="4"/>
        <v>0.41137920664493915</v>
      </c>
      <c r="I67" s="196">
        <f t="shared" si="5"/>
        <v>4.6328506493880546E-2</v>
      </c>
      <c r="J67" s="197">
        <f t="shared" si="6"/>
        <v>0.45770771313881969</v>
      </c>
    </row>
    <row r="68" spans="1:10" x14ac:dyDescent="0.15">
      <c r="A68" s="289"/>
      <c r="B68" s="283" t="s">
        <v>102</v>
      </c>
      <c r="C68" s="192" t="s">
        <v>343</v>
      </c>
      <c r="E68" s="198"/>
      <c r="F68" s="195">
        <f>逆行列係数!AN69</f>
        <v>1.9210621898295515E-2</v>
      </c>
      <c r="G68" s="195">
        <f>逆行列係数!CC69</f>
        <v>4.6181163082231615E-2</v>
      </c>
      <c r="H68" s="472">
        <f t="shared" si="4"/>
        <v>1.7965087851022647</v>
      </c>
      <c r="I68" s="196">
        <f t="shared" si="5"/>
        <v>0.15073652053640346</v>
      </c>
      <c r="J68" s="197">
        <f t="shared" si="6"/>
        <v>1.9472453056386683</v>
      </c>
    </row>
    <row r="69" spans="1:10" x14ac:dyDescent="0.15">
      <c r="A69" s="289"/>
      <c r="B69" s="283" t="s">
        <v>103</v>
      </c>
      <c r="C69" s="192" t="s">
        <v>375</v>
      </c>
      <c r="E69" s="198"/>
      <c r="F69" s="195">
        <f>逆行列係数!AN70</f>
        <v>1.398888140570622E-3</v>
      </c>
      <c r="G69" s="195">
        <f>逆行列係数!CC70</f>
        <v>1.3493704434406905E-2</v>
      </c>
      <c r="H69" s="472">
        <f t="shared" si="4"/>
        <v>0.13081902539206569</v>
      </c>
      <c r="I69" s="196">
        <f t="shared" si="5"/>
        <v>4.4043803140413375E-2</v>
      </c>
      <c r="J69" s="197">
        <f t="shared" si="6"/>
        <v>0.17486282853247906</v>
      </c>
    </row>
    <row r="70" spans="1:10" x14ac:dyDescent="0.15">
      <c r="A70" s="289"/>
      <c r="B70" s="283" t="s">
        <v>104</v>
      </c>
      <c r="C70" s="192" t="s">
        <v>376</v>
      </c>
      <c r="E70" s="198"/>
      <c r="F70" s="195">
        <f>逆行列係数!AN71</f>
        <v>1.4488096100378643E-3</v>
      </c>
      <c r="G70" s="195">
        <f>逆行列係数!CC71</f>
        <v>1.4065039823218092E-2</v>
      </c>
      <c r="H70" s="472">
        <f>D$41*F70</f>
        <v>0.13548750301543055</v>
      </c>
      <c r="I70" s="196">
        <f>E$41*G70</f>
        <v>4.5908656747832524E-2</v>
      </c>
      <c r="J70" s="197">
        <f>SUM(H70:I70)</f>
        <v>0.18139615976326307</v>
      </c>
    </row>
    <row r="71" spans="1:10" x14ac:dyDescent="0.15">
      <c r="A71" s="289"/>
      <c r="B71" s="283" t="s">
        <v>105</v>
      </c>
      <c r="C71" s="192" t="s">
        <v>377</v>
      </c>
      <c r="E71" s="198"/>
      <c r="F71" s="195">
        <f>逆行列係数!AN72</f>
        <v>9.2722437990395631E-2</v>
      </c>
      <c r="G71" s="195">
        <f>逆行列係数!CC72</f>
        <v>0.11129851053449906</v>
      </c>
      <c r="H71" s="472">
        <f t="shared" si="4"/>
        <v>8.6710714159974938</v>
      </c>
      <c r="I71" s="196">
        <f t="shared" si="5"/>
        <v>0.36328124064310446</v>
      </c>
      <c r="J71" s="197">
        <f>SUM(H71:I71)</f>
        <v>9.0343526566405981</v>
      </c>
    </row>
    <row r="72" spans="1:10" x14ac:dyDescent="0.15">
      <c r="A72" s="289"/>
      <c r="B72" s="283" t="s">
        <v>106</v>
      </c>
      <c r="C72" s="192" t="s">
        <v>17</v>
      </c>
      <c r="D72" s="214"/>
      <c r="E72" s="198"/>
      <c r="F72" s="195">
        <f>逆行列係数!AN73</f>
        <v>8.7204989124350738E-3</v>
      </c>
      <c r="G72" s="195">
        <f>逆行列係数!CC73</f>
        <v>1.9348830846497914E-2</v>
      </c>
      <c r="H72" s="472">
        <f t="shared" si="4"/>
        <v>0.81550992933000155</v>
      </c>
      <c r="I72" s="196">
        <f t="shared" si="5"/>
        <v>6.315508842978218E-2</v>
      </c>
      <c r="J72" s="197">
        <f t="shared" si="6"/>
        <v>0.87866501775978367</v>
      </c>
    </row>
    <row r="73" spans="1:10" x14ac:dyDescent="0.15">
      <c r="A73" s="289"/>
      <c r="B73" s="283" t="s">
        <v>107</v>
      </c>
      <c r="C73" s="192" t="s">
        <v>18</v>
      </c>
      <c r="D73" s="214"/>
      <c r="E73" s="198"/>
      <c r="F73" s="195">
        <f>逆行列係数!AN74</f>
        <v>7.2032272362671686E-3</v>
      </c>
      <c r="G73" s="195">
        <f>逆行列係数!CC74</f>
        <v>2.7208440806294299E-2</v>
      </c>
      <c r="H73" s="472">
        <f t="shared" si="4"/>
        <v>0.67362009827438496</v>
      </c>
      <c r="I73" s="196">
        <f t="shared" si="5"/>
        <v>8.8809060288468411E-2</v>
      </c>
      <c r="J73" s="197">
        <f t="shared" si="6"/>
        <v>0.76242915856285332</v>
      </c>
    </row>
    <row r="74" spans="1:10" x14ac:dyDescent="0.15">
      <c r="A74" s="289"/>
      <c r="B74" s="283" t="s">
        <v>108</v>
      </c>
      <c r="C74" s="192" t="s">
        <v>378</v>
      </c>
      <c r="D74" s="214"/>
      <c r="E74" s="198"/>
      <c r="F74" s="195">
        <f>逆行列係数!AN75</f>
        <v>2.6511941374716547E-2</v>
      </c>
      <c r="G74" s="195">
        <f>逆行列係数!CC75</f>
        <v>4.3664715892317733E-2</v>
      </c>
      <c r="H74" s="472">
        <f t="shared" si="4"/>
        <v>2.4793021195227638</v>
      </c>
      <c r="I74" s="196">
        <f t="shared" si="5"/>
        <v>0.14252277128877627</v>
      </c>
      <c r="J74" s="197">
        <f t="shared" si="6"/>
        <v>2.6218248908115402</v>
      </c>
    </row>
    <row r="75" spans="1:10" x14ac:dyDescent="0.15">
      <c r="A75" s="289"/>
      <c r="B75" s="283" t="s">
        <v>109</v>
      </c>
      <c r="C75" s="192" t="s">
        <v>347</v>
      </c>
      <c r="D75" s="214"/>
      <c r="E75" s="198"/>
      <c r="F75" s="195">
        <f>逆行列係数!AN76</f>
        <v>2.7636374135877669E-2</v>
      </c>
      <c r="G75" s="195">
        <f>逆行列係数!CC76</f>
        <v>4.4869251545022346E-2</v>
      </c>
      <c r="H75" s="472">
        <f t="shared" si="4"/>
        <v>2.5844550575368102</v>
      </c>
      <c r="I75" s="196">
        <f t="shared" si="5"/>
        <v>0.14645440706909291</v>
      </c>
      <c r="J75" s="197">
        <f t="shared" si="6"/>
        <v>2.7309094646059031</v>
      </c>
    </row>
    <row r="76" spans="1:10" x14ac:dyDescent="0.15">
      <c r="A76" s="289"/>
      <c r="B76" s="283" t="s">
        <v>110</v>
      </c>
      <c r="C76" s="192" t="s">
        <v>19</v>
      </c>
      <c r="D76" s="214"/>
      <c r="E76" s="198"/>
      <c r="F76" s="195">
        <f>逆行列係数!AN77</f>
        <v>7.281550848510888E-4</v>
      </c>
      <c r="G76" s="195">
        <f>逆行列係数!CC77</f>
        <v>1.6323876216166662E-3</v>
      </c>
      <c r="H76" s="472">
        <f t="shared" si="4"/>
        <v>6.809446429050442E-2</v>
      </c>
      <c r="I76" s="196">
        <f t="shared" si="5"/>
        <v>5.3281557636616593E-3</v>
      </c>
      <c r="J76" s="197">
        <f t="shared" si="6"/>
        <v>7.3422620054166082E-2</v>
      </c>
    </row>
    <row r="77" spans="1:10" x14ac:dyDescent="0.15">
      <c r="A77" s="289"/>
      <c r="B77" s="283" t="s">
        <v>111</v>
      </c>
      <c r="C77" s="192" t="s">
        <v>20</v>
      </c>
      <c r="D77" s="214"/>
      <c r="E77" s="198"/>
      <c r="F77" s="195">
        <f>逆行列係数!AN78</f>
        <v>5.6684141902160661E-3</v>
      </c>
      <c r="G77" s="195">
        <f>逆行列係数!CC78</f>
        <v>8.0853833340183024E-3</v>
      </c>
      <c r="H77" s="472">
        <f t="shared" si="4"/>
        <v>0.53008986092350463</v>
      </c>
      <c r="I77" s="196">
        <f t="shared" si="5"/>
        <v>2.6390902039491248E-2</v>
      </c>
      <c r="J77" s="197">
        <f t="shared" si="6"/>
        <v>0.55648076296299587</v>
      </c>
    </row>
    <row r="78" spans="1:10" x14ac:dyDescent="0.15">
      <c r="A78" s="289"/>
      <c r="B78" s="283" t="s">
        <v>112</v>
      </c>
      <c r="C78" s="192" t="s">
        <v>379</v>
      </c>
      <c r="D78" s="214"/>
      <c r="E78" s="198"/>
      <c r="F78" s="195">
        <f>逆行列係数!AN79</f>
        <v>7.1260551757518816E-5</v>
      </c>
      <c r="G78" s="195">
        <f>逆行列係数!CC79</f>
        <v>1.7309323887180301E-4</v>
      </c>
      <c r="H78" s="472">
        <f t="shared" si="4"/>
        <v>6.6640324265075422E-3</v>
      </c>
      <c r="I78" s="196">
        <f t="shared" si="5"/>
        <v>5.6498084531679809E-4</v>
      </c>
      <c r="J78" s="197">
        <f t="shared" si="6"/>
        <v>7.2290132718243402E-3</v>
      </c>
    </row>
    <row r="79" spans="1:10" x14ac:dyDescent="0.15">
      <c r="A79" s="289"/>
      <c r="B79" s="283" t="s">
        <v>334</v>
      </c>
      <c r="C79" s="192" t="s">
        <v>380</v>
      </c>
      <c r="D79" s="214"/>
      <c r="E79" s="198"/>
      <c r="F79" s="195">
        <f>逆行列係数!AN80</f>
        <v>7.9737979745483412E-4</v>
      </c>
      <c r="G79" s="195">
        <f>逆行列係数!CC80</f>
        <v>4.8313274556567283E-3</v>
      </c>
      <c r="H79" s="472">
        <f t="shared" si="4"/>
        <v>7.4568112306545073E-2</v>
      </c>
      <c r="I79" s="196">
        <f t="shared" si="5"/>
        <v>1.5769578798631216E-2</v>
      </c>
      <c r="J79" s="197">
        <f t="shared" si="6"/>
        <v>9.0337691105176282E-2</v>
      </c>
    </row>
    <row r="80" spans="1:10" x14ac:dyDescent="0.15">
      <c r="A80" s="289"/>
      <c r="B80" s="283" t="s">
        <v>335</v>
      </c>
      <c r="C80" s="192" t="s">
        <v>21</v>
      </c>
      <c r="D80" s="214"/>
      <c r="E80" s="198"/>
      <c r="F80" s="195">
        <f>逆行列係数!AN81</f>
        <v>5.7171717268964591E-2</v>
      </c>
      <c r="G80" s="195">
        <f>逆行列係数!CC81</f>
        <v>0.1000423627138867</v>
      </c>
      <c r="H80" s="472">
        <f t="shared" si="4"/>
        <v>5.3464949170745362</v>
      </c>
      <c r="I80" s="196">
        <f t="shared" si="5"/>
        <v>0.32654088063741754</v>
      </c>
      <c r="J80" s="197">
        <f t="shared" si="6"/>
        <v>5.6730357977119539</v>
      </c>
    </row>
    <row r="81" spans="1:10" x14ac:dyDescent="0.15">
      <c r="A81" s="289"/>
      <c r="B81" s="283" t="s">
        <v>381</v>
      </c>
      <c r="C81" s="435" t="s">
        <v>439</v>
      </c>
      <c r="D81" s="214"/>
      <c r="E81" s="198"/>
      <c r="F81" s="195">
        <f>逆行列係数!AN82</f>
        <v>4.5660648165783153E-3</v>
      </c>
      <c r="G81" s="195">
        <f>逆行列係数!CC82</f>
        <v>1.0159234078704216</v>
      </c>
      <c r="H81" s="472">
        <f t="shared" si="4"/>
        <v>0.42700208248110505</v>
      </c>
      <c r="I81" s="196">
        <f t="shared" si="5"/>
        <v>3.3160004948596189</v>
      </c>
      <c r="J81" s="197">
        <f t="shared" si="6"/>
        <v>3.7430025773407238</v>
      </c>
    </row>
    <row r="82" spans="1:10" x14ac:dyDescent="0.15">
      <c r="A82" s="289"/>
      <c r="B82" s="283" t="s">
        <v>336</v>
      </c>
      <c r="C82" s="192" t="s">
        <v>383</v>
      </c>
      <c r="D82" s="214"/>
      <c r="E82" s="198"/>
      <c r="F82" s="195">
        <f>逆行列係数!AN83</f>
        <v>6.4216580686080938E-4</v>
      </c>
      <c r="G82" s="195">
        <f>逆行列係数!CC83</f>
        <v>2.8435496359702299E-3</v>
      </c>
      <c r="H82" s="472">
        <f t="shared" si="4"/>
        <v>6.0053053962822921E-2</v>
      </c>
      <c r="I82" s="196">
        <f t="shared" si="5"/>
        <v>9.2814201611917616E-3</v>
      </c>
      <c r="J82" s="197">
        <f t="shared" si="6"/>
        <v>6.9334474124014681E-2</v>
      </c>
    </row>
    <row r="83" spans="1:10" x14ac:dyDescent="0.15">
      <c r="A83" s="289"/>
      <c r="B83" s="283" t="s">
        <v>337</v>
      </c>
      <c r="C83" s="192" t="s">
        <v>384</v>
      </c>
      <c r="D83" s="214"/>
      <c r="E83" s="198"/>
      <c r="F83" s="195">
        <f>逆行列係数!AN84</f>
        <v>3.2098928617652158E-3</v>
      </c>
      <c r="G83" s="195">
        <f>逆行列係数!CC84</f>
        <v>7.1959799269036171E-3</v>
      </c>
      <c r="H83" s="472">
        <f t="shared" si="4"/>
        <v>0.30017772230007339</v>
      </c>
      <c r="I83" s="196">
        <f t="shared" si="5"/>
        <v>2.34878661262777E-2</v>
      </c>
      <c r="J83" s="197">
        <f t="shared" si="6"/>
        <v>0.32366558842635107</v>
      </c>
    </row>
    <row r="84" spans="1:10" x14ac:dyDescent="0.15">
      <c r="A84" s="292"/>
      <c r="B84" s="293"/>
      <c r="C84" s="278" t="s">
        <v>116</v>
      </c>
      <c r="D84" s="217">
        <f>SUM(D45:D83)</f>
        <v>0</v>
      </c>
      <c r="E84" s="224">
        <f>SUM(E45:E83)</f>
        <v>0</v>
      </c>
      <c r="F84" s="218">
        <f>逆行列係数!AN85</f>
        <v>0.56580222798414825</v>
      </c>
      <c r="G84" s="218">
        <f>逆行列係数!CC85</f>
        <v>1.8802499762378759</v>
      </c>
      <c r="H84" s="488">
        <f>SUM(H45:H83)</f>
        <v>52.911804656055615</v>
      </c>
      <c r="I84" s="219">
        <f>SUM(I45:I83)</f>
        <v>6.1371849524898741</v>
      </c>
      <c r="J84" s="220">
        <f>SUM(J45:J83)</f>
        <v>59.048989608545497</v>
      </c>
    </row>
    <row r="85" spans="1:10" x14ac:dyDescent="0.15">
      <c r="A85" s="221"/>
      <c r="B85" s="222"/>
      <c r="C85" s="223" t="s">
        <v>48</v>
      </c>
      <c r="D85" s="215">
        <f>SUM(D84,D44)</f>
        <v>93.516430369266814</v>
      </c>
      <c r="E85" s="215">
        <f>SUM(E84,E44)</f>
        <v>3.2640260763462656</v>
      </c>
      <c r="F85" s="199">
        <f>逆行列係数!AN87</f>
        <v>1.8988390894030291</v>
      </c>
      <c r="G85" s="199">
        <f>逆行列係数!CC87</f>
        <v>1.8989628087560981</v>
      </c>
      <c r="H85" s="473">
        <f>SUM(H84,H44)</f>
        <v>177.57265348660036</v>
      </c>
      <c r="I85" s="200">
        <f>SUM(I84,I44)</f>
        <v>6.1982641257916518</v>
      </c>
      <c r="J85" s="201">
        <f>SUM(J84,J44)</f>
        <v>183.770917612392</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ColWidth="9.33203125"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279">
        <v>38</v>
      </c>
      <c r="C2" s="324" t="s">
        <v>406</v>
      </c>
      <c r="D2" s="280"/>
      <c r="E2" s="280"/>
    </row>
    <row r="3" spans="1:12" s="112" customFormat="1" ht="33.75" customHeight="1" x14ac:dyDescent="0.15">
      <c r="A3" s="558" t="s">
        <v>410</v>
      </c>
      <c r="B3" s="559"/>
      <c r="C3" s="560"/>
      <c r="D3" s="281" t="s">
        <v>156</v>
      </c>
      <c r="E3" s="281" t="s">
        <v>157</v>
      </c>
      <c r="F3" s="176" t="s">
        <v>158</v>
      </c>
      <c r="G3" s="176" t="s">
        <v>159</v>
      </c>
      <c r="H3" s="477" t="s">
        <v>160</v>
      </c>
      <c r="I3" s="177" t="s">
        <v>161</v>
      </c>
      <c r="J3" s="178" t="s">
        <v>48</v>
      </c>
      <c r="K3" s="179"/>
      <c r="L3" s="180"/>
    </row>
    <row r="4" spans="1:12" s="189" customFormat="1" ht="19.5" customHeight="1" x14ac:dyDescent="0.15">
      <c r="A4" s="561"/>
      <c r="B4" s="562"/>
      <c r="C4" s="563"/>
      <c r="D4" s="181" t="s">
        <v>65</v>
      </c>
      <c r="E4" s="182" t="s">
        <v>154</v>
      </c>
      <c r="F4" s="183" t="s">
        <v>155</v>
      </c>
      <c r="G4" s="183" t="s">
        <v>163</v>
      </c>
      <c r="H4" s="478" t="s">
        <v>164</v>
      </c>
      <c r="I4" s="185" t="s">
        <v>165</v>
      </c>
      <c r="J4" s="186" t="s">
        <v>166</v>
      </c>
      <c r="K4" s="187"/>
      <c r="L4" s="188"/>
    </row>
    <row r="5" spans="1:12" x14ac:dyDescent="0.15">
      <c r="A5" s="282" t="s">
        <v>130</v>
      </c>
      <c r="B5" s="283" t="s">
        <v>358</v>
      </c>
      <c r="C5" s="192" t="s">
        <v>359</v>
      </c>
      <c r="D5" s="284"/>
      <c r="E5" s="285"/>
      <c r="F5" s="195">
        <f>逆行列係数!AO5</f>
        <v>4.8049985969675563E-4</v>
      </c>
      <c r="G5" s="195">
        <f>逆行列係数!CD5</f>
        <v>9.2654950576079572E-5</v>
      </c>
      <c r="H5" s="471">
        <f>D$42*F5</f>
        <v>0</v>
      </c>
      <c r="I5" s="196">
        <f>E$42*G5</f>
        <v>0</v>
      </c>
      <c r="J5" s="197">
        <f t="shared" ref="J5:J43" si="0">SUM(H5:I5)</f>
        <v>0</v>
      </c>
    </row>
    <row r="6" spans="1:12" x14ac:dyDescent="0.15">
      <c r="A6" s="282" t="s">
        <v>132</v>
      </c>
      <c r="B6" s="283" t="s">
        <v>360</v>
      </c>
      <c r="C6" s="192" t="s">
        <v>361</v>
      </c>
      <c r="D6" s="284"/>
      <c r="E6" s="285"/>
      <c r="F6" s="195">
        <f>逆行列係数!AO6</f>
        <v>1.9182781403045796E-3</v>
      </c>
      <c r="G6" s="195">
        <f>逆行列係数!CD6</f>
        <v>1.5283491742582172E-4</v>
      </c>
      <c r="H6" s="472">
        <f t="shared" ref="H6:H43" si="1">D$42*F6</f>
        <v>0</v>
      </c>
      <c r="I6" s="196">
        <f t="shared" ref="I6:I43" si="2">E$42*G6</f>
        <v>0</v>
      </c>
      <c r="J6" s="197">
        <f t="shared" si="0"/>
        <v>0</v>
      </c>
    </row>
    <row r="7" spans="1:12" x14ac:dyDescent="0.15">
      <c r="A7" s="282" t="s">
        <v>134</v>
      </c>
      <c r="B7" s="283" t="s">
        <v>362</v>
      </c>
      <c r="C7" s="192" t="s">
        <v>363</v>
      </c>
      <c r="D7" s="284"/>
      <c r="E7" s="285"/>
      <c r="F7" s="195">
        <f>逆行列係数!AO7</f>
        <v>1.3128242574697355E-4</v>
      </c>
      <c r="G7" s="195">
        <f>逆行列係数!CD7</f>
        <v>1.5605276081385072E-5</v>
      </c>
      <c r="H7" s="472">
        <f t="shared" si="1"/>
        <v>0</v>
      </c>
      <c r="I7" s="196">
        <f t="shared" si="2"/>
        <v>0</v>
      </c>
      <c r="J7" s="197">
        <f t="shared" si="0"/>
        <v>0</v>
      </c>
    </row>
    <row r="8" spans="1:12" x14ac:dyDescent="0.15">
      <c r="A8" s="282" t="s">
        <v>136</v>
      </c>
      <c r="B8" s="283" t="s">
        <v>364</v>
      </c>
      <c r="C8" s="192" t="s">
        <v>3</v>
      </c>
      <c r="D8" s="284"/>
      <c r="E8" s="285"/>
      <c r="F8" s="195">
        <f>逆行列係数!AO8</f>
        <v>6.6284148873229894E-3</v>
      </c>
      <c r="G8" s="195">
        <f>逆行列係数!CD8</f>
        <v>8.6528795095356498E-4</v>
      </c>
      <c r="H8" s="472">
        <f t="shared" si="1"/>
        <v>0</v>
      </c>
      <c r="I8" s="196">
        <f t="shared" si="2"/>
        <v>0</v>
      </c>
      <c r="J8" s="197">
        <f t="shared" si="0"/>
        <v>0</v>
      </c>
    </row>
    <row r="9" spans="1:12" x14ac:dyDescent="0.15">
      <c r="A9" s="282"/>
      <c r="B9" s="283" t="s">
        <v>365</v>
      </c>
      <c r="C9" s="192" t="s">
        <v>344</v>
      </c>
      <c r="D9" s="284"/>
      <c r="E9" s="285"/>
      <c r="F9" s="195">
        <f>逆行列係数!AO9</f>
        <v>7.745607578121946E-4</v>
      </c>
      <c r="G9" s="195">
        <f>逆行列係数!CD9</f>
        <v>2.0815679653807698E-4</v>
      </c>
      <c r="H9" s="472">
        <f t="shared" si="1"/>
        <v>0</v>
      </c>
      <c r="I9" s="196">
        <f t="shared" si="2"/>
        <v>0</v>
      </c>
      <c r="J9" s="197">
        <f t="shared" si="0"/>
        <v>0</v>
      </c>
    </row>
    <row r="10" spans="1:12" x14ac:dyDescent="0.15">
      <c r="A10" s="282"/>
      <c r="B10" s="283" t="s">
        <v>366</v>
      </c>
      <c r="C10" s="192" t="s">
        <v>4</v>
      </c>
      <c r="D10" s="284"/>
      <c r="E10" s="285"/>
      <c r="F10" s="195">
        <f>逆行列係数!AO10</f>
        <v>1.5326810960016648E-2</v>
      </c>
      <c r="G10" s="195">
        <f>逆行列係数!CD10</f>
        <v>6.2473914852620319E-4</v>
      </c>
      <c r="H10" s="472">
        <f t="shared" si="1"/>
        <v>0</v>
      </c>
      <c r="I10" s="196">
        <f t="shared" si="2"/>
        <v>0</v>
      </c>
      <c r="J10" s="197">
        <f t="shared" si="0"/>
        <v>0</v>
      </c>
    </row>
    <row r="11" spans="1:12" x14ac:dyDescent="0.15">
      <c r="A11" s="282"/>
      <c r="B11" s="283" t="s">
        <v>367</v>
      </c>
      <c r="C11" s="192" t="s">
        <v>113</v>
      </c>
      <c r="D11" s="284"/>
      <c r="E11" s="285"/>
      <c r="F11" s="195">
        <f>逆行列係数!AO11</f>
        <v>0.22294887673523925</v>
      </c>
      <c r="G11" s="195">
        <f>逆行列係数!CD11</f>
        <v>1.5288011761325767E-2</v>
      </c>
      <c r="H11" s="472">
        <f t="shared" si="1"/>
        <v>0</v>
      </c>
      <c r="I11" s="196">
        <f t="shared" si="2"/>
        <v>0</v>
      </c>
      <c r="J11" s="197">
        <f t="shared" si="0"/>
        <v>0</v>
      </c>
    </row>
    <row r="12" spans="1:12" x14ac:dyDescent="0.15">
      <c r="A12" s="282"/>
      <c r="B12" s="283" t="s">
        <v>368</v>
      </c>
      <c r="C12" s="192" t="s">
        <v>5</v>
      </c>
      <c r="D12" s="284"/>
      <c r="E12" s="285"/>
      <c r="F12" s="195">
        <f>逆行列係数!AO12</f>
        <v>1.5793075561521614E-2</v>
      </c>
      <c r="G12" s="195">
        <f>逆行列係数!CD12</f>
        <v>4.7273280971924948E-3</v>
      </c>
      <c r="H12" s="472">
        <f t="shared" si="1"/>
        <v>0</v>
      </c>
      <c r="I12" s="196">
        <f t="shared" si="2"/>
        <v>0</v>
      </c>
      <c r="J12" s="197">
        <f t="shared" si="0"/>
        <v>0</v>
      </c>
    </row>
    <row r="13" spans="1:12" x14ac:dyDescent="0.15">
      <c r="A13" s="282"/>
      <c r="B13" s="283" t="s">
        <v>369</v>
      </c>
      <c r="C13" s="192" t="s">
        <v>6</v>
      </c>
      <c r="D13" s="284"/>
      <c r="E13" s="285"/>
      <c r="F13" s="195">
        <f>逆行列係数!AO13</f>
        <v>2.7394995114163579E-3</v>
      </c>
      <c r="G13" s="195">
        <f>逆行列係数!CD13</f>
        <v>3.8030808373425298E-4</v>
      </c>
      <c r="H13" s="472">
        <f t="shared" si="1"/>
        <v>0</v>
      </c>
      <c r="I13" s="196">
        <f t="shared" si="2"/>
        <v>0</v>
      </c>
      <c r="J13" s="197">
        <f t="shared" si="0"/>
        <v>0</v>
      </c>
    </row>
    <row r="14" spans="1:12" x14ac:dyDescent="0.15">
      <c r="A14" s="282"/>
      <c r="B14" s="283" t="s">
        <v>88</v>
      </c>
      <c r="C14" s="192" t="s">
        <v>370</v>
      </c>
      <c r="D14" s="284"/>
      <c r="E14" s="285"/>
      <c r="F14" s="195">
        <f>逆行列係数!AO14</f>
        <v>9.1396854169228468E-3</v>
      </c>
      <c r="G14" s="195">
        <f>逆行列係数!CD14</f>
        <v>3.9684433864711401E-3</v>
      </c>
      <c r="H14" s="472">
        <f t="shared" si="1"/>
        <v>0</v>
      </c>
      <c r="I14" s="196">
        <f t="shared" si="2"/>
        <v>0</v>
      </c>
      <c r="J14" s="197">
        <f t="shared" si="0"/>
        <v>0</v>
      </c>
    </row>
    <row r="15" spans="1:12" x14ac:dyDescent="0.15">
      <c r="A15" s="282"/>
      <c r="B15" s="283" t="s">
        <v>89</v>
      </c>
      <c r="C15" s="192" t="s">
        <v>7</v>
      </c>
      <c r="D15" s="284"/>
      <c r="E15" s="285"/>
      <c r="F15" s="195">
        <f>逆行列係数!AO15</f>
        <v>2.7148270030378399E-3</v>
      </c>
      <c r="G15" s="195">
        <f>逆行列係数!CD15</f>
        <v>4.6837756968521455E-4</v>
      </c>
      <c r="H15" s="472">
        <f t="shared" si="1"/>
        <v>0</v>
      </c>
      <c r="I15" s="196">
        <f t="shared" si="2"/>
        <v>0</v>
      </c>
      <c r="J15" s="197">
        <f t="shared" si="0"/>
        <v>0</v>
      </c>
    </row>
    <row r="16" spans="1:12" x14ac:dyDescent="0.15">
      <c r="A16" s="282"/>
      <c r="B16" s="283" t="s">
        <v>90</v>
      </c>
      <c r="C16" s="192" t="s">
        <v>8</v>
      </c>
      <c r="D16" s="284"/>
      <c r="E16" s="285"/>
      <c r="F16" s="195">
        <f>逆行列係数!AO16</f>
        <v>3.5293489950521829E-3</v>
      </c>
      <c r="G16" s="195">
        <f>逆行列係数!CD16</f>
        <v>2.4543770718305443E-3</v>
      </c>
      <c r="H16" s="472">
        <f t="shared" si="1"/>
        <v>0</v>
      </c>
      <c r="I16" s="196">
        <f t="shared" si="2"/>
        <v>0</v>
      </c>
      <c r="J16" s="197">
        <f t="shared" si="0"/>
        <v>0</v>
      </c>
    </row>
    <row r="17" spans="1:10" x14ac:dyDescent="0.15">
      <c r="A17" s="282"/>
      <c r="B17" s="283" t="s">
        <v>91</v>
      </c>
      <c r="C17" s="192" t="s">
        <v>9</v>
      </c>
      <c r="D17" s="284"/>
      <c r="E17" s="285"/>
      <c r="F17" s="195">
        <f>逆行列係数!AO17</f>
        <v>5.7584715866007487E-4</v>
      </c>
      <c r="G17" s="195">
        <f>逆行列係数!CD17</f>
        <v>2.8209655244762429E-4</v>
      </c>
      <c r="H17" s="472">
        <f t="shared" si="1"/>
        <v>0</v>
      </c>
      <c r="I17" s="196">
        <f t="shared" si="2"/>
        <v>0</v>
      </c>
      <c r="J17" s="197">
        <f t="shared" si="0"/>
        <v>0</v>
      </c>
    </row>
    <row r="18" spans="1:10" x14ac:dyDescent="0.15">
      <c r="A18" s="282"/>
      <c r="B18" s="283" t="s">
        <v>92</v>
      </c>
      <c r="C18" s="192" t="s">
        <v>10</v>
      </c>
      <c r="D18" s="284"/>
      <c r="E18" s="285"/>
      <c r="F18" s="195">
        <f>逆行列係数!AO18</f>
        <v>1.8043617508035456E-3</v>
      </c>
      <c r="G18" s="195">
        <f>逆行列係数!CD18</f>
        <v>9.3195647380794682E-4</v>
      </c>
      <c r="H18" s="472">
        <f t="shared" si="1"/>
        <v>0</v>
      </c>
      <c r="I18" s="196">
        <f t="shared" si="2"/>
        <v>0</v>
      </c>
      <c r="J18" s="197">
        <f t="shared" si="0"/>
        <v>0</v>
      </c>
    </row>
    <row r="19" spans="1:10" x14ac:dyDescent="0.15">
      <c r="A19" s="282"/>
      <c r="B19" s="283" t="s">
        <v>93</v>
      </c>
      <c r="C19" s="192" t="s">
        <v>371</v>
      </c>
      <c r="D19" s="284"/>
      <c r="E19" s="285"/>
      <c r="F19" s="195">
        <f>逆行列係数!AO19</f>
        <v>2.5686830490310661E-4</v>
      </c>
      <c r="G19" s="195">
        <f>逆行列係数!CD19</f>
        <v>2.2662814125653648E-4</v>
      </c>
      <c r="H19" s="472">
        <f t="shared" si="1"/>
        <v>0</v>
      </c>
      <c r="I19" s="196">
        <f t="shared" si="2"/>
        <v>0</v>
      </c>
      <c r="J19" s="197">
        <f>SUM(H19:I19)</f>
        <v>0</v>
      </c>
    </row>
    <row r="20" spans="1:10" x14ac:dyDescent="0.15">
      <c r="A20" s="282"/>
      <c r="B20" s="283" t="s">
        <v>94</v>
      </c>
      <c r="C20" s="192" t="s">
        <v>372</v>
      </c>
      <c r="D20" s="284"/>
      <c r="E20" s="285"/>
      <c r="F20" s="195">
        <f>逆行列係数!AO20</f>
        <v>1.0006708773604747E-4</v>
      </c>
      <c r="G20" s="195">
        <f>逆行列係数!CD20</f>
        <v>6.4786867243067222E-5</v>
      </c>
      <c r="H20" s="472">
        <f t="shared" si="1"/>
        <v>0</v>
      </c>
      <c r="I20" s="196">
        <f t="shared" si="2"/>
        <v>0</v>
      </c>
      <c r="J20" s="197">
        <f>SUM(H20:I20)</f>
        <v>0</v>
      </c>
    </row>
    <row r="21" spans="1:10" x14ac:dyDescent="0.15">
      <c r="A21" s="282"/>
      <c r="B21" s="283" t="s">
        <v>95</v>
      </c>
      <c r="C21" s="192" t="s">
        <v>373</v>
      </c>
      <c r="D21" s="284"/>
      <c r="E21" s="285"/>
      <c r="F21" s="195">
        <f>逆行列係数!AO21</f>
        <v>7.3005069583534261E-3</v>
      </c>
      <c r="G21" s="195">
        <f>逆行列係数!CD21</f>
        <v>5.5218145857540628E-4</v>
      </c>
      <c r="H21" s="472">
        <f t="shared" si="1"/>
        <v>0</v>
      </c>
      <c r="I21" s="196">
        <f t="shared" si="2"/>
        <v>0</v>
      </c>
      <c r="J21" s="197">
        <f t="shared" si="0"/>
        <v>0</v>
      </c>
    </row>
    <row r="22" spans="1:10" x14ac:dyDescent="0.15">
      <c r="A22" s="282"/>
      <c r="B22" s="283" t="s">
        <v>96</v>
      </c>
      <c r="C22" s="192" t="s">
        <v>374</v>
      </c>
      <c r="D22" s="284"/>
      <c r="E22" s="285"/>
      <c r="F22" s="195">
        <f>逆行列係数!AO22</f>
        <v>4.6128644714429319E-3</v>
      </c>
      <c r="G22" s="195">
        <f>逆行列係数!CD22</f>
        <v>7.5640944578888702E-4</v>
      </c>
      <c r="H22" s="472">
        <f t="shared" si="1"/>
        <v>0</v>
      </c>
      <c r="I22" s="196">
        <f t="shared" si="2"/>
        <v>0</v>
      </c>
      <c r="J22" s="197">
        <f t="shared" si="0"/>
        <v>0</v>
      </c>
    </row>
    <row r="23" spans="1:10" x14ac:dyDescent="0.15">
      <c r="A23" s="282"/>
      <c r="B23" s="283" t="s">
        <v>97</v>
      </c>
      <c r="C23" s="192" t="s">
        <v>11</v>
      </c>
      <c r="D23" s="284"/>
      <c r="E23" s="285"/>
      <c r="F23" s="195">
        <f>逆行列係数!AO23</f>
        <v>2.5612098959946529E-4</v>
      </c>
      <c r="G23" s="195">
        <f>逆行列係数!CD23</f>
        <v>1.8793635857142639E-4</v>
      </c>
      <c r="H23" s="472">
        <f t="shared" si="1"/>
        <v>0</v>
      </c>
      <c r="I23" s="196">
        <f t="shared" si="2"/>
        <v>0</v>
      </c>
      <c r="J23" s="197">
        <f t="shared" si="0"/>
        <v>0</v>
      </c>
    </row>
    <row r="24" spans="1:10" x14ac:dyDescent="0.15">
      <c r="A24" s="282"/>
      <c r="B24" s="283" t="s">
        <v>98</v>
      </c>
      <c r="C24" s="192" t="s">
        <v>345</v>
      </c>
      <c r="D24" s="284"/>
      <c r="E24" s="285"/>
      <c r="F24" s="195">
        <f>逆行列係数!AO24</f>
        <v>6.3151031370355524E-5</v>
      </c>
      <c r="G24" s="195">
        <f>逆行列係数!CD24</f>
        <v>2.6652022869600231E-5</v>
      </c>
      <c r="H24" s="472">
        <f t="shared" si="1"/>
        <v>0</v>
      </c>
      <c r="I24" s="196">
        <f t="shared" si="2"/>
        <v>0</v>
      </c>
      <c r="J24" s="197">
        <f t="shared" si="0"/>
        <v>0</v>
      </c>
    </row>
    <row r="25" spans="1:10" x14ac:dyDescent="0.15">
      <c r="A25" s="282"/>
      <c r="B25" s="283" t="s">
        <v>99</v>
      </c>
      <c r="C25" s="192" t="s">
        <v>342</v>
      </c>
      <c r="D25" s="284"/>
      <c r="E25" s="285"/>
      <c r="F25" s="195">
        <f>逆行列係数!AO25</f>
        <v>3.061677726703861E-4</v>
      </c>
      <c r="G25" s="195">
        <f>逆行列係数!CD25</f>
        <v>1.5789175036955564E-4</v>
      </c>
      <c r="H25" s="472">
        <f t="shared" si="1"/>
        <v>0</v>
      </c>
      <c r="I25" s="196">
        <f t="shared" si="2"/>
        <v>0</v>
      </c>
      <c r="J25" s="197">
        <f t="shared" si="0"/>
        <v>0</v>
      </c>
    </row>
    <row r="26" spans="1:10" x14ac:dyDescent="0.15">
      <c r="A26" s="282"/>
      <c r="B26" s="283" t="s">
        <v>100</v>
      </c>
      <c r="C26" s="192" t="s">
        <v>13</v>
      </c>
      <c r="D26" s="284"/>
      <c r="E26" s="285"/>
      <c r="F26" s="195">
        <f>逆行列係数!AO26</f>
        <v>5.6817537106994664E-2</v>
      </c>
      <c r="G26" s="195">
        <f>逆行列係数!CD26</f>
        <v>4.8381953388672511E-3</v>
      </c>
      <c r="H26" s="472">
        <f t="shared" si="1"/>
        <v>0</v>
      </c>
      <c r="I26" s="196">
        <f t="shared" si="2"/>
        <v>0</v>
      </c>
      <c r="J26" s="197">
        <f t="shared" si="0"/>
        <v>0</v>
      </c>
    </row>
    <row r="27" spans="1:10" x14ac:dyDescent="0.15">
      <c r="A27" s="282"/>
      <c r="B27" s="283" t="s">
        <v>101</v>
      </c>
      <c r="C27" s="192" t="s">
        <v>14</v>
      </c>
      <c r="D27" s="284"/>
      <c r="E27" s="285"/>
      <c r="F27" s="195">
        <f>逆行列係数!AO27</f>
        <v>2.5967723658441209E-3</v>
      </c>
      <c r="G27" s="195">
        <f>逆行列係数!CD27</f>
        <v>2.6426521804544782E-4</v>
      </c>
      <c r="H27" s="472">
        <f t="shared" si="1"/>
        <v>0</v>
      </c>
      <c r="I27" s="196">
        <f t="shared" si="2"/>
        <v>0</v>
      </c>
      <c r="J27" s="197">
        <f t="shared" si="0"/>
        <v>0</v>
      </c>
    </row>
    <row r="28" spans="1:10" x14ac:dyDescent="0.15">
      <c r="A28" s="282"/>
      <c r="B28" s="283" t="s">
        <v>102</v>
      </c>
      <c r="C28" s="192" t="s">
        <v>343</v>
      </c>
      <c r="D28" s="284"/>
      <c r="E28" s="285"/>
      <c r="F28" s="195">
        <f>逆行列係数!AO28</f>
        <v>1.2643674988681209E-2</v>
      </c>
      <c r="G28" s="195">
        <f>逆行列係数!CD28</f>
        <v>1.3347778769428041E-3</v>
      </c>
      <c r="H28" s="472">
        <f t="shared" si="1"/>
        <v>0</v>
      </c>
      <c r="I28" s="196">
        <f t="shared" si="2"/>
        <v>0</v>
      </c>
      <c r="J28" s="197">
        <f t="shared" si="0"/>
        <v>0</v>
      </c>
    </row>
    <row r="29" spans="1:10" x14ac:dyDescent="0.15">
      <c r="A29" s="282"/>
      <c r="B29" s="283" t="s">
        <v>103</v>
      </c>
      <c r="C29" s="192" t="s">
        <v>375</v>
      </c>
      <c r="D29" s="284"/>
      <c r="E29" s="285"/>
      <c r="F29" s="195">
        <f>逆行列係数!AO29</f>
        <v>1.4240498044808428E-3</v>
      </c>
      <c r="G29" s="195">
        <f>逆行列係数!CD29</f>
        <v>1.4080704671260585E-4</v>
      </c>
      <c r="H29" s="472">
        <f t="shared" si="1"/>
        <v>0</v>
      </c>
      <c r="I29" s="196">
        <f t="shared" si="2"/>
        <v>0</v>
      </c>
      <c r="J29" s="197">
        <f t="shared" si="0"/>
        <v>0</v>
      </c>
    </row>
    <row r="30" spans="1:10" x14ac:dyDescent="0.15">
      <c r="A30" s="282"/>
      <c r="B30" s="283" t="s">
        <v>104</v>
      </c>
      <c r="C30" s="192" t="s">
        <v>376</v>
      </c>
      <c r="D30" s="284"/>
      <c r="E30" s="285"/>
      <c r="F30" s="195">
        <f>逆行列係数!AO30</f>
        <v>6.0951726524236633E-4</v>
      </c>
      <c r="G30" s="195">
        <f>逆行列係数!CD30</f>
        <v>6.2935921525630089E-5</v>
      </c>
      <c r="H30" s="472">
        <f t="shared" si="1"/>
        <v>0</v>
      </c>
      <c r="I30" s="196">
        <f t="shared" si="2"/>
        <v>0</v>
      </c>
      <c r="J30" s="197">
        <f>SUM(H30:I30)</f>
        <v>0</v>
      </c>
    </row>
    <row r="31" spans="1:10" x14ac:dyDescent="0.15">
      <c r="A31" s="282"/>
      <c r="B31" s="283" t="s">
        <v>105</v>
      </c>
      <c r="C31" s="192" t="s">
        <v>377</v>
      </c>
      <c r="D31" s="284"/>
      <c r="E31" s="285"/>
      <c r="F31" s="195">
        <f>逆行列係数!AO31</f>
        <v>8.838691288107528E-2</v>
      </c>
      <c r="G31" s="195">
        <f>逆行列係数!CD31</f>
        <v>7.5967081296978477E-3</v>
      </c>
      <c r="H31" s="472">
        <f t="shared" si="1"/>
        <v>0</v>
      </c>
      <c r="I31" s="196">
        <f t="shared" si="2"/>
        <v>0</v>
      </c>
      <c r="J31" s="197">
        <f>SUM(H31:I31)</f>
        <v>0</v>
      </c>
    </row>
    <row r="32" spans="1:10" x14ac:dyDescent="0.15">
      <c r="A32" s="282"/>
      <c r="B32" s="283" t="s">
        <v>106</v>
      </c>
      <c r="C32" s="192" t="s">
        <v>17</v>
      </c>
      <c r="D32" s="284"/>
      <c r="E32" s="285"/>
      <c r="F32" s="195">
        <f>逆行列係数!AO32</f>
        <v>6.3243193190294852E-3</v>
      </c>
      <c r="G32" s="195">
        <f>逆行列係数!CD32</f>
        <v>6.0416769274863555E-4</v>
      </c>
      <c r="H32" s="472">
        <f t="shared" si="1"/>
        <v>0</v>
      </c>
      <c r="I32" s="196">
        <f t="shared" si="2"/>
        <v>0</v>
      </c>
      <c r="J32" s="197">
        <f t="shared" si="0"/>
        <v>0</v>
      </c>
    </row>
    <row r="33" spans="1:10" x14ac:dyDescent="0.15">
      <c r="A33" s="282"/>
      <c r="B33" s="283" t="s">
        <v>107</v>
      </c>
      <c r="C33" s="192" t="s">
        <v>18</v>
      </c>
      <c r="D33" s="284"/>
      <c r="E33" s="285"/>
      <c r="F33" s="195">
        <f>逆行列係数!AO33</f>
        <v>5.6886598414771427E-3</v>
      </c>
      <c r="G33" s="195">
        <f>逆行列係数!CD33</f>
        <v>5.4023361442251774E-4</v>
      </c>
      <c r="H33" s="472">
        <f t="shared" si="1"/>
        <v>0</v>
      </c>
      <c r="I33" s="196">
        <f t="shared" si="2"/>
        <v>0</v>
      </c>
      <c r="J33" s="197">
        <f t="shared" si="0"/>
        <v>0</v>
      </c>
    </row>
    <row r="34" spans="1:10" x14ac:dyDescent="0.15">
      <c r="A34" s="282"/>
      <c r="B34" s="283" t="s">
        <v>108</v>
      </c>
      <c r="C34" s="192" t="s">
        <v>378</v>
      </c>
      <c r="D34" s="284"/>
      <c r="E34" s="285"/>
      <c r="F34" s="195">
        <f>逆行列係数!AO34</f>
        <v>3.7502250780799128E-2</v>
      </c>
      <c r="G34" s="195">
        <f>逆行列係数!CD34</f>
        <v>3.5900056388749888E-3</v>
      </c>
      <c r="H34" s="472">
        <f t="shared" si="1"/>
        <v>0</v>
      </c>
      <c r="I34" s="196">
        <f t="shared" si="2"/>
        <v>0</v>
      </c>
      <c r="J34" s="197">
        <f t="shared" si="0"/>
        <v>0</v>
      </c>
    </row>
    <row r="35" spans="1:10" x14ac:dyDescent="0.15">
      <c r="A35" s="282"/>
      <c r="B35" s="283" t="s">
        <v>109</v>
      </c>
      <c r="C35" s="192" t="s">
        <v>347</v>
      </c>
      <c r="D35" s="284"/>
      <c r="E35" s="285"/>
      <c r="F35" s="195">
        <f>逆行列係数!AO35</f>
        <v>4.2291831898019529E-3</v>
      </c>
      <c r="G35" s="195">
        <f>逆行列係数!CD35</f>
        <v>5.6233462098166491E-4</v>
      </c>
      <c r="H35" s="472">
        <f t="shared" si="1"/>
        <v>0</v>
      </c>
      <c r="I35" s="196">
        <f t="shared" si="2"/>
        <v>0</v>
      </c>
      <c r="J35" s="197">
        <f t="shared" si="0"/>
        <v>0</v>
      </c>
    </row>
    <row r="36" spans="1:10" x14ac:dyDescent="0.15">
      <c r="A36" s="282"/>
      <c r="B36" s="283" t="s">
        <v>110</v>
      </c>
      <c r="C36" s="192" t="s">
        <v>19</v>
      </c>
      <c r="D36" s="284"/>
      <c r="E36" s="285"/>
      <c r="F36" s="195">
        <f>逆行列係数!AO36</f>
        <v>6.496609175050815E-4</v>
      </c>
      <c r="G36" s="195">
        <f>逆行列係数!CD36</f>
        <v>5.3522863382377575E-5</v>
      </c>
      <c r="H36" s="472">
        <f t="shared" si="1"/>
        <v>0</v>
      </c>
      <c r="I36" s="196">
        <f t="shared" si="2"/>
        <v>0</v>
      </c>
      <c r="J36" s="197">
        <f t="shared" si="0"/>
        <v>0</v>
      </c>
    </row>
    <row r="37" spans="1:10" x14ac:dyDescent="0.15">
      <c r="A37" s="282"/>
      <c r="B37" s="283" t="s">
        <v>111</v>
      </c>
      <c r="C37" s="192" t="s">
        <v>20</v>
      </c>
      <c r="D37" s="284"/>
      <c r="E37" s="285"/>
      <c r="F37" s="195">
        <f>逆行列係数!AO37</f>
        <v>5.5666211312084277E-3</v>
      </c>
      <c r="G37" s="195">
        <f>逆行列係数!CD37</f>
        <v>8.7714819317069321E-4</v>
      </c>
      <c r="H37" s="472">
        <f t="shared" si="1"/>
        <v>0</v>
      </c>
      <c r="I37" s="196">
        <f t="shared" si="2"/>
        <v>0</v>
      </c>
      <c r="J37" s="197">
        <f t="shared" si="0"/>
        <v>0</v>
      </c>
    </row>
    <row r="38" spans="1:10" x14ac:dyDescent="0.15">
      <c r="A38" s="282"/>
      <c r="B38" s="283" t="s">
        <v>112</v>
      </c>
      <c r="C38" s="192" t="s">
        <v>379</v>
      </c>
      <c r="D38" s="284"/>
      <c r="E38" s="285"/>
      <c r="F38" s="195">
        <f>逆行列係数!AO38</f>
        <v>7.4560977511759245E-5</v>
      </c>
      <c r="G38" s="195">
        <f>逆行列係数!CD38</f>
        <v>7.2052065619442067E-6</v>
      </c>
      <c r="H38" s="472">
        <f t="shared" si="1"/>
        <v>0</v>
      </c>
      <c r="I38" s="196">
        <f t="shared" si="2"/>
        <v>0</v>
      </c>
      <c r="J38" s="197">
        <f t="shared" si="0"/>
        <v>0</v>
      </c>
    </row>
    <row r="39" spans="1:10" x14ac:dyDescent="0.15">
      <c r="A39" s="282"/>
      <c r="B39" s="283" t="s">
        <v>334</v>
      </c>
      <c r="C39" s="192" t="s">
        <v>380</v>
      </c>
      <c r="D39" s="284"/>
      <c r="E39" s="285"/>
      <c r="F39" s="195">
        <f>逆行列係数!AO39</f>
        <v>5.6018292818218855E-4</v>
      </c>
      <c r="G39" s="195">
        <f>逆行列係数!CD39</f>
        <v>5.9249949063734978E-5</v>
      </c>
      <c r="H39" s="472">
        <f t="shared" si="1"/>
        <v>0</v>
      </c>
      <c r="I39" s="196">
        <f t="shared" si="2"/>
        <v>0</v>
      </c>
      <c r="J39" s="197">
        <f t="shared" si="0"/>
        <v>0</v>
      </c>
    </row>
    <row r="40" spans="1:10" x14ac:dyDescent="0.15">
      <c r="A40" s="282"/>
      <c r="B40" s="283" t="s">
        <v>335</v>
      </c>
      <c r="C40" s="192" t="s">
        <v>21</v>
      </c>
      <c r="D40" s="284"/>
      <c r="E40" s="285"/>
      <c r="F40" s="195">
        <f>逆行列係数!AO40</f>
        <v>2.0156862742908885E-2</v>
      </c>
      <c r="G40" s="195">
        <f>逆行列係数!CD40</f>
        <v>2.2047770922468501E-3</v>
      </c>
      <c r="H40" s="472">
        <f t="shared" si="1"/>
        <v>0</v>
      </c>
      <c r="I40" s="196">
        <f t="shared" si="2"/>
        <v>0</v>
      </c>
      <c r="J40" s="197">
        <f t="shared" si="0"/>
        <v>0</v>
      </c>
    </row>
    <row r="41" spans="1:10" x14ac:dyDescent="0.15">
      <c r="A41" s="282"/>
      <c r="B41" s="283" t="s">
        <v>381</v>
      </c>
      <c r="C41" s="435" t="s">
        <v>439</v>
      </c>
      <c r="D41" s="284"/>
      <c r="E41" s="285"/>
      <c r="F41" s="195">
        <f>逆行列係数!AO41</f>
        <v>1.8973935013034428E-4</v>
      </c>
      <c r="G41" s="195">
        <f>逆行列係数!CD41</f>
        <v>3.5170211583694518E-5</v>
      </c>
      <c r="H41" s="472">
        <f t="shared" si="1"/>
        <v>0</v>
      </c>
      <c r="I41" s="196">
        <f t="shared" si="2"/>
        <v>0</v>
      </c>
      <c r="J41" s="197">
        <f t="shared" si="0"/>
        <v>0</v>
      </c>
    </row>
    <row r="42" spans="1:10" x14ac:dyDescent="0.15">
      <c r="A42" s="282"/>
      <c r="B42" s="283" t="s">
        <v>336</v>
      </c>
      <c r="C42" s="192" t="s">
        <v>383</v>
      </c>
      <c r="D42" s="469">
        <f>地域別最終需要!K44</f>
        <v>0</v>
      </c>
      <c r="E42" s="470">
        <f>地域別最終需要!I44</f>
        <v>0</v>
      </c>
      <c r="F42" s="195">
        <f>逆行列係数!AO42</f>
        <v>1.0006385991917153</v>
      </c>
      <c r="G42" s="195">
        <f>逆行列係数!CD42</f>
        <v>6.0774493873515066E-5</v>
      </c>
      <c r="H42" s="472">
        <f t="shared" si="1"/>
        <v>0</v>
      </c>
      <c r="I42" s="196">
        <f t="shared" si="2"/>
        <v>0</v>
      </c>
      <c r="J42" s="197">
        <f t="shared" si="0"/>
        <v>0</v>
      </c>
    </row>
    <row r="43" spans="1:10" x14ac:dyDescent="0.15">
      <c r="A43" s="282"/>
      <c r="B43" s="283" t="s">
        <v>337</v>
      </c>
      <c r="C43" s="192" t="s">
        <v>384</v>
      </c>
      <c r="D43" s="322"/>
      <c r="E43" s="323"/>
      <c r="F43" s="195">
        <f>逆行列係数!AO43</f>
        <v>2.8639152552545335E-3</v>
      </c>
      <c r="G43" s="195">
        <f>逆行列係数!CD43</f>
        <v>2.3594607712337326E-4</v>
      </c>
      <c r="H43" s="472">
        <f t="shared" si="1"/>
        <v>0</v>
      </c>
      <c r="I43" s="196">
        <f t="shared" si="2"/>
        <v>0</v>
      </c>
      <c r="J43" s="197">
        <f t="shared" si="0"/>
        <v>0</v>
      </c>
    </row>
    <row r="44" spans="1:10" x14ac:dyDescent="0.15">
      <c r="A44" s="286"/>
      <c r="B44" s="287"/>
      <c r="C44" s="272" t="s">
        <v>116</v>
      </c>
      <c r="D44" s="288">
        <f>SUM(D5:D43)</f>
        <v>0</v>
      </c>
      <c r="E44" s="288">
        <f>SUM(E5:E43)</f>
        <v>0</v>
      </c>
      <c r="F44" s="480">
        <f>逆行列係数!AO44</f>
        <v>1.5443241358174722</v>
      </c>
      <c r="G44" s="480">
        <f>逆行列係数!CD44</f>
        <v>5.550088926709619E-2</v>
      </c>
      <c r="H44" s="476">
        <f>SUM(H5:H43)</f>
        <v>0</v>
      </c>
      <c r="I44" s="297">
        <f>SUM(I5:I43)</f>
        <v>0</v>
      </c>
      <c r="J44" s="276">
        <f>SUM(J5:J43)</f>
        <v>0</v>
      </c>
    </row>
    <row r="45" spans="1:10" x14ac:dyDescent="0.15">
      <c r="A45" s="289" t="s">
        <v>137</v>
      </c>
      <c r="B45" s="283" t="s">
        <v>358</v>
      </c>
      <c r="C45" s="192" t="s">
        <v>359</v>
      </c>
      <c r="D45" s="290"/>
      <c r="E45" s="291"/>
      <c r="F45" s="195">
        <f>逆行列係数!AO46</f>
        <v>4.163752333296797E-3</v>
      </c>
      <c r="G45" s="195">
        <f>逆行列係数!CD46</f>
        <v>4.1368867371973563E-3</v>
      </c>
      <c r="H45" s="472">
        <f>D$42*F45</f>
        <v>0</v>
      </c>
      <c r="I45" s="212">
        <f>E$42*G45</f>
        <v>0</v>
      </c>
      <c r="J45" s="213">
        <f t="shared" ref="J45:J83" si="3">SUM(H45:I45)</f>
        <v>0</v>
      </c>
    </row>
    <row r="46" spans="1:10" x14ac:dyDescent="0.15">
      <c r="A46" s="289" t="s">
        <v>138</v>
      </c>
      <c r="B46" s="283" t="s">
        <v>360</v>
      </c>
      <c r="C46" s="192" t="s">
        <v>361</v>
      </c>
      <c r="D46" s="284"/>
      <c r="E46" s="285"/>
      <c r="F46" s="195">
        <f>逆行列係数!AO47</f>
        <v>1.3806915981171087E-2</v>
      </c>
      <c r="G46" s="195">
        <f>逆行列係数!CD47</f>
        <v>1.9319401403007298E-2</v>
      </c>
      <c r="H46" s="472">
        <f t="shared" ref="H46:H83" si="4">D$42*F46</f>
        <v>0</v>
      </c>
      <c r="I46" s="196">
        <f t="shared" ref="I46:I83" si="5">E$42*G46</f>
        <v>0</v>
      </c>
      <c r="J46" s="197">
        <f t="shared" si="3"/>
        <v>0</v>
      </c>
    </row>
    <row r="47" spans="1:10" x14ac:dyDescent="0.15">
      <c r="A47" s="289" t="s">
        <v>139</v>
      </c>
      <c r="B47" s="283" t="s">
        <v>362</v>
      </c>
      <c r="C47" s="192" t="s">
        <v>363</v>
      </c>
      <c r="D47" s="214"/>
      <c r="E47" s="198"/>
      <c r="F47" s="195">
        <f>逆行列係数!AO48</f>
        <v>4.9549877054388459E-4</v>
      </c>
      <c r="G47" s="195">
        <f>逆行列係数!CD48</f>
        <v>6.0542929638800539E-4</v>
      </c>
      <c r="H47" s="472">
        <f t="shared" si="4"/>
        <v>0</v>
      </c>
      <c r="I47" s="196">
        <f t="shared" si="5"/>
        <v>0</v>
      </c>
      <c r="J47" s="197">
        <f t="shared" si="3"/>
        <v>0</v>
      </c>
    </row>
    <row r="48" spans="1:10" x14ac:dyDescent="0.15">
      <c r="A48" s="289" t="s">
        <v>140</v>
      </c>
      <c r="B48" s="283" t="s">
        <v>364</v>
      </c>
      <c r="C48" s="192" t="s">
        <v>3</v>
      </c>
      <c r="D48" s="214"/>
      <c r="E48" s="198"/>
      <c r="F48" s="195">
        <f>逆行列係数!AO49</f>
        <v>4.884869931624914E-2</v>
      </c>
      <c r="G48" s="195">
        <f>逆行列係数!CD49</f>
        <v>5.6028954012202495E-2</v>
      </c>
      <c r="H48" s="472">
        <f t="shared" si="4"/>
        <v>0</v>
      </c>
      <c r="I48" s="196">
        <f t="shared" si="5"/>
        <v>0</v>
      </c>
      <c r="J48" s="197">
        <f t="shared" si="3"/>
        <v>0</v>
      </c>
    </row>
    <row r="49" spans="1:10" x14ac:dyDescent="0.15">
      <c r="A49" s="289" t="s">
        <v>136</v>
      </c>
      <c r="B49" s="283" t="s">
        <v>365</v>
      </c>
      <c r="C49" s="192" t="s">
        <v>344</v>
      </c>
      <c r="E49" s="198"/>
      <c r="F49" s="195">
        <f>逆行列係数!AO50</f>
        <v>3.8353551441792982E-3</v>
      </c>
      <c r="G49" s="195">
        <f>逆行列係数!CD50</f>
        <v>3.6249961720958871E-3</v>
      </c>
      <c r="H49" s="472">
        <f t="shared" si="4"/>
        <v>0</v>
      </c>
      <c r="I49" s="196">
        <f t="shared" si="5"/>
        <v>0</v>
      </c>
      <c r="J49" s="197">
        <f t="shared" si="3"/>
        <v>0</v>
      </c>
    </row>
    <row r="50" spans="1:10" x14ac:dyDescent="0.15">
      <c r="A50" s="289"/>
      <c r="B50" s="283" t="s">
        <v>366</v>
      </c>
      <c r="C50" s="192" t="s">
        <v>4</v>
      </c>
      <c r="E50" s="198"/>
      <c r="F50" s="195">
        <f>逆行列係数!AO51</f>
        <v>1.7813356119857439E-2</v>
      </c>
      <c r="G50" s="195">
        <f>逆行列係数!CD51</f>
        <v>3.0024059962660797E-2</v>
      </c>
      <c r="H50" s="472">
        <f t="shared" si="4"/>
        <v>0</v>
      </c>
      <c r="I50" s="196">
        <f t="shared" si="5"/>
        <v>0</v>
      </c>
      <c r="J50" s="197">
        <f t="shared" si="3"/>
        <v>0</v>
      </c>
    </row>
    <row r="51" spans="1:10" x14ac:dyDescent="0.15">
      <c r="A51" s="289"/>
      <c r="B51" s="283" t="s">
        <v>367</v>
      </c>
      <c r="C51" s="192" t="s">
        <v>113</v>
      </c>
      <c r="E51" s="198"/>
      <c r="F51" s="195">
        <f>逆行列係数!AO52</f>
        <v>0.39059318653223035</v>
      </c>
      <c r="G51" s="195">
        <f>逆行列係数!CD52</f>
        <v>0.62492825725467738</v>
      </c>
      <c r="H51" s="472">
        <f t="shared" si="4"/>
        <v>0</v>
      </c>
      <c r="I51" s="196">
        <f t="shared" si="5"/>
        <v>0</v>
      </c>
      <c r="J51" s="197">
        <f t="shared" si="3"/>
        <v>0</v>
      </c>
    </row>
    <row r="52" spans="1:10" x14ac:dyDescent="0.15">
      <c r="A52" s="289"/>
      <c r="B52" s="283" t="s">
        <v>368</v>
      </c>
      <c r="C52" s="192" t="s">
        <v>5</v>
      </c>
      <c r="E52" s="198"/>
      <c r="F52" s="195">
        <f>逆行列係数!AO53</f>
        <v>9.3069961707500967E-2</v>
      </c>
      <c r="G52" s="195">
        <f>逆行列係数!CD53</f>
        <v>0.10385207438703382</v>
      </c>
      <c r="H52" s="472">
        <f t="shared" si="4"/>
        <v>0</v>
      </c>
      <c r="I52" s="196">
        <f t="shared" si="5"/>
        <v>0</v>
      </c>
      <c r="J52" s="197">
        <f t="shared" si="3"/>
        <v>0</v>
      </c>
    </row>
    <row r="53" spans="1:10" x14ac:dyDescent="0.15">
      <c r="A53" s="289"/>
      <c r="B53" s="283" t="s">
        <v>369</v>
      </c>
      <c r="C53" s="192" t="s">
        <v>6</v>
      </c>
      <c r="E53" s="198"/>
      <c r="F53" s="195">
        <f>逆行列係数!AO54</f>
        <v>4.3979895768145101E-2</v>
      </c>
      <c r="G53" s="195">
        <f>逆行列係数!CD54</f>
        <v>4.6802361034218282E-2</v>
      </c>
      <c r="H53" s="472">
        <f t="shared" si="4"/>
        <v>0</v>
      </c>
      <c r="I53" s="196">
        <f t="shared" si="5"/>
        <v>0</v>
      </c>
      <c r="J53" s="197">
        <f t="shared" si="3"/>
        <v>0</v>
      </c>
    </row>
    <row r="54" spans="1:10" x14ac:dyDescent="0.15">
      <c r="A54" s="289"/>
      <c r="B54" s="283" t="s">
        <v>88</v>
      </c>
      <c r="C54" s="192" t="s">
        <v>370</v>
      </c>
      <c r="E54" s="198"/>
      <c r="F54" s="195">
        <f>逆行列係数!AO55</f>
        <v>7.9848487013650715E-2</v>
      </c>
      <c r="G54" s="195">
        <f>逆行列係数!CD55</f>
        <v>8.3017115385323789E-2</v>
      </c>
      <c r="H54" s="472">
        <f t="shared" si="4"/>
        <v>0</v>
      </c>
      <c r="I54" s="196">
        <f t="shared" si="5"/>
        <v>0</v>
      </c>
      <c r="J54" s="197">
        <f t="shared" si="3"/>
        <v>0</v>
      </c>
    </row>
    <row r="55" spans="1:10" x14ac:dyDescent="0.15">
      <c r="A55" s="289"/>
      <c r="B55" s="283" t="s">
        <v>89</v>
      </c>
      <c r="C55" s="192" t="s">
        <v>7</v>
      </c>
      <c r="E55" s="198"/>
      <c r="F55" s="195">
        <f>逆行列係数!AO56</f>
        <v>1.0837055415311499E-2</v>
      </c>
      <c r="G55" s="195">
        <f>逆行列係数!CD56</f>
        <v>1.3629336252142108E-2</v>
      </c>
      <c r="H55" s="472">
        <f t="shared" si="4"/>
        <v>0</v>
      </c>
      <c r="I55" s="196">
        <f t="shared" si="5"/>
        <v>0</v>
      </c>
      <c r="J55" s="197">
        <f t="shared" si="3"/>
        <v>0</v>
      </c>
    </row>
    <row r="56" spans="1:10" x14ac:dyDescent="0.15">
      <c r="A56" s="289"/>
      <c r="B56" s="283" t="s">
        <v>90</v>
      </c>
      <c r="C56" s="192" t="s">
        <v>8</v>
      </c>
      <c r="E56" s="198"/>
      <c r="F56" s="195">
        <f>逆行列係数!AO57</f>
        <v>2.200292379918212E-2</v>
      </c>
      <c r="G56" s="195">
        <f>逆行列係数!CD57</f>
        <v>2.7259789775395043E-2</v>
      </c>
      <c r="H56" s="472">
        <f t="shared" si="4"/>
        <v>0</v>
      </c>
      <c r="I56" s="196">
        <f t="shared" si="5"/>
        <v>0</v>
      </c>
      <c r="J56" s="197">
        <f t="shared" si="3"/>
        <v>0</v>
      </c>
    </row>
    <row r="57" spans="1:10" x14ac:dyDescent="0.15">
      <c r="A57" s="289"/>
      <c r="B57" s="283" t="s">
        <v>91</v>
      </c>
      <c r="C57" s="192" t="s">
        <v>9</v>
      </c>
      <c r="E57" s="198"/>
      <c r="F57" s="195">
        <f>逆行列係数!AO58</f>
        <v>8.0537380975061589E-3</v>
      </c>
      <c r="G57" s="195">
        <f>逆行列係数!CD58</f>
        <v>8.7982040962958502E-3</v>
      </c>
      <c r="H57" s="472">
        <f t="shared" si="4"/>
        <v>0</v>
      </c>
      <c r="I57" s="196">
        <f t="shared" si="5"/>
        <v>0</v>
      </c>
      <c r="J57" s="197">
        <f t="shared" si="3"/>
        <v>0</v>
      </c>
    </row>
    <row r="58" spans="1:10" x14ac:dyDescent="0.15">
      <c r="A58" s="289"/>
      <c r="B58" s="283" t="s">
        <v>92</v>
      </c>
      <c r="C58" s="192" t="s">
        <v>10</v>
      </c>
      <c r="E58" s="198"/>
      <c r="F58" s="195">
        <f>逆行列係数!AO59</f>
        <v>1.4129742489770655E-2</v>
      </c>
      <c r="G58" s="195">
        <f>逆行列係数!CD59</f>
        <v>1.6281268099189047E-2</v>
      </c>
      <c r="H58" s="472">
        <f t="shared" si="4"/>
        <v>0</v>
      </c>
      <c r="I58" s="196">
        <f t="shared" si="5"/>
        <v>0</v>
      </c>
      <c r="J58" s="197">
        <f t="shared" si="3"/>
        <v>0</v>
      </c>
    </row>
    <row r="59" spans="1:10" x14ac:dyDescent="0.15">
      <c r="A59" s="289"/>
      <c r="B59" s="283" t="s">
        <v>93</v>
      </c>
      <c r="C59" s="192" t="s">
        <v>371</v>
      </c>
      <c r="E59" s="198"/>
      <c r="F59" s="195">
        <f>逆行列係数!AO60</f>
        <v>2.4433462961716773E-3</v>
      </c>
      <c r="G59" s="195">
        <f>逆行列係数!CD60</f>
        <v>2.4173571971894568E-3</v>
      </c>
      <c r="H59" s="472">
        <f t="shared" si="4"/>
        <v>0</v>
      </c>
      <c r="I59" s="196">
        <f t="shared" si="5"/>
        <v>0</v>
      </c>
      <c r="J59" s="197">
        <f>SUM(H59:I59)</f>
        <v>0</v>
      </c>
    </row>
    <row r="60" spans="1:10" x14ac:dyDescent="0.15">
      <c r="A60" s="289"/>
      <c r="B60" s="283" t="s">
        <v>94</v>
      </c>
      <c r="C60" s="192" t="s">
        <v>372</v>
      </c>
      <c r="E60" s="198"/>
      <c r="F60" s="195">
        <f>逆行列係数!AO61</f>
        <v>1.8581179725450135E-3</v>
      </c>
      <c r="G60" s="195">
        <f>逆行列係数!CD61</f>
        <v>1.7803443971053088E-3</v>
      </c>
      <c r="H60" s="472">
        <f t="shared" si="4"/>
        <v>0</v>
      </c>
      <c r="I60" s="196">
        <f t="shared" si="5"/>
        <v>0</v>
      </c>
      <c r="J60" s="197">
        <f>SUM(H60:I60)</f>
        <v>0</v>
      </c>
    </row>
    <row r="61" spans="1:10" x14ac:dyDescent="0.15">
      <c r="A61" s="289"/>
      <c r="B61" s="283" t="s">
        <v>95</v>
      </c>
      <c r="C61" s="192" t="s">
        <v>373</v>
      </c>
      <c r="E61" s="198"/>
      <c r="F61" s="195">
        <f>逆行列係数!AO62</f>
        <v>1.5050064794706252E-2</v>
      </c>
      <c r="G61" s="195">
        <f>逆行列係数!CD62</f>
        <v>2.1586050061510459E-2</v>
      </c>
      <c r="H61" s="472">
        <f t="shared" si="4"/>
        <v>0</v>
      </c>
      <c r="I61" s="196">
        <f t="shared" si="5"/>
        <v>0</v>
      </c>
      <c r="J61" s="197">
        <f t="shared" si="3"/>
        <v>0</v>
      </c>
    </row>
    <row r="62" spans="1:10" x14ac:dyDescent="0.15">
      <c r="A62" s="289"/>
      <c r="B62" s="283" t="s">
        <v>96</v>
      </c>
      <c r="C62" s="192" t="s">
        <v>374</v>
      </c>
      <c r="E62" s="198"/>
      <c r="F62" s="195">
        <f>逆行列係数!AO63</f>
        <v>2.5539365512787647E-2</v>
      </c>
      <c r="G62" s="195">
        <f>逆行列係数!CD63</f>
        <v>2.9942721202438217E-2</v>
      </c>
      <c r="H62" s="472">
        <f t="shared" si="4"/>
        <v>0</v>
      </c>
      <c r="I62" s="196">
        <f t="shared" si="5"/>
        <v>0</v>
      </c>
      <c r="J62" s="197">
        <f t="shared" si="3"/>
        <v>0</v>
      </c>
    </row>
    <row r="63" spans="1:10" x14ac:dyDescent="0.15">
      <c r="A63" s="289"/>
      <c r="B63" s="283" t="s">
        <v>97</v>
      </c>
      <c r="C63" s="192" t="s">
        <v>11</v>
      </c>
      <c r="E63" s="198"/>
      <c r="F63" s="195">
        <f>逆行列係数!AO64</f>
        <v>2.2414748637234394E-3</v>
      </c>
      <c r="G63" s="195">
        <f>逆行列係数!CD64</f>
        <v>2.193004689775617E-3</v>
      </c>
      <c r="H63" s="472">
        <f t="shared" si="4"/>
        <v>0</v>
      </c>
      <c r="I63" s="196">
        <f t="shared" si="5"/>
        <v>0</v>
      </c>
      <c r="J63" s="197">
        <f t="shared" si="3"/>
        <v>0</v>
      </c>
    </row>
    <row r="64" spans="1:10" x14ac:dyDescent="0.15">
      <c r="A64" s="289"/>
      <c r="B64" s="283" t="s">
        <v>98</v>
      </c>
      <c r="C64" s="192" t="s">
        <v>345</v>
      </c>
      <c r="E64" s="198"/>
      <c r="F64" s="195">
        <f>逆行列係数!AO65</f>
        <v>2.3326614467330094E-4</v>
      </c>
      <c r="G64" s="195">
        <f>逆行列係数!CD65</f>
        <v>2.5439547153575481E-4</v>
      </c>
      <c r="H64" s="472">
        <f t="shared" si="4"/>
        <v>0</v>
      </c>
      <c r="I64" s="196">
        <f t="shared" si="5"/>
        <v>0</v>
      </c>
      <c r="J64" s="197">
        <f t="shared" si="3"/>
        <v>0</v>
      </c>
    </row>
    <row r="65" spans="1:10" x14ac:dyDescent="0.15">
      <c r="A65" s="289"/>
      <c r="B65" s="283" t="s">
        <v>99</v>
      </c>
      <c r="C65" s="192" t="s">
        <v>342</v>
      </c>
      <c r="E65" s="198"/>
      <c r="F65" s="195">
        <f>逆行列係数!AO66</f>
        <v>8.0231850604334035E-3</v>
      </c>
      <c r="G65" s="195">
        <f>逆行列係数!CD66</f>
        <v>8.2478640244913054E-3</v>
      </c>
      <c r="H65" s="472">
        <f t="shared" si="4"/>
        <v>0</v>
      </c>
      <c r="I65" s="196">
        <f t="shared" si="5"/>
        <v>0</v>
      </c>
      <c r="J65" s="197">
        <f t="shared" si="3"/>
        <v>0</v>
      </c>
    </row>
    <row r="66" spans="1:10" x14ac:dyDescent="0.15">
      <c r="A66" s="289"/>
      <c r="B66" s="283" t="s">
        <v>100</v>
      </c>
      <c r="C66" s="192" t="s">
        <v>13</v>
      </c>
      <c r="E66" s="198"/>
      <c r="F66" s="195">
        <f>逆行列係数!AO67</f>
        <v>7.8315394143318035E-2</v>
      </c>
      <c r="G66" s="195">
        <f>逆行列係数!CD67</f>
        <v>0.13078822595285772</v>
      </c>
      <c r="H66" s="472">
        <f t="shared" si="4"/>
        <v>0</v>
      </c>
      <c r="I66" s="196">
        <f t="shared" si="5"/>
        <v>0</v>
      </c>
      <c r="J66" s="197">
        <f t="shared" si="3"/>
        <v>0</v>
      </c>
    </row>
    <row r="67" spans="1:10" x14ac:dyDescent="0.15">
      <c r="A67" s="289"/>
      <c r="B67" s="283" t="s">
        <v>101</v>
      </c>
      <c r="C67" s="192" t="s">
        <v>14</v>
      </c>
      <c r="E67" s="198"/>
      <c r="F67" s="195">
        <f>逆行列係数!AO68</f>
        <v>1.3906409140554537E-2</v>
      </c>
      <c r="G67" s="195">
        <f>逆行列係数!CD68</f>
        <v>1.842091683812231E-2</v>
      </c>
      <c r="H67" s="472">
        <f t="shared" si="4"/>
        <v>0</v>
      </c>
      <c r="I67" s="196">
        <f t="shared" si="5"/>
        <v>0</v>
      </c>
      <c r="J67" s="197">
        <f t="shared" si="3"/>
        <v>0</v>
      </c>
    </row>
    <row r="68" spans="1:10" x14ac:dyDescent="0.15">
      <c r="A68" s="289"/>
      <c r="B68" s="283" t="s">
        <v>102</v>
      </c>
      <c r="C68" s="192" t="s">
        <v>343</v>
      </c>
      <c r="E68" s="198"/>
      <c r="F68" s="195">
        <f>逆行列係数!AO69</f>
        <v>4.1904490549037533E-2</v>
      </c>
      <c r="G68" s="195">
        <f>逆行列係数!CD69</f>
        <v>5.2407124483796294E-2</v>
      </c>
      <c r="H68" s="472">
        <f t="shared" si="4"/>
        <v>0</v>
      </c>
      <c r="I68" s="196">
        <f t="shared" si="5"/>
        <v>0</v>
      </c>
      <c r="J68" s="197">
        <f t="shared" si="3"/>
        <v>0</v>
      </c>
    </row>
    <row r="69" spans="1:10" x14ac:dyDescent="0.15">
      <c r="A69" s="289"/>
      <c r="B69" s="283" t="s">
        <v>103</v>
      </c>
      <c r="C69" s="192" t="s">
        <v>375</v>
      </c>
      <c r="E69" s="198"/>
      <c r="F69" s="195">
        <f>逆行列係数!AO70</f>
        <v>3.7672424896100019E-3</v>
      </c>
      <c r="G69" s="195">
        <f>逆行列係数!CD70</f>
        <v>4.9810714691088309E-3</v>
      </c>
      <c r="H69" s="472">
        <f t="shared" si="4"/>
        <v>0</v>
      </c>
      <c r="I69" s="196">
        <f t="shared" si="5"/>
        <v>0</v>
      </c>
      <c r="J69" s="197">
        <f t="shared" si="3"/>
        <v>0</v>
      </c>
    </row>
    <row r="70" spans="1:10" x14ac:dyDescent="0.15">
      <c r="A70" s="289"/>
      <c r="B70" s="283" t="s">
        <v>104</v>
      </c>
      <c r="C70" s="192" t="s">
        <v>376</v>
      </c>
      <c r="E70" s="198"/>
      <c r="F70" s="195">
        <f>逆行列係数!AO71</f>
        <v>2.1423306762572134E-3</v>
      </c>
      <c r="G70" s="195">
        <f>逆行列係数!CD71</f>
        <v>2.7131068543102717E-3</v>
      </c>
      <c r="H70" s="472">
        <f t="shared" si="4"/>
        <v>0</v>
      </c>
      <c r="I70" s="196">
        <f t="shared" si="5"/>
        <v>0</v>
      </c>
      <c r="J70" s="197">
        <f>SUM(H70:I70)</f>
        <v>0</v>
      </c>
    </row>
    <row r="71" spans="1:10" x14ac:dyDescent="0.15">
      <c r="A71" s="289"/>
      <c r="B71" s="283" t="s">
        <v>105</v>
      </c>
      <c r="C71" s="192" t="s">
        <v>377</v>
      </c>
      <c r="E71" s="198"/>
      <c r="F71" s="195">
        <f>逆行列係数!AO72</f>
        <v>0.28962329718086666</v>
      </c>
      <c r="G71" s="195">
        <f>逆行列係数!CD72</f>
        <v>0.34629503450150273</v>
      </c>
      <c r="H71" s="472">
        <f t="shared" si="4"/>
        <v>0</v>
      </c>
      <c r="I71" s="196">
        <f t="shared" si="5"/>
        <v>0</v>
      </c>
      <c r="J71" s="197">
        <f>SUM(H71:I71)</f>
        <v>0</v>
      </c>
    </row>
    <row r="72" spans="1:10" x14ac:dyDescent="0.15">
      <c r="A72" s="289"/>
      <c r="B72" s="283" t="s">
        <v>106</v>
      </c>
      <c r="C72" s="192" t="s">
        <v>17</v>
      </c>
      <c r="D72" s="214"/>
      <c r="E72" s="198"/>
      <c r="F72" s="195">
        <f>逆行列係数!AO73</f>
        <v>2.1001113442166906E-2</v>
      </c>
      <c r="G72" s="195">
        <f>逆行列係数!CD73</f>
        <v>2.6416492716272319E-2</v>
      </c>
      <c r="H72" s="472">
        <f t="shared" si="4"/>
        <v>0</v>
      </c>
      <c r="I72" s="196">
        <f t="shared" si="5"/>
        <v>0</v>
      </c>
      <c r="J72" s="197">
        <f t="shared" si="3"/>
        <v>0</v>
      </c>
    </row>
    <row r="73" spans="1:10" x14ac:dyDescent="0.15">
      <c r="A73" s="289"/>
      <c r="B73" s="283" t="s">
        <v>107</v>
      </c>
      <c r="C73" s="192" t="s">
        <v>18</v>
      </c>
      <c r="D73" s="214"/>
      <c r="E73" s="198"/>
      <c r="F73" s="195">
        <f>逆行列係数!AO74</f>
        <v>1.8069412414159221E-2</v>
      </c>
      <c r="G73" s="195">
        <f>逆行列係数!CD74</f>
        <v>2.2287193877330538E-2</v>
      </c>
      <c r="H73" s="472">
        <f t="shared" si="4"/>
        <v>0</v>
      </c>
      <c r="I73" s="196">
        <f t="shared" si="5"/>
        <v>0</v>
      </c>
      <c r="J73" s="197">
        <f t="shared" si="3"/>
        <v>0</v>
      </c>
    </row>
    <row r="74" spans="1:10" x14ac:dyDescent="0.15">
      <c r="A74" s="289"/>
      <c r="B74" s="283" t="s">
        <v>108</v>
      </c>
      <c r="C74" s="192" t="s">
        <v>378</v>
      </c>
      <c r="D74" s="214"/>
      <c r="E74" s="198"/>
      <c r="F74" s="195">
        <f>逆行列係数!AO75</f>
        <v>7.2869580945663995E-2</v>
      </c>
      <c r="G74" s="195">
        <f>逆行列係数!CD75</f>
        <v>0.1035553401227141</v>
      </c>
      <c r="H74" s="472">
        <f t="shared" si="4"/>
        <v>0</v>
      </c>
      <c r="I74" s="196">
        <f t="shared" si="5"/>
        <v>0</v>
      </c>
      <c r="J74" s="197">
        <f t="shared" si="3"/>
        <v>0</v>
      </c>
    </row>
    <row r="75" spans="1:10" x14ac:dyDescent="0.15">
      <c r="A75" s="289"/>
      <c r="B75" s="283" t="s">
        <v>109</v>
      </c>
      <c r="C75" s="192" t="s">
        <v>347</v>
      </c>
      <c r="D75" s="214"/>
      <c r="E75" s="198"/>
      <c r="F75" s="195">
        <f>逆行列係数!AO76</f>
        <v>3.8357281444661794E-2</v>
      </c>
      <c r="G75" s="195">
        <f>逆行列係数!CD76</f>
        <v>4.173114993334804E-2</v>
      </c>
      <c r="H75" s="472">
        <f t="shared" si="4"/>
        <v>0</v>
      </c>
      <c r="I75" s="196">
        <f t="shared" si="5"/>
        <v>0</v>
      </c>
      <c r="J75" s="197">
        <f t="shared" si="3"/>
        <v>0</v>
      </c>
    </row>
    <row r="76" spans="1:10" x14ac:dyDescent="0.15">
      <c r="A76" s="289"/>
      <c r="B76" s="283" t="s">
        <v>110</v>
      </c>
      <c r="C76" s="192" t="s">
        <v>19</v>
      </c>
      <c r="D76" s="214"/>
      <c r="E76" s="198"/>
      <c r="F76" s="195">
        <f>逆行列係数!AO77</f>
        <v>1.6064601810179653E-3</v>
      </c>
      <c r="G76" s="195">
        <f>逆行列係数!CD77</f>
        <v>2.1740270877458404E-3</v>
      </c>
      <c r="H76" s="472">
        <f t="shared" si="4"/>
        <v>0</v>
      </c>
      <c r="I76" s="196">
        <f t="shared" si="5"/>
        <v>0</v>
      </c>
      <c r="J76" s="197">
        <f t="shared" si="3"/>
        <v>0</v>
      </c>
    </row>
    <row r="77" spans="1:10" x14ac:dyDescent="0.15">
      <c r="A77" s="289"/>
      <c r="B77" s="283" t="s">
        <v>111</v>
      </c>
      <c r="C77" s="192" t="s">
        <v>20</v>
      </c>
      <c r="D77" s="214"/>
      <c r="E77" s="198"/>
      <c r="F77" s="195">
        <f>逆行列係数!AO78</f>
        <v>2.1164721484466999E-2</v>
      </c>
      <c r="G77" s="195">
        <f>逆行列係数!CD78</f>
        <v>2.5992323409593766E-2</v>
      </c>
      <c r="H77" s="472">
        <f t="shared" si="4"/>
        <v>0</v>
      </c>
      <c r="I77" s="196">
        <f t="shared" si="5"/>
        <v>0</v>
      </c>
      <c r="J77" s="197">
        <f t="shared" si="3"/>
        <v>0</v>
      </c>
    </row>
    <row r="78" spans="1:10" x14ac:dyDescent="0.15">
      <c r="A78" s="289"/>
      <c r="B78" s="283" t="s">
        <v>112</v>
      </c>
      <c r="C78" s="192" t="s">
        <v>379</v>
      </c>
      <c r="D78" s="214"/>
      <c r="E78" s="198"/>
      <c r="F78" s="195">
        <f>逆行列係数!AO79</f>
        <v>1.3670043724700302E-4</v>
      </c>
      <c r="G78" s="195">
        <f>逆行列係数!CD79</f>
        <v>1.8297536333646775E-4</v>
      </c>
      <c r="H78" s="472">
        <f t="shared" si="4"/>
        <v>0</v>
      </c>
      <c r="I78" s="196">
        <f t="shared" si="5"/>
        <v>0</v>
      </c>
      <c r="J78" s="197">
        <f t="shared" si="3"/>
        <v>0</v>
      </c>
    </row>
    <row r="79" spans="1:10" x14ac:dyDescent="0.15">
      <c r="A79" s="289"/>
      <c r="B79" s="283" t="s">
        <v>334</v>
      </c>
      <c r="C79" s="192" t="s">
        <v>380</v>
      </c>
      <c r="D79" s="214"/>
      <c r="E79" s="198"/>
      <c r="F79" s="195">
        <f>逆行列係数!AO80</f>
        <v>1.7045242213680762E-3</v>
      </c>
      <c r="G79" s="195">
        <f>逆行列係数!CD80</f>
        <v>2.1917842042254677E-3</v>
      </c>
      <c r="H79" s="472">
        <f t="shared" si="4"/>
        <v>0</v>
      </c>
      <c r="I79" s="196">
        <f t="shared" si="5"/>
        <v>0</v>
      </c>
      <c r="J79" s="197">
        <f t="shared" si="3"/>
        <v>0</v>
      </c>
    </row>
    <row r="80" spans="1:10" x14ac:dyDescent="0.15">
      <c r="A80" s="289"/>
      <c r="B80" s="283" t="s">
        <v>335</v>
      </c>
      <c r="C80" s="192" t="s">
        <v>21</v>
      </c>
      <c r="D80" s="214"/>
      <c r="E80" s="198"/>
      <c r="F80" s="195">
        <f>逆行列係数!AO81</f>
        <v>0.10004293490193719</v>
      </c>
      <c r="G80" s="195">
        <f>逆行列係数!CD81</f>
        <v>0.11560483043285222</v>
      </c>
      <c r="H80" s="472">
        <f t="shared" si="4"/>
        <v>0</v>
      </c>
      <c r="I80" s="196">
        <f t="shared" si="5"/>
        <v>0</v>
      </c>
      <c r="J80" s="197">
        <f t="shared" si="3"/>
        <v>0</v>
      </c>
    </row>
    <row r="81" spans="1:10" x14ac:dyDescent="0.15">
      <c r="A81" s="289"/>
      <c r="B81" s="283" t="s">
        <v>381</v>
      </c>
      <c r="C81" s="435" t="s">
        <v>439</v>
      </c>
      <c r="D81" s="214"/>
      <c r="E81" s="198"/>
      <c r="F81" s="195">
        <f>逆行列係数!AO82</f>
        <v>1.2055311517163694E-3</v>
      </c>
      <c r="G81" s="195">
        <f>逆行列係数!CD82</f>
        <v>1.3774694600523945E-3</v>
      </c>
      <c r="H81" s="472">
        <f t="shared" si="4"/>
        <v>0</v>
      </c>
      <c r="I81" s="196">
        <f t="shared" si="5"/>
        <v>0</v>
      </c>
      <c r="J81" s="197">
        <f t="shared" si="3"/>
        <v>0</v>
      </c>
    </row>
    <row r="82" spans="1:10" x14ac:dyDescent="0.15">
      <c r="A82" s="289"/>
      <c r="B82" s="283" t="s">
        <v>336</v>
      </c>
      <c r="C82" s="192" t="s">
        <v>383</v>
      </c>
      <c r="D82" s="214"/>
      <c r="E82" s="198"/>
      <c r="F82" s="195">
        <f>逆行列係数!AO83</f>
        <v>1.7965920593940817E-3</v>
      </c>
      <c r="G82" s="195">
        <f>逆行列係数!CD83</f>
        <v>1.0023435765677682</v>
      </c>
      <c r="H82" s="472">
        <f t="shared" si="4"/>
        <v>0</v>
      </c>
      <c r="I82" s="196">
        <f t="shared" si="5"/>
        <v>0</v>
      </c>
      <c r="J82" s="197">
        <f t="shared" si="3"/>
        <v>0</v>
      </c>
    </row>
    <row r="83" spans="1:10" x14ac:dyDescent="0.15">
      <c r="A83" s="289"/>
      <c r="B83" s="283" t="s">
        <v>337</v>
      </c>
      <c r="C83" s="192" t="s">
        <v>384</v>
      </c>
      <c r="D83" s="214"/>
      <c r="E83" s="198"/>
      <c r="F83" s="195">
        <f>逆行列係数!AO84</f>
        <v>7.0816851726224848E-3</v>
      </c>
      <c r="G83" s="195">
        <f>逆行列係数!CD84</f>
        <v>9.5836644904659391E-3</v>
      </c>
      <c r="H83" s="472">
        <f t="shared" si="4"/>
        <v>0</v>
      </c>
      <c r="I83" s="200">
        <f t="shared" si="5"/>
        <v>0</v>
      </c>
      <c r="J83" s="197">
        <f t="shared" si="3"/>
        <v>0</v>
      </c>
    </row>
    <row r="84" spans="1:10" x14ac:dyDescent="0.15">
      <c r="A84" s="292"/>
      <c r="B84" s="293"/>
      <c r="C84" s="278" t="s">
        <v>116</v>
      </c>
      <c r="D84" s="217">
        <f>SUM(D45:D83)</f>
        <v>0</v>
      </c>
      <c r="E84" s="224">
        <f>SUM(E45:E83)</f>
        <v>0</v>
      </c>
      <c r="F84" s="480">
        <f>逆行列係数!AO85</f>
        <v>1.521563091169702</v>
      </c>
      <c r="G84" s="480">
        <f>逆行列係数!CD85</f>
        <v>3.013776178677277</v>
      </c>
      <c r="H84" s="488">
        <f>SUM(H45:H83)</f>
        <v>0</v>
      </c>
      <c r="I84" s="475">
        <f>SUM(I45:I83)</f>
        <v>0</v>
      </c>
      <c r="J84" s="220">
        <f>SUM(J45:J83)</f>
        <v>0</v>
      </c>
    </row>
    <row r="85" spans="1:10" x14ac:dyDescent="0.15">
      <c r="A85" s="221"/>
      <c r="B85" s="222"/>
      <c r="C85" s="223" t="s">
        <v>48</v>
      </c>
      <c r="D85" s="215">
        <f>SUM(D84,D44)</f>
        <v>0</v>
      </c>
      <c r="E85" s="215">
        <f>SUM(E84,E44)</f>
        <v>0</v>
      </c>
      <c r="F85" s="480">
        <f>逆行列係数!AO87</f>
        <v>3.065887226987174</v>
      </c>
      <c r="G85" s="480">
        <f>逆行列係数!CD87</f>
        <v>3.0692770679443733</v>
      </c>
      <c r="H85" s="473">
        <f>SUM(H84,H44)</f>
        <v>0</v>
      </c>
      <c r="I85" s="200">
        <f>SUM(I84,I44)</f>
        <v>0</v>
      </c>
      <c r="J85" s="201">
        <f>SUM(J84,J44)</f>
        <v>0</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ColWidth="9.33203125"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279">
        <v>39</v>
      </c>
      <c r="C2" s="324" t="s">
        <v>407</v>
      </c>
      <c r="D2" s="280"/>
      <c r="E2" s="280"/>
    </row>
    <row r="3" spans="1:12" s="112" customFormat="1" ht="33.75" customHeight="1" x14ac:dyDescent="0.15">
      <c r="A3" s="558" t="s">
        <v>410</v>
      </c>
      <c r="B3" s="559"/>
      <c r="C3" s="560"/>
      <c r="D3" s="281" t="s">
        <v>156</v>
      </c>
      <c r="E3" s="281" t="s">
        <v>157</v>
      </c>
      <c r="F3" s="176" t="s">
        <v>158</v>
      </c>
      <c r="G3" s="176" t="s">
        <v>159</v>
      </c>
      <c r="H3" s="477" t="s">
        <v>160</v>
      </c>
      <c r="I3" s="177" t="s">
        <v>161</v>
      </c>
      <c r="J3" s="178" t="s">
        <v>48</v>
      </c>
      <c r="K3" s="179"/>
      <c r="L3" s="180"/>
    </row>
    <row r="4" spans="1:12" s="189" customFormat="1" ht="19.5" customHeight="1" x14ac:dyDescent="0.15">
      <c r="A4" s="561"/>
      <c r="B4" s="562"/>
      <c r="C4" s="563"/>
      <c r="D4" s="181" t="s">
        <v>65</v>
      </c>
      <c r="E4" s="182" t="s">
        <v>154</v>
      </c>
      <c r="F4" s="183" t="s">
        <v>155</v>
      </c>
      <c r="G4" s="183" t="s">
        <v>163</v>
      </c>
      <c r="H4" s="479" t="s">
        <v>164</v>
      </c>
      <c r="I4" s="185" t="s">
        <v>165</v>
      </c>
      <c r="J4" s="186" t="s">
        <v>166</v>
      </c>
      <c r="K4" s="187"/>
      <c r="L4" s="188"/>
    </row>
    <row r="5" spans="1:12" x14ac:dyDescent="0.15">
      <c r="A5" s="282" t="s">
        <v>130</v>
      </c>
      <c r="B5" s="283" t="s">
        <v>358</v>
      </c>
      <c r="C5" s="192" t="s">
        <v>359</v>
      </c>
      <c r="D5" s="284"/>
      <c r="E5" s="285"/>
      <c r="F5" s="195">
        <f>逆行列係数!AP5</f>
        <v>1.6428932201587121E-4</v>
      </c>
      <c r="G5" s="195">
        <f>逆行列係数!CE5</f>
        <v>2.4581943011606005E-5</v>
      </c>
      <c r="H5" s="471">
        <f>D$43*F5</f>
        <v>0</v>
      </c>
      <c r="I5" s="196">
        <f>E$43*G5</f>
        <v>0</v>
      </c>
      <c r="J5" s="197">
        <f t="shared" ref="J5:J43" si="0">SUM(H5:I5)</f>
        <v>0</v>
      </c>
    </row>
    <row r="6" spans="1:12" x14ac:dyDescent="0.15">
      <c r="A6" s="282" t="s">
        <v>132</v>
      </c>
      <c r="B6" s="283" t="s">
        <v>360</v>
      </c>
      <c r="C6" s="192" t="s">
        <v>361</v>
      </c>
      <c r="D6" s="284"/>
      <c r="E6" s="285"/>
      <c r="F6" s="195">
        <f>逆行列係数!AP6</f>
        <v>5.1383477357114041E-5</v>
      </c>
      <c r="G6" s="195">
        <f>逆行列係数!CE6</f>
        <v>3.8321213741241004E-6</v>
      </c>
      <c r="H6" s="472">
        <f t="shared" ref="H6:H43" si="1">D$43*F6</f>
        <v>0</v>
      </c>
      <c r="I6" s="196">
        <f t="shared" ref="I6:I43" si="2">E$43*G6</f>
        <v>0</v>
      </c>
      <c r="J6" s="197">
        <f t="shared" si="0"/>
        <v>0</v>
      </c>
    </row>
    <row r="7" spans="1:12" x14ac:dyDescent="0.15">
      <c r="A7" s="282" t="s">
        <v>134</v>
      </c>
      <c r="B7" s="283" t="s">
        <v>362</v>
      </c>
      <c r="C7" s="192" t="s">
        <v>363</v>
      </c>
      <c r="D7" s="284"/>
      <c r="E7" s="285"/>
      <c r="F7" s="195">
        <f>逆行列係数!AP7</f>
        <v>2.4274161875673271E-5</v>
      </c>
      <c r="G7" s="195">
        <f>逆行列係数!CE7</f>
        <v>2.7763699793718083E-6</v>
      </c>
      <c r="H7" s="472">
        <f t="shared" si="1"/>
        <v>0</v>
      </c>
      <c r="I7" s="196">
        <f t="shared" si="2"/>
        <v>0</v>
      </c>
      <c r="J7" s="197">
        <f t="shared" si="0"/>
        <v>0</v>
      </c>
    </row>
    <row r="8" spans="1:12" x14ac:dyDescent="0.15">
      <c r="A8" s="282" t="s">
        <v>136</v>
      </c>
      <c r="B8" s="283" t="s">
        <v>364</v>
      </c>
      <c r="C8" s="192" t="s">
        <v>3</v>
      </c>
      <c r="D8" s="284"/>
      <c r="E8" s="285"/>
      <c r="F8" s="195">
        <f>逆行列係数!AP8</f>
        <v>1.3572564593010509E-2</v>
      </c>
      <c r="G8" s="195">
        <f>逆行列係数!CE8</f>
        <v>3.9635896474844793E-4</v>
      </c>
      <c r="H8" s="472">
        <f t="shared" si="1"/>
        <v>0</v>
      </c>
      <c r="I8" s="196">
        <f t="shared" si="2"/>
        <v>0</v>
      </c>
      <c r="J8" s="197">
        <f t="shared" si="0"/>
        <v>0</v>
      </c>
    </row>
    <row r="9" spans="1:12" x14ac:dyDescent="0.15">
      <c r="A9" s="282"/>
      <c r="B9" s="283" t="s">
        <v>365</v>
      </c>
      <c r="C9" s="192" t="s">
        <v>344</v>
      </c>
      <c r="D9" s="284"/>
      <c r="E9" s="285"/>
      <c r="F9" s="195">
        <f>逆行列係数!AP9</f>
        <v>8.6546193279715537E-4</v>
      </c>
      <c r="G9" s="195">
        <f>逆行列係数!CE9</f>
        <v>1.2141356154683962E-4</v>
      </c>
      <c r="H9" s="472">
        <f t="shared" si="1"/>
        <v>0</v>
      </c>
      <c r="I9" s="196">
        <f t="shared" si="2"/>
        <v>0</v>
      </c>
      <c r="J9" s="197">
        <f t="shared" si="0"/>
        <v>0</v>
      </c>
    </row>
    <row r="10" spans="1:12" x14ac:dyDescent="0.15">
      <c r="A10" s="282"/>
      <c r="B10" s="283" t="s">
        <v>366</v>
      </c>
      <c r="C10" s="192" t="s">
        <v>4</v>
      </c>
      <c r="D10" s="284"/>
      <c r="E10" s="285"/>
      <c r="F10" s="195">
        <f>逆行列係数!AP10</f>
        <v>1.7958823075461495E-3</v>
      </c>
      <c r="G10" s="195">
        <f>逆行列係数!CE10</f>
        <v>7.9756739035423204E-5</v>
      </c>
      <c r="H10" s="472">
        <f t="shared" si="1"/>
        <v>0</v>
      </c>
      <c r="I10" s="196">
        <f t="shared" si="2"/>
        <v>0</v>
      </c>
      <c r="J10" s="197">
        <f t="shared" si="0"/>
        <v>0</v>
      </c>
    </row>
    <row r="11" spans="1:12" x14ac:dyDescent="0.15">
      <c r="A11" s="282"/>
      <c r="B11" s="283" t="s">
        <v>367</v>
      </c>
      <c r="C11" s="192" t="s">
        <v>113</v>
      </c>
      <c r="D11" s="284"/>
      <c r="E11" s="285"/>
      <c r="F11" s="195">
        <f>逆行列係数!AP11</f>
        <v>5.445518527323074E-3</v>
      </c>
      <c r="G11" s="195">
        <f>逆行列係数!CE11</f>
        <v>3.5134508598600443E-4</v>
      </c>
      <c r="H11" s="472">
        <f t="shared" si="1"/>
        <v>0</v>
      </c>
      <c r="I11" s="196">
        <f t="shared" si="2"/>
        <v>0</v>
      </c>
      <c r="J11" s="197">
        <f t="shared" si="0"/>
        <v>0</v>
      </c>
    </row>
    <row r="12" spans="1:12" x14ac:dyDescent="0.15">
      <c r="A12" s="282"/>
      <c r="B12" s="283" t="s">
        <v>368</v>
      </c>
      <c r="C12" s="192" t="s">
        <v>5</v>
      </c>
      <c r="D12" s="284"/>
      <c r="E12" s="285"/>
      <c r="F12" s="195">
        <f>逆行列係数!AP12</f>
        <v>7.2261855520899445E-3</v>
      </c>
      <c r="G12" s="195">
        <f>逆行列係数!CE12</f>
        <v>1.322775190953176E-3</v>
      </c>
      <c r="H12" s="472">
        <f t="shared" si="1"/>
        <v>0</v>
      </c>
      <c r="I12" s="196">
        <f t="shared" si="2"/>
        <v>0</v>
      </c>
      <c r="J12" s="197">
        <f t="shared" si="0"/>
        <v>0</v>
      </c>
    </row>
    <row r="13" spans="1:12" x14ac:dyDescent="0.15">
      <c r="A13" s="282"/>
      <c r="B13" s="283" t="s">
        <v>369</v>
      </c>
      <c r="C13" s="192" t="s">
        <v>6</v>
      </c>
      <c r="D13" s="284"/>
      <c r="E13" s="285"/>
      <c r="F13" s="195">
        <f>逆行列係数!AP13</f>
        <v>1.346764306376508E-2</v>
      </c>
      <c r="G13" s="195">
        <f>逆行列係数!CE13</f>
        <v>2.4255039763814652E-4</v>
      </c>
      <c r="H13" s="472">
        <f t="shared" si="1"/>
        <v>0</v>
      </c>
      <c r="I13" s="196">
        <f t="shared" si="2"/>
        <v>0</v>
      </c>
      <c r="J13" s="197">
        <f t="shared" si="0"/>
        <v>0</v>
      </c>
    </row>
    <row r="14" spans="1:12" x14ac:dyDescent="0.15">
      <c r="A14" s="282"/>
      <c r="B14" s="283" t="s">
        <v>88</v>
      </c>
      <c r="C14" s="192" t="s">
        <v>370</v>
      </c>
      <c r="D14" s="284"/>
      <c r="E14" s="285"/>
      <c r="F14" s="195">
        <f>逆行列係数!AP14</f>
        <v>1.6378946881634424E-3</v>
      </c>
      <c r="G14" s="195">
        <f>逆行列係数!CE14</f>
        <v>7.2642761161920448E-4</v>
      </c>
      <c r="H14" s="472">
        <f t="shared" si="1"/>
        <v>0</v>
      </c>
      <c r="I14" s="196">
        <f t="shared" si="2"/>
        <v>0</v>
      </c>
      <c r="J14" s="197">
        <f t="shared" si="0"/>
        <v>0</v>
      </c>
    </row>
    <row r="15" spans="1:12" x14ac:dyDescent="0.15">
      <c r="A15" s="282"/>
      <c r="B15" s="283" t="s">
        <v>89</v>
      </c>
      <c r="C15" s="192" t="s">
        <v>7</v>
      </c>
      <c r="D15" s="284"/>
      <c r="E15" s="285"/>
      <c r="F15" s="195">
        <f>逆行列係数!AP15</f>
        <v>2.9455871297321221E-3</v>
      </c>
      <c r="G15" s="195">
        <f>逆行列係数!CE15</f>
        <v>2.8712620112900106E-4</v>
      </c>
      <c r="H15" s="472">
        <f t="shared" si="1"/>
        <v>0</v>
      </c>
      <c r="I15" s="196">
        <f t="shared" si="2"/>
        <v>0</v>
      </c>
      <c r="J15" s="197">
        <f t="shared" si="0"/>
        <v>0</v>
      </c>
    </row>
    <row r="16" spans="1:12" x14ac:dyDescent="0.15">
      <c r="A16" s="282"/>
      <c r="B16" s="283" t="s">
        <v>90</v>
      </c>
      <c r="C16" s="192" t="s">
        <v>8</v>
      </c>
      <c r="D16" s="284"/>
      <c r="E16" s="285"/>
      <c r="F16" s="195">
        <f>逆行列係数!AP16</f>
        <v>1.3860290007131544E-2</v>
      </c>
      <c r="G16" s="195">
        <f>逆行列係数!CE16</f>
        <v>2.4974679760544614E-3</v>
      </c>
      <c r="H16" s="472">
        <f t="shared" si="1"/>
        <v>0</v>
      </c>
      <c r="I16" s="196">
        <f t="shared" si="2"/>
        <v>0</v>
      </c>
      <c r="J16" s="197">
        <f t="shared" si="0"/>
        <v>0</v>
      </c>
    </row>
    <row r="17" spans="1:10" x14ac:dyDescent="0.15">
      <c r="A17" s="282"/>
      <c r="B17" s="283" t="s">
        <v>91</v>
      </c>
      <c r="C17" s="192" t="s">
        <v>9</v>
      </c>
      <c r="D17" s="284"/>
      <c r="E17" s="285"/>
      <c r="F17" s="195">
        <f>逆行列係数!AP17</f>
        <v>1.3594343786696415E-3</v>
      </c>
      <c r="G17" s="195">
        <f>逆行列係数!CE17</f>
        <v>2.8184021638664585E-4</v>
      </c>
      <c r="H17" s="472">
        <f t="shared" si="1"/>
        <v>0</v>
      </c>
      <c r="I17" s="196">
        <f t="shared" si="2"/>
        <v>0</v>
      </c>
      <c r="J17" s="197">
        <f t="shared" si="0"/>
        <v>0</v>
      </c>
    </row>
    <row r="18" spans="1:10" x14ac:dyDescent="0.15">
      <c r="A18" s="282"/>
      <c r="B18" s="283" t="s">
        <v>92</v>
      </c>
      <c r="C18" s="192" t="s">
        <v>10</v>
      </c>
      <c r="D18" s="284"/>
      <c r="E18" s="285"/>
      <c r="F18" s="195">
        <f>逆行列係数!AP18</f>
        <v>2.1199904530881893E-3</v>
      </c>
      <c r="G18" s="195">
        <f>逆行列係数!CE18</f>
        <v>4.8926205425190935E-4</v>
      </c>
      <c r="H18" s="472">
        <f t="shared" si="1"/>
        <v>0</v>
      </c>
      <c r="I18" s="196">
        <f t="shared" si="2"/>
        <v>0</v>
      </c>
      <c r="J18" s="197">
        <f t="shared" si="0"/>
        <v>0</v>
      </c>
    </row>
    <row r="19" spans="1:10" x14ac:dyDescent="0.15">
      <c r="A19" s="282"/>
      <c r="B19" s="283" t="s">
        <v>93</v>
      </c>
      <c r="C19" s="192" t="s">
        <v>371</v>
      </c>
      <c r="D19" s="284"/>
      <c r="E19" s="285"/>
      <c r="F19" s="195">
        <f>逆行列係数!AP19</f>
        <v>2.0433278887337824E-4</v>
      </c>
      <c r="G19" s="195">
        <f>逆行列係数!CE19</f>
        <v>1.4631520083007352E-4</v>
      </c>
      <c r="H19" s="472">
        <f t="shared" si="1"/>
        <v>0</v>
      </c>
      <c r="I19" s="196">
        <f t="shared" si="2"/>
        <v>0</v>
      </c>
      <c r="J19" s="197">
        <f>SUM(H19:I19)</f>
        <v>0</v>
      </c>
    </row>
    <row r="20" spans="1:10" x14ac:dyDescent="0.15">
      <c r="A20" s="282"/>
      <c r="B20" s="283" t="s">
        <v>94</v>
      </c>
      <c r="C20" s="192" t="s">
        <v>372</v>
      </c>
      <c r="D20" s="284"/>
      <c r="E20" s="285"/>
      <c r="F20" s="195">
        <f>逆行列係数!AP20</f>
        <v>1.8641322740779083E-4</v>
      </c>
      <c r="G20" s="195">
        <f>逆行列係数!CE20</f>
        <v>5.819830698502378E-5</v>
      </c>
      <c r="H20" s="472">
        <f t="shared" si="1"/>
        <v>0</v>
      </c>
      <c r="I20" s="196">
        <f t="shared" si="2"/>
        <v>0</v>
      </c>
      <c r="J20" s="197">
        <f>SUM(H20:I20)</f>
        <v>0</v>
      </c>
    </row>
    <row r="21" spans="1:10" x14ac:dyDescent="0.15">
      <c r="A21" s="282"/>
      <c r="B21" s="283" t="s">
        <v>95</v>
      </c>
      <c r="C21" s="192" t="s">
        <v>373</v>
      </c>
      <c r="D21" s="284"/>
      <c r="E21" s="285"/>
      <c r="F21" s="195">
        <f>逆行列係数!AP21</f>
        <v>4.1923545462486294E-4</v>
      </c>
      <c r="G21" s="195">
        <f>逆行列係数!CE21</f>
        <v>7.6524781558494722E-5</v>
      </c>
      <c r="H21" s="472">
        <f t="shared" si="1"/>
        <v>0</v>
      </c>
      <c r="I21" s="196">
        <f t="shared" si="2"/>
        <v>0</v>
      </c>
      <c r="J21" s="197">
        <f t="shared" si="0"/>
        <v>0</v>
      </c>
    </row>
    <row r="22" spans="1:10" x14ac:dyDescent="0.15">
      <c r="A22" s="282"/>
      <c r="B22" s="283" t="s">
        <v>96</v>
      </c>
      <c r="C22" s="192" t="s">
        <v>374</v>
      </c>
      <c r="D22" s="284"/>
      <c r="E22" s="285"/>
      <c r="F22" s="195">
        <f>逆行列係数!AP22</f>
        <v>3.4714070330242385E-4</v>
      </c>
      <c r="G22" s="195">
        <f>逆行列係数!CE22</f>
        <v>8.4505944656427495E-5</v>
      </c>
      <c r="H22" s="472">
        <f t="shared" si="1"/>
        <v>0</v>
      </c>
      <c r="I22" s="196">
        <f t="shared" si="2"/>
        <v>0</v>
      </c>
      <c r="J22" s="197">
        <f t="shared" si="0"/>
        <v>0</v>
      </c>
    </row>
    <row r="23" spans="1:10" x14ac:dyDescent="0.15">
      <c r="A23" s="282"/>
      <c r="B23" s="283" t="s">
        <v>97</v>
      </c>
      <c r="C23" s="192" t="s">
        <v>11</v>
      </c>
      <c r="D23" s="284"/>
      <c r="E23" s="285"/>
      <c r="F23" s="195">
        <f>逆行列係数!AP23</f>
        <v>5.1321591899784031E-4</v>
      </c>
      <c r="G23" s="195">
        <f>逆行列係数!CE23</f>
        <v>2.3580464732072382E-4</v>
      </c>
      <c r="H23" s="472">
        <f t="shared" si="1"/>
        <v>0</v>
      </c>
      <c r="I23" s="196">
        <f t="shared" si="2"/>
        <v>0</v>
      </c>
      <c r="J23" s="197">
        <f t="shared" si="0"/>
        <v>0</v>
      </c>
    </row>
    <row r="24" spans="1:10" x14ac:dyDescent="0.15">
      <c r="A24" s="282"/>
      <c r="B24" s="283" t="s">
        <v>98</v>
      </c>
      <c r="C24" s="192" t="s">
        <v>345</v>
      </c>
      <c r="D24" s="284"/>
      <c r="E24" s="285"/>
      <c r="F24" s="195">
        <f>逆行列係数!AP24</f>
        <v>2.6948300395909325E-4</v>
      </c>
      <c r="G24" s="195">
        <f>逆行列係数!CE24</f>
        <v>4.1116232878248624E-5</v>
      </c>
      <c r="H24" s="472">
        <f t="shared" si="1"/>
        <v>0</v>
      </c>
      <c r="I24" s="196">
        <f t="shared" si="2"/>
        <v>0</v>
      </c>
      <c r="J24" s="197">
        <f t="shared" si="0"/>
        <v>0</v>
      </c>
    </row>
    <row r="25" spans="1:10" x14ac:dyDescent="0.15">
      <c r="A25" s="282"/>
      <c r="B25" s="283" t="s">
        <v>99</v>
      </c>
      <c r="C25" s="192" t="s">
        <v>342</v>
      </c>
      <c r="D25" s="284"/>
      <c r="E25" s="285"/>
      <c r="F25" s="195">
        <f>逆行列係数!AP25</f>
        <v>9.2028469347134832E-4</v>
      </c>
      <c r="G25" s="195">
        <f>逆行列係数!CE25</f>
        <v>2.2308188939100887E-4</v>
      </c>
      <c r="H25" s="472">
        <f t="shared" si="1"/>
        <v>0</v>
      </c>
      <c r="I25" s="196">
        <f t="shared" si="2"/>
        <v>0</v>
      </c>
      <c r="J25" s="197">
        <f t="shared" si="0"/>
        <v>0</v>
      </c>
    </row>
    <row r="26" spans="1:10" x14ac:dyDescent="0.15">
      <c r="A26" s="282"/>
      <c r="B26" s="283" t="s">
        <v>100</v>
      </c>
      <c r="C26" s="192" t="s">
        <v>13</v>
      </c>
      <c r="D26" s="284"/>
      <c r="E26" s="285"/>
      <c r="F26" s="195">
        <f>逆行列係数!AP26</f>
        <v>2.9763745244230323E-3</v>
      </c>
      <c r="G26" s="195">
        <f>逆行列係数!CE26</f>
        <v>3.7693886639908328E-4</v>
      </c>
      <c r="H26" s="472">
        <f t="shared" si="1"/>
        <v>0</v>
      </c>
      <c r="I26" s="196">
        <f t="shared" si="2"/>
        <v>0</v>
      </c>
      <c r="J26" s="197">
        <f t="shared" si="0"/>
        <v>0</v>
      </c>
    </row>
    <row r="27" spans="1:10" x14ac:dyDescent="0.15">
      <c r="A27" s="282"/>
      <c r="B27" s="283" t="s">
        <v>101</v>
      </c>
      <c r="C27" s="192" t="s">
        <v>14</v>
      </c>
      <c r="D27" s="284"/>
      <c r="E27" s="285"/>
      <c r="F27" s="195">
        <f>逆行列係数!AP27</f>
        <v>5.6261971010999161E-3</v>
      </c>
      <c r="G27" s="195">
        <f>逆行列係数!CE27</f>
        <v>7.2661534295656466E-5</v>
      </c>
      <c r="H27" s="472">
        <f t="shared" si="1"/>
        <v>0</v>
      </c>
      <c r="I27" s="196">
        <f t="shared" si="2"/>
        <v>0</v>
      </c>
      <c r="J27" s="197">
        <f t="shared" si="0"/>
        <v>0</v>
      </c>
    </row>
    <row r="28" spans="1:10" x14ac:dyDescent="0.15">
      <c r="A28" s="282"/>
      <c r="B28" s="283" t="s">
        <v>102</v>
      </c>
      <c r="C28" s="192" t="s">
        <v>343</v>
      </c>
      <c r="D28" s="284"/>
      <c r="E28" s="285"/>
      <c r="F28" s="195">
        <f>逆行列係数!AP28</f>
        <v>1.4055075034170141E-2</v>
      </c>
      <c r="G28" s="195">
        <f>逆行列係数!CE28</f>
        <v>3.1320734409484433E-4</v>
      </c>
      <c r="H28" s="472">
        <f t="shared" si="1"/>
        <v>0</v>
      </c>
      <c r="I28" s="196">
        <f t="shared" si="2"/>
        <v>0</v>
      </c>
      <c r="J28" s="197">
        <f t="shared" si="0"/>
        <v>0</v>
      </c>
    </row>
    <row r="29" spans="1:10" x14ac:dyDescent="0.15">
      <c r="A29" s="282"/>
      <c r="B29" s="283" t="s">
        <v>103</v>
      </c>
      <c r="C29" s="192" t="s">
        <v>375</v>
      </c>
      <c r="D29" s="284"/>
      <c r="E29" s="285"/>
      <c r="F29" s="195">
        <f>逆行列係数!AP29</f>
        <v>5.8499144109171071E-3</v>
      </c>
      <c r="G29" s="195">
        <f>逆行列係数!CE29</f>
        <v>3.2947765978436625E-5</v>
      </c>
      <c r="H29" s="472">
        <f t="shared" si="1"/>
        <v>0</v>
      </c>
      <c r="I29" s="196">
        <f t="shared" si="2"/>
        <v>0</v>
      </c>
      <c r="J29" s="197">
        <f t="shared" si="0"/>
        <v>0</v>
      </c>
    </row>
    <row r="30" spans="1:10" x14ac:dyDescent="0.15">
      <c r="A30" s="282"/>
      <c r="B30" s="283" t="s">
        <v>104</v>
      </c>
      <c r="C30" s="192" t="s">
        <v>376</v>
      </c>
      <c r="D30" s="284"/>
      <c r="E30" s="285"/>
      <c r="F30" s="195">
        <f>逆行列係数!AP30</f>
        <v>9.1969587970115781E-3</v>
      </c>
      <c r="G30" s="195">
        <f>逆行列係数!CE30</f>
        <v>2.0865046427341481E-5</v>
      </c>
      <c r="H30" s="472">
        <f t="shared" si="1"/>
        <v>0</v>
      </c>
      <c r="I30" s="196">
        <f t="shared" si="2"/>
        <v>0</v>
      </c>
      <c r="J30" s="197">
        <f>SUM(H30:I30)</f>
        <v>0</v>
      </c>
    </row>
    <row r="31" spans="1:10" x14ac:dyDescent="0.15">
      <c r="A31" s="282"/>
      <c r="B31" s="283" t="s">
        <v>105</v>
      </c>
      <c r="C31" s="192" t="s">
        <v>377</v>
      </c>
      <c r="D31" s="284"/>
      <c r="E31" s="285"/>
      <c r="F31" s="195">
        <f>逆行列係数!AP31</f>
        <v>9.2285637763656475E-3</v>
      </c>
      <c r="G31" s="195">
        <f>逆行列係数!CE31</f>
        <v>9.3174294623458748E-4</v>
      </c>
      <c r="H31" s="472">
        <f t="shared" si="1"/>
        <v>0</v>
      </c>
      <c r="I31" s="196">
        <f t="shared" si="2"/>
        <v>0</v>
      </c>
      <c r="J31" s="197">
        <f>SUM(H31:I31)</f>
        <v>0</v>
      </c>
    </row>
    <row r="32" spans="1:10" x14ac:dyDescent="0.15">
      <c r="A32" s="282"/>
      <c r="B32" s="283" t="s">
        <v>106</v>
      </c>
      <c r="C32" s="192" t="s">
        <v>17</v>
      </c>
      <c r="D32" s="284"/>
      <c r="E32" s="285"/>
      <c r="F32" s="195">
        <f>逆行列係数!AP32</f>
        <v>1.9325476712561223E-2</v>
      </c>
      <c r="G32" s="195">
        <f>逆行列係数!CE32</f>
        <v>1.6384965737030214E-4</v>
      </c>
      <c r="H32" s="472">
        <f t="shared" si="1"/>
        <v>0</v>
      </c>
      <c r="I32" s="196">
        <f t="shared" si="2"/>
        <v>0</v>
      </c>
      <c r="J32" s="197">
        <f t="shared" si="0"/>
        <v>0</v>
      </c>
    </row>
    <row r="33" spans="1:10" x14ac:dyDescent="0.15">
      <c r="A33" s="282"/>
      <c r="B33" s="283" t="s">
        <v>107</v>
      </c>
      <c r="C33" s="192" t="s">
        <v>18</v>
      </c>
      <c r="D33" s="284"/>
      <c r="E33" s="285"/>
      <c r="F33" s="195">
        <f>逆行列係数!AP33</f>
        <v>4.3401700244944601E-2</v>
      </c>
      <c r="G33" s="195">
        <f>逆行列係数!CE33</f>
        <v>1.6838504671694673E-4</v>
      </c>
      <c r="H33" s="472">
        <f t="shared" si="1"/>
        <v>0</v>
      </c>
      <c r="I33" s="196">
        <f t="shared" si="2"/>
        <v>0</v>
      </c>
      <c r="J33" s="197">
        <f t="shared" si="0"/>
        <v>0</v>
      </c>
    </row>
    <row r="34" spans="1:10" x14ac:dyDescent="0.15">
      <c r="A34" s="282"/>
      <c r="B34" s="283" t="s">
        <v>108</v>
      </c>
      <c r="C34" s="192" t="s">
        <v>378</v>
      </c>
      <c r="D34" s="284"/>
      <c r="E34" s="285"/>
      <c r="F34" s="195">
        <f>逆行列係数!AP34</f>
        <v>4.4690926879052878E-2</v>
      </c>
      <c r="G34" s="195">
        <f>逆行列係数!CE34</f>
        <v>2.3798128476659889E-3</v>
      </c>
      <c r="H34" s="472">
        <f t="shared" si="1"/>
        <v>0</v>
      </c>
      <c r="I34" s="196">
        <f t="shared" si="2"/>
        <v>0</v>
      </c>
      <c r="J34" s="197">
        <f t="shared" si="0"/>
        <v>0</v>
      </c>
    </row>
    <row r="35" spans="1:10" x14ac:dyDescent="0.15">
      <c r="A35" s="282"/>
      <c r="B35" s="283" t="s">
        <v>109</v>
      </c>
      <c r="C35" s="192" t="s">
        <v>347</v>
      </c>
      <c r="D35" s="284"/>
      <c r="E35" s="285"/>
      <c r="F35" s="195">
        <f>逆行列係数!AP35</f>
        <v>2.8740984637591987E-2</v>
      </c>
      <c r="G35" s="195">
        <f>逆行列係数!CE35</f>
        <v>3.8832514167521021E-4</v>
      </c>
      <c r="H35" s="472">
        <f t="shared" si="1"/>
        <v>0</v>
      </c>
      <c r="I35" s="196">
        <f t="shared" si="2"/>
        <v>0</v>
      </c>
      <c r="J35" s="197">
        <f t="shared" si="0"/>
        <v>0</v>
      </c>
    </row>
    <row r="36" spans="1:10" x14ac:dyDescent="0.15">
      <c r="A36" s="282"/>
      <c r="B36" s="283" t="s">
        <v>110</v>
      </c>
      <c r="C36" s="192" t="s">
        <v>19</v>
      </c>
      <c r="D36" s="284"/>
      <c r="E36" s="285"/>
      <c r="F36" s="195">
        <f>逆行列係数!AP36</f>
        <v>0.22741107185317319</v>
      </c>
      <c r="G36" s="195">
        <f>逆行列係数!CE36</f>
        <v>1.6042276906275958E-5</v>
      </c>
      <c r="H36" s="472">
        <f t="shared" si="1"/>
        <v>0</v>
      </c>
      <c r="I36" s="196">
        <f t="shared" si="2"/>
        <v>0</v>
      </c>
      <c r="J36" s="197">
        <f t="shared" si="0"/>
        <v>0</v>
      </c>
    </row>
    <row r="37" spans="1:10" x14ac:dyDescent="0.15">
      <c r="A37" s="282"/>
      <c r="B37" s="283" t="s">
        <v>111</v>
      </c>
      <c r="C37" s="192" t="s">
        <v>20</v>
      </c>
      <c r="D37" s="284"/>
      <c r="E37" s="285"/>
      <c r="F37" s="195">
        <f>逆行列係数!AP37</f>
        <v>2.5798973850719473E-2</v>
      </c>
      <c r="G37" s="195">
        <f>逆行列係数!CE37</f>
        <v>2.6572166083157296E-4</v>
      </c>
      <c r="H37" s="472">
        <f t="shared" si="1"/>
        <v>0</v>
      </c>
      <c r="I37" s="196">
        <f t="shared" si="2"/>
        <v>0</v>
      </c>
      <c r="J37" s="197">
        <f t="shared" si="0"/>
        <v>0</v>
      </c>
    </row>
    <row r="38" spans="1:10" x14ac:dyDescent="0.15">
      <c r="A38" s="282"/>
      <c r="B38" s="283" t="s">
        <v>112</v>
      </c>
      <c r="C38" s="192" t="s">
        <v>379</v>
      </c>
      <c r="D38" s="284"/>
      <c r="E38" s="285"/>
      <c r="F38" s="195">
        <f>逆行列係数!AP38</f>
        <v>3.4134233958759423E-3</v>
      </c>
      <c r="G38" s="195">
        <f>逆行列係数!CE38</f>
        <v>4.4990862309075967E-6</v>
      </c>
      <c r="H38" s="472">
        <f t="shared" si="1"/>
        <v>0</v>
      </c>
      <c r="I38" s="196">
        <f t="shared" si="2"/>
        <v>0</v>
      </c>
      <c r="J38" s="197">
        <f t="shared" si="0"/>
        <v>0</v>
      </c>
    </row>
    <row r="39" spans="1:10" x14ac:dyDescent="0.15">
      <c r="A39" s="282"/>
      <c r="B39" s="283" t="s">
        <v>334</v>
      </c>
      <c r="C39" s="192" t="s">
        <v>380</v>
      </c>
      <c r="D39" s="284"/>
      <c r="E39" s="285"/>
      <c r="F39" s="195">
        <f>逆行列係数!AP39</f>
        <v>2.5445472903650769E-3</v>
      </c>
      <c r="G39" s="195">
        <f>逆行列係数!CE39</f>
        <v>1.6552483998607868E-5</v>
      </c>
      <c r="H39" s="472">
        <f t="shared" si="1"/>
        <v>0</v>
      </c>
      <c r="I39" s="196">
        <f t="shared" si="2"/>
        <v>0</v>
      </c>
      <c r="J39" s="197">
        <f t="shared" si="0"/>
        <v>0</v>
      </c>
    </row>
    <row r="40" spans="1:10" x14ac:dyDescent="0.15">
      <c r="A40" s="282"/>
      <c r="B40" s="283" t="s">
        <v>335</v>
      </c>
      <c r="C40" s="192" t="s">
        <v>21</v>
      </c>
      <c r="D40" s="284"/>
      <c r="E40" s="285"/>
      <c r="F40" s="195">
        <f>逆行列係数!AP40</f>
        <v>7.5923624194989284E-2</v>
      </c>
      <c r="G40" s="195">
        <f>逆行列係数!CE40</f>
        <v>7.1429971376751325E-4</v>
      </c>
      <c r="H40" s="472">
        <f t="shared" si="1"/>
        <v>0</v>
      </c>
      <c r="I40" s="196">
        <f t="shared" si="2"/>
        <v>0</v>
      </c>
      <c r="J40" s="197">
        <f t="shared" si="0"/>
        <v>0</v>
      </c>
    </row>
    <row r="41" spans="1:10" x14ac:dyDescent="0.15">
      <c r="A41" s="282"/>
      <c r="B41" s="283" t="s">
        <v>381</v>
      </c>
      <c r="C41" s="435" t="s">
        <v>439</v>
      </c>
      <c r="D41" s="284"/>
      <c r="E41" s="285"/>
      <c r="F41" s="195">
        <f>逆行列係数!AP41</f>
        <v>2.7543388020664417E-3</v>
      </c>
      <c r="G41" s="195">
        <f>逆行列係数!CE41</f>
        <v>6.386471608129792E-5</v>
      </c>
      <c r="H41" s="472">
        <f t="shared" si="1"/>
        <v>0</v>
      </c>
      <c r="I41" s="196">
        <f t="shared" si="2"/>
        <v>0</v>
      </c>
      <c r="J41" s="197">
        <f t="shared" si="0"/>
        <v>0</v>
      </c>
    </row>
    <row r="42" spans="1:10" x14ac:dyDescent="0.15">
      <c r="A42" s="282"/>
      <c r="B42" s="283" t="s">
        <v>336</v>
      </c>
      <c r="C42" s="192" t="s">
        <v>383</v>
      </c>
      <c r="D42" s="284"/>
      <c r="E42" s="285"/>
      <c r="F42" s="195">
        <f>逆行列係数!AP42</f>
        <v>1.4495091521649574E-3</v>
      </c>
      <c r="G42" s="195">
        <f>逆行列係数!CE42</f>
        <v>1.4897360433834158E-5</v>
      </c>
      <c r="H42" s="472">
        <f t="shared" si="1"/>
        <v>0</v>
      </c>
      <c r="I42" s="196">
        <f t="shared" si="2"/>
        <v>0</v>
      </c>
      <c r="J42" s="197">
        <f t="shared" si="0"/>
        <v>0</v>
      </c>
    </row>
    <row r="43" spans="1:10" x14ac:dyDescent="0.15">
      <c r="A43" s="282"/>
      <c r="B43" s="283" t="s">
        <v>337</v>
      </c>
      <c r="C43" s="192" t="s">
        <v>384</v>
      </c>
      <c r="D43" s="481">
        <f>地域別最終需要!K45</f>
        <v>0</v>
      </c>
      <c r="E43" s="482">
        <f>地域別最終需要!I45</f>
        <v>0</v>
      </c>
      <c r="F43" s="195">
        <f>逆行列係数!AP43</f>
        <v>1.0025014901546596</v>
      </c>
      <c r="G43" s="195">
        <f>逆行列係数!CE43</f>
        <v>7.0719540490969823E-5</v>
      </c>
      <c r="H43" s="473">
        <f t="shared" si="1"/>
        <v>0</v>
      </c>
      <c r="I43" s="196">
        <f t="shared" si="2"/>
        <v>0</v>
      </c>
      <c r="J43" s="197">
        <f t="shared" si="0"/>
        <v>0</v>
      </c>
    </row>
    <row r="44" spans="1:10" x14ac:dyDescent="0.15">
      <c r="A44" s="286"/>
      <c r="B44" s="287"/>
      <c r="C44" s="272" t="s">
        <v>116</v>
      </c>
      <c r="D44" s="288">
        <f>SUM(D5:D43)</f>
        <v>0</v>
      </c>
      <c r="E44" s="288">
        <f>SUM(E5:E43)</f>
        <v>0</v>
      </c>
      <c r="F44" s="480">
        <f>逆行列係数!AP44</f>
        <v>1.5922856561973544</v>
      </c>
      <c r="G44" s="480">
        <f>逆行列係数!CE44</f>
        <v>1.3708394472933741E-2</v>
      </c>
      <c r="H44" s="474">
        <f>SUM(H5:H43)</f>
        <v>0</v>
      </c>
      <c r="I44" s="297">
        <f>SUM(I5:I43)</f>
        <v>0</v>
      </c>
      <c r="J44" s="276">
        <f>SUM(J5:J43)</f>
        <v>0</v>
      </c>
    </row>
    <row r="45" spans="1:10" x14ac:dyDescent="0.15">
      <c r="A45" s="289" t="s">
        <v>137</v>
      </c>
      <c r="B45" s="283" t="s">
        <v>358</v>
      </c>
      <c r="C45" s="192" t="s">
        <v>359</v>
      </c>
      <c r="D45" s="290"/>
      <c r="E45" s="291"/>
      <c r="F45" s="195">
        <f>逆行列係数!AP46</f>
        <v>1.1268380154183882E-3</v>
      </c>
      <c r="G45" s="195">
        <f>逆行列係数!CE46</f>
        <v>1.2759629478064946E-3</v>
      </c>
      <c r="H45" s="472">
        <f>D$43*F45</f>
        <v>0</v>
      </c>
      <c r="I45" s="212">
        <f>E$43*G45</f>
        <v>0</v>
      </c>
      <c r="J45" s="213">
        <f t="shared" ref="J45:J83" si="3">SUM(H45:I45)</f>
        <v>0</v>
      </c>
    </row>
    <row r="46" spans="1:10" x14ac:dyDescent="0.15">
      <c r="A46" s="289" t="s">
        <v>138</v>
      </c>
      <c r="B46" s="283" t="s">
        <v>360</v>
      </c>
      <c r="C46" s="192" t="s">
        <v>361</v>
      </c>
      <c r="D46" s="284"/>
      <c r="E46" s="285"/>
      <c r="F46" s="195">
        <f>逆行列係数!AP47</f>
        <v>4.8664385381867368E-4</v>
      </c>
      <c r="G46" s="195">
        <f>逆行列係数!CE47</f>
        <v>4.0136997974038284E-4</v>
      </c>
      <c r="H46" s="472">
        <f t="shared" ref="H46:H83" si="4">D$43*F46</f>
        <v>0</v>
      </c>
      <c r="I46" s="196">
        <f t="shared" ref="I46:I83" si="5">E$43*G46</f>
        <v>0</v>
      </c>
      <c r="J46" s="197">
        <f t="shared" si="3"/>
        <v>0</v>
      </c>
    </row>
    <row r="47" spans="1:10" x14ac:dyDescent="0.15">
      <c r="A47" s="289" t="s">
        <v>139</v>
      </c>
      <c r="B47" s="283" t="s">
        <v>362</v>
      </c>
      <c r="C47" s="192" t="s">
        <v>363</v>
      </c>
      <c r="D47" s="214"/>
      <c r="E47" s="198"/>
      <c r="F47" s="195">
        <f>逆行列係数!AP48</f>
        <v>1.1042556241802396E-4</v>
      </c>
      <c r="G47" s="195">
        <f>逆行列係数!CE48</f>
        <v>1.4178884359314887E-4</v>
      </c>
      <c r="H47" s="472">
        <f t="shared" si="4"/>
        <v>0</v>
      </c>
      <c r="I47" s="196">
        <f t="shared" si="5"/>
        <v>0</v>
      </c>
      <c r="J47" s="197">
        <f t="shared" si="3"/>
        <v>0</v>
      </c>
    </row>
    <row r="48" spans="1:10" x14ac:dyDescent="0.15">
      <c r="A48" s="289" t="s">
        <v>140</v>
      </c>
      <c r="B48" s="283" t="s">
        <v>364</v>
      </c>
      <c r="C48" s="192" t="s">
        <v>3</v>
      </c>
      <c r="D48" s="214"/>
      <c r="E48" s="198"/>
      <c r="F48" s="195">
        <f>逆行列係数!AP49</f>
        <v>4.2677529935807701E-2</v>
      </c>
      <c r="G48" s="195">
        <f>逆行列係数!CE49</f>
        <v>5.6330903987465542E-2</v>
      </c>
      <c r="H48" s="472">
        <f t="shared" si="4"/>
        <v>0</v>
      </c>
      <c r="I48" s="196">
        <f t="shared" si="5"/>
        <v>0</v>
      </c>
      <c r="J48" s="197">
        <f t="shared" si="3"/>
        <v>0</v>
      </c>
    </row>
    <row r="49" spans="1:10" x14ac:dyDescent="0.15">
      <c r="A49" s="289" t="s">
        <v>136</v>
      </c>
      <c r="B49" s="283" t="s">
        <v>365</v>
      </c>
      <c r="C49" s="192" t="s">
        <v>344</v>
      </c>
      <c r="E49" s="198"/>
      <c r="F49" s="195">
        <f>逆行列係数!AP50</f>
        <v>2.1143379352242713E-3</v>
      </c>
      <c r="G49" s="195">
        <f>逆行列係数!CE50</f>
        <v>2.7759413455640492E-3</v>
      </c>
      <c r="H49" s="472">
        <f t="shared" si="4"/>
        <v>0</v>
      </c>
      <c r="I49" s="196">
        <f t="shared" si="5"/>
        <v>0</v>
      </c>
      <c r="J49" s="197">
        <f t="shared" si="3"/>
        <v>0</v>
      </c>
    </row>
    <row r="50" spans="1:10" x14ac:dyDescent="0.15">
      <c r="A50" s="289"/>
      <c r="B50" s="283" t="s">
        <v>366</v>
      </c>
      <c r="C50" s="192" t="s">
        <v>4</v>
      </c>
      <c r="E50" s="198"/>
      <c r="F50" s="195">
        <f>逆行列係数!AP51</f>
        <v>2.5992445171849148E-3</v>
      </c>
      <c r="G50" s="195">
        <f>逆行列係数!CE51</f>
        <v>3.9433606851704689E-3</v>
      </c>
      <c r="H50" s="472">
        <f t="shared" si="4"/>
        <v>0</v>
      </c>
      <c r="I50" s="196">
        <f t="shared" si="5"/>
        <v>0</v>
      </c>
      <c r="J50" s="197">
        <f t="shared" si="3"/>
        <v>0</v>
      </c>
    </row>
    <row r="51" spans="1:10" x14ac:dyDescent="0.15">
      <c r="A51" s="289"/>
      <c r="B51" s="283" t="s">
        <v>367</v>
      </c>
      <c r="C51" s="192" t="s">
        <v>113</v>
      </c>
      <c r="E51" s="198"/>
      <c r="F51" s="195">
        <f>逆行列係数!AP52</f>
        <v>1.3878944153101508E-2</v>
      </c>
      <c r="G51" s="195">
        <f>逆行列係数!CE52</f>
        <v>1.2293467897171888E-2</v>
      </c>
      <c r="H51" s="472">
        <f t="shared" si="4"/>
        <v>0</v>
      </c>
      <c r="I51" s="196">
        <f t="shared" si="5"/>
        <v>0</v>
      </c>
      <c r="J51" s="197">
        <f t="shared" si="3"/>
        <v>0</v>
      </c>
    </row>
    <row r="52" spans="1:10" x14ac:dyDescent="0.15">
      <c r="A52" s="289"/>
      <c r="B52" s="283" t="s">
        <v>368</v>
      </c>
      <c r="C52" s="192" t="s">
        <v>5</v>
      </c>
      <c r="E52" s="198"/>
      <c r="F52" s="195">
        <f>逆行列係数!AP53</f>
        <v>2.6407096684496738E-2</v>
      </c>
      <c r="G52" s="195">
        <f>逆行列係数!CE53</f>
        <v>3.165698140620242E-2</v>
      </c>
      <c r="H52" s="472">
        <f t="shared" si="4"/>
        <v>0</v>
      </c>
      <c r="I52" s="196">
        <f t="shared" si="5"/>
        <v>0</v>
      </c>
      <c r="J52" s="197">
        <f t="shared" si="3"/>
        <v>0</v>
      </c>
    </row>
    <row r="53" spans="1:10" x14ac:dyDescent="0.15">
      <c r="A53" s="289"/>
      <c r="B53" s="283" t="s">
        <v>369</v>
      </c>
      <c r="C53" s="192" t="s">
        <v>6</v>
      </c>
      <c r="E53" s="198"/>
      <c r="F53" s="195">
        <f>逆行列係数!AP54</f>
        <v>5.2753050862020187E-2</v>
      </c>
      <c r="G53" s="195">
        <f>逆行列係数!CE54</f>
        <v>6.5485839741330903E-2</v>
      </c>
      <c r="H53" s="472">
        <f t="shared" si="4"/>
        <v>0</v>
      </c>
      <c r="I53" s="196">
        <f t="shared" si="5"/>
        <v>0</v>
      </c>
      <c r="J53" s="197">
        <f t="shared" si="3"/>
        <v>0</v>
      </c>
    </row>
    <row r="54" spans="1:10" x14ac:dyDescent="0.15">
      <c r="A54" s="289"/>
      <c r="B54" s="283" t="s">
        <v>88</v>
      </c>
      <c r="C54" s="192" t="s">
        <v>370</v>
      </c>
      <c r="E54" s="198"/>
      <c r="F54" s="195">
        <f>逆行列係数!AP55</f>
        <v>1.4473126588181612E-2</v>
      </c>
      <c r="G54" s="195">
        <f>逆行列係数!CE55</f>
        <v>1.5319832774664295E-2</v>
      </c>
      <c r="H54" s="472">
        <f t="shared" si="4"/>
        <v>0</v>
      </c>
      <c r="I54" s="196">
        <f t="shared" si="5"/>
        <v>0</v>
      </c>
      <c r="J54" s="197">
        <f t="shared" si="3"/>
        <v>0</v>
      </c>
    </row>
    <row r="55" spans="1:10" x14ac:dyDescent="0.15">
      <c r="A55" s="289"/>
      <c r="B55" s="283" t="s">
        <v>89</v>
      </c>
      <c r="C55" s="192" t="s">
        <v>7</v>
      </c>
      <c r="E55" s="198"/>
      <c r="F55" s="195">
        <f>逆行列係数!AP56</f>
        <v>6.6107030865431701E-3</v>
      </c>
      <c r="G55" s="195">
        <f>逆行列係数!CE56</f>
        <v>9.5045210415279219E-3</v>
      </c>
      <c r="H55" s="472">
        <f t="shared" si="4"/>
        <v>0</v>
      </c>
      <c r="I55" s="196">
        <f t="shared" si="5"/>
        <v>0</v>
      </c>
      <c r="J55" s="197">
        <f t="shared" si="3"/>
        <v>0</v>
      </c>
    </row>
    <row r="56" spans="1:10" x14ac:dyDescent="0.15">
      <c r="A56" s="289"/>
      <c r="B56" s="283" t="s">
        <v>90</v>
      </c>
      <c r="C56" s="192" t="s">
        <v>8</v>
      </c>
      <c r="E56" s="198"/>
      <c r="F56" s="195">
        <f>逆行列係数!AP57</f>
        <v>1.9817578304540708E-2</v>
      </c>
      <c r="G56" s="195">
        <f>逆行列係数!CE57</f>
        <v>3.0754346748496354E-2</v>
      </c>
      <c r="H56" s="472">
        <f t="shared" si="4"/>
        <v>0</v>
      </c>
      <c r="I56" s="196">
        <f t="shared" si="5"/>
        <v>0</v>
      </c>
      <c r="J56" s="197">
        <f t="shared" si="3"/>
        <v>0</v>
      </c>
    </row>
    <row r="57" spans="1:10" x14ac:dyDescent="0.15">
      <c r="A57" s="289"/>
      <c r="B57" s="283" t="s">
        <v>91</v>
      </c>
      <c r="C57" s="192" t="s">
        <v>9</v>
      </c>
      <c r="E57" s="198"/>
      <c r="F57" s="195">
        <f>逆行列係数!AP58</f>
        <v>8.6550588910462474E-3</v>
      </c>
      <c r="G57" s="195">
        <f>逆行列係数!CE58</f>
        <v>9.5727107285898897E-3</v>
      </c>
      <c r="H57" s="472">
        <f t="shared" si="4"/>
        <v>0</v>
      </c>
      <c r="I57" s="196">
        <f t="shared" si="5"/>
        <v>0</v>
      </c>
      <c r="J57" s="197">
        <f t="shared" si="3"/>
        <v>0</v>
      </c>
    </row>
    <row r="58" spans="1:10" x14ac:dyDescent="0.15">
      <c r="A58" s="289"/>
      <c r="B58" s="283" t="s">
        <v>92</v>
      </c>
      <c r="C58" s="192" t="s">
        <v>10</v>
      </c>
      <c r="E58" s="198"/>
      <c r="F58" s="195">
        <f>逆行列係数!AP59</f>
        <v>7.2604122352849191E-3</v>
      </c>
      <c r="G58" s="195">
        <f>逆行列係数!CE59</f>
        <v>9.1825060958454895E-3</v>
      </c>
      <c r="H58" s="472">
        <f t="shared" si="4"/>
        <v>0</v>
      </c>
      <c r="I58" s="196">
        <f t="shared" si="5"/>
        <v>0</v>
      </c>
      <c r="J58" s="197">
        <f t="shared" si="3"/>
        <v>0</v>
      </c>
    </row>
    <row r="59" spans="1:10" x14ac:dyDescent="0.15">
      <c r="A59" s="289"/>
      <c r="B59" s="283" t="s">
        <v>93</v>
      </c>
      <c r="C59" s="192" t="s">
        <v>371</v>
      </c>
      <c r="E59" s="198"/>
      <c r="F59" s="195">
        <f>逆行列係数!AP60</f>
        <v>1.7390758696654083E-3</v>
      </c>
      <c r="G59" s="195">
        <f>逆行列係数!CE60</f>
        <v>1.5717457985601469E-3</v>
      </c>
      <c r="H59" s="472">
        <f t="shared" si="4"/>
        <v>0</v>
      </c>
      <c r="I59" s="196">
        <f t="shared" si="5"/>
        <v>0</v>
      </c>
      <c r="J59" s="197">
        <f>SUM(H59:I59)</f>
        <v>0</v>
      </c>
    </row>
    <row r="60" spans="1:10" x14ac:dyDescent="0.15">
      <c r="A60" s="289"/>
      <c r="B60" s="283" t="s">
        <v>94</v>
      </c>
      <c r="C60" s="192" t="s">
        <v>372</v>
      </c>
      <c r="E60" s="198"/>
      <c r="F60" s="195">
        <f>逆行列係数!AP61</f>
        <v>2.0294523618870175E-3</v>
      </c>
      <c r="G60" s="195">
        <f>逆行列係数!CE61</f>
        <v>1.6857667654747567E-3</v>
      </c>
      <c r="H60" s="472">
        <f t="shared" si="4"/>
        <v>0</v>
      </c>
      <c r="I60" s="196">
        <f t="shared" si="5"/>
        <v>0</v>
      </c>
      <c r="J60" s="197">
        <f>SUM(H60:I60)</f>
        <v>0</v>
      </c>
    </row>
    <row r="61" spans="1:10" x14ac:dyDescent="0.15">
      <c r="A61" s="289"/>
      <c r="B61" s="283" t="s">
        <v>95</v>
      </c>
      <c r="C61" s="192" t="s">
        <v>373</v>
      </c>
      <c r="E61" s="198"/>
      <c r="F61" s="195">
        <f>逆行列係数!AP62</f>
        <v>1.2386138603344371E-3</v>
      </c>
      <c r="G61" s="195">
        <f>逆行列係数!CE62</f>
        <v>2.9397425668133523E-3</v>
      </c>
      <c r="H61" s="472">
        <f t="shared" si="4"/>
        <v>0</v>
      </c>
      <c r="I61" s="196">
        <f t="shared" si="5"/>
        <v>0</v>
      </c>
      <c r="J61" s="197">
        <f t="shared" si="3"/>
        <v>0</v>
      </c>
    </row>
    <row r="62" spans="1:10" x14ac:dyDescent="0.15">
      <c r="A62" s="289"/>
      <c r="B62" s="283" t="s">
        <v>96</v>
      </c>
      <c r="C62" s="192" t="s">
        <v>374</v>
      </c>
      <c r="E62" s="198"/>
      <c r="F62" s="195">
        <f>逆行列係数!AP63</f>
        <v>2.980486703423638E-3</v>
      </c>
      <c r="G62" s="195">
        <f>逆行列係数!CE63</f>
        <v>3.1110042664579049E-3</v>
      </c>
      <c r="H62" s="472">
        <f t="shared" si="4"/>
        <v>0</v>
      </c>
      <c r="I62" s="196">
        <f t="shared" si="5"/>
        <v>0</v>
      </c>
      <c r="J62" s="197">
        <f t="shared" si="3"/>
        <v>0</v>
      </c>
    </row>
    <row r="63" spans="1:10" x14ac:dyDescent="0.15">
      <c r="A63" s="289"/>
      <c r="B63" s="283" t="s">
        <v>97</v>
      </c>
      <c r="C63" s="192" t="s">
        <v>11</v>
      </c>
      <c r="E63" s="198"/>
      <c r="F63" s="195">
        <f>逆行列係数!AP64</f>
        <v>2.7741649290487849E-3</v>
      </c>
      <c r="G63" s="195">
        <f>逆行列係数!CE64</f>
        <v>2.8558838623407626E-3</v>
      </c>
      <c r="H63" s="472">
        <f t="shared" si="4"/>
        <v>0</v>
      </c>
      <c r="I63" s="196">
        <f t="shared" si="5"/>
        <v>0</v>
      </c>
      <c r="J63" s="197">
        <f t="shared" si="3"/>
        <v>0</v>
      </c>
    </row>
    <row r="64" spans="1:10" x14ac:dyDescent="0.15">
      <c r="A64" s="289"/>
      <c r="B64" s="283" t="s">
        <v>98</v>
      </c>
      <c r="C64" s="192" t="s">
        <v>345</v>
      </c>
      <c r="E64" s="198"/>
      <c r="F64" s="195">
        <f>逆行列係数!AP65</f>
        <v>2.3760959679349481E-4</v>
      </c>
      <c r="G64" s="195">
        <f>逆行列係数!CE65</f>
        <v>4.5518817775084023E-4</v>
      </c>
      <c r="H64" s="472">
        <f t="shared" si="4"/>
        <v>0</v>
      </c>
      <c r="I64" s="196">
        <f t="shared" si="5"/>
        <v>0</v>
      </c>
      <c r="J64" s="197">
        <f t="shared" si="3"/>
        <v>0</v>
      </c>
    </row>
    <row r="65" spans="1:10" x14ac:dyDescent="0.15">
      <c r="A65" s="289"/>
      <c r="B65" s="283" t="s">
        <v>99</v>
      </c>
      <c r="C65" s="192" t="s">
        <v>342</v>
      </c>
      <c r="E65" s="198"/>
      <c r="F65" s="195">
        <f>逆行列係数!AP66</f>
        <v>1.1030841035670874E-2</v>
      </c>
      <c r="G65" s="195">
        <f>逆行列係数!CE66</f>
        <v>1.2577864283949832E-2</v>
      </c>
      <c r="H65" s="472">
        <f t="shared" si="4"/>
        <v>0</v>
      </c>
      <c r="I65" s="196">
        <f t="shared" si="5"/>
        <v>0</v>
      </c>
      <c r="J65" s="197">
        <f t="shared" si="3"/>
        <v>0</v>
      </c>
    </row>
    <row r="66" spans="1:10" x14ac:dyDescent="0.15">
      <c r="A66" s="289"/>
      <c r="B66" s="283" t="s">
        <v>100</v>
      </c>
      <c r="C66" s="192" t="s">
        <v>13</v>
      </c>
      <c r="E66" s="198"/>
      <c r="F66" s="195">
        <f>逆行列係数!AP67</f>
        <v>6.7959024128980035E-3</v>
      </c>
      <c r="G66" s="195">
        <f>逆行列係数!CE67</f>
        <v>9.3353165294394105E-3</v>
      </c>
      <c r="H66" s="472">
        <f t="shared" si="4"/>
        <v>0</v>
      </c>
      <c r="I66" s="196">
        <f t="shared" si="5"/>
        <v>0</v>
      </c>
      <c r="J66" s="197">
        <f t="shared" si="3"/>
        <v>0</v>
      </c>
    </row>
    <row r="67" spans="1:10" x14ac:dyDescent="0.15">
      <c r="A67" s="289"/>
      <c r="B67" s="283" t="s">
        <v>101</v>
      </c>
      <c r="C67" s="192" t="s">
        <v>14</v>
      </c>
      <c r="E67" s="198"/>
      <c r="F67" s="195">
        <f>逆行列係数!AP68</f>
        <v>4.2141109426889357E-3</v>
      </c>
      <c r="G67" s="195">
        <f>逆行列係数!CE68</f>
        <v>1.4220174766329762E-2</v>
      </c>
      <c r="H67" s="472">
        <f t="shared" si="4"/>
        <v>0</v>
      </c>
      <c r="I67" s="196">
        <f t="shared" si="5"/>
        <v>0</v>
      </c>
      <c r="J67" s="197">
        <f t="shared" si="3"/>
        <v>0</v>
      </c>
    </row>
    <row r="68" spans="1:10" x14ac:dyDescent="0.15">
      <c r="A68" s="289"/>
      <c r="B68" s="283" t="s">
        <v>102</v>
      </c>
      <c r="C68" s="192" t="s">
        <v>343</v>
      </c>
      <c r="E68" s="198"/>
      <c r="F68" s="195">
        <f>逆行列係数!AP69</f>
        <v>1.3249973717787212E-2</v>
      </c>
      <c r="G68" s="195">
        <f>逆行列係数!CE69</f>
        <v>2.629846099070406E-2</v>
      </c>
      <c r="H68" s="472">
        <f t="shared" si="4"/>
        <v>0</v>
      </c>
      <c r="I68" s="196">
        <f t="shared" si="5"/>
        <v>0</v>
      </c>
      <c r="J68" s="197">
        <f t="shared" si="3"/>
        <v>0</v>
      </c>
    </row>
    <row r="69" spans="1:10" x14ac:dyDescent="0.15">
      <c r="A69" s="289"/>
      <c r="B69" s="283" t="s">
        <v>103</v>
      </c>
      <c r="C69" s="192" t="s">
        <v>375</v>
      </c>
      <c r="E69" s="198"/>
      <c r="F69" s="195">
        <f>逆行列係数!AP70</f>
        <v>1.1009293580619957E-3</v>
      </c>
      <c r="G69" s="195">
        <f>逆行列係数!CE70</f>
        <v>6.8246631808085174E-3</v>
      </c>
      <c r="H69" s="472">
        <f t="shared" si="4"/>
        <v>0</v>
      </c>
      <c r="I69" s="196">
        <f t="shared" si="5"/>
        <v>0</v>
      </c>
      <c r="J69" s="197">
        <f t="shared" si="3"/>
        <v>0</v>
      </c>
    </row>
    <row r="70" spans="1:10" x14ac:dyDescent="0.15">
      <c r="A70" s="289"/>
      <c r="B70" s="283" t="s">
        <v>104</v>
      </c>
      <c r="C70" s="192" t="s">
        <v>376</v>
      </c>
      <c r="E70" s="198"/>
      <c r="F70" s="195">
        <f>逆行列係数!AP71</f>
        <v>1.2314625942876879E-3</v>
      </c>
      <c r="G70" s="195">
        <f>逆行列係数!CE71</f>
        <v>1.0076185757869073E-2</v>
      </c>
      <c r="H70" s="472">
        <f t="shared" si="4"/>
        <v>0</v>
      </c>
      <c r="I70" s="196">
        <f t="shared" si="5"/>
        <v>0</v>
      </c>
      <c r="J70" s="197">
        <f>SUM(H70:I70)</f>
        <v>0</v>
      </c>
    </row>
    <row r="71" spans="1:10" x14ac:dyDescent="0.15">
      <c r="A71" s="289"/>
      <c r="B71" s="283" t="s">
        <v>105</v>
      </c>
      <c r="C71" s="192" t="s">
        <v>377</v>
      </c>
      <c r="E71" s="198"/>
      <c r="F71" s="195">
        <f>逆行列係数!AP72</f>
        <v>3.6200320369061394E-2</v>
      </c>
      <c r="G71" s="195">
        <f>逆行列係数!CE72</f>
        <v>4.0883384024556685E-2</v>
      </c>
      <c r="H71" s="472">
        <f t="shared" si="4"/>
        <v>0</v>
      </c>
      <c r="I71" s="196">
        <f t="shared" si="5"/>
        <v>0</v>
      </c>
      <c r="J71" s="197">
        <f>SUM(H71:I71)</f>
        <v>0</v>
      </c>
    </row>
    <row r="72" spans="1:10" x14ac:dyDescent="0.15">
      <c r="A72" s="289"/>
      <c r="B72" s="283" t="s">
        <v>106</v>
      </c>
      <c r="C72" s="192" t="s">
        <v>17</v>
      </c>
      <c r="D72" s="214"/>
      <c r="E72" s="198"/>
      <c r="F72" s="195">
        <f>逆行列係数!AP73</f>
        <v>9.4707968611054804E-3</v>
      </c>
      <c r="G72" s="195">
        <f>逆行列係数!CE73</f>
        <v>2.8530384035913087E-2</v>
      </c>
      <c r="H72" s="472">
        <f t="shared" si="4"/>
        <v>0</v>
      </c>
      <c r="I72" s="196">
        <f t="shared" si="5"/>
        <v>0</v>
      </c>
      <c r="J72" s="197">
        <f t="shared" si="3"/>
        <v>0</v>
      </c>
    </row>
    <row r="73" spans="1:10" x14ac:dyDescent="0.15">
      <c r="A73" s="289"/>
      <c r="B73" s="283" t="s">
        <v>107</v>
      </c>
      <c r="C73" s="192" t="s">
        <v>18</v>
      </c>
      <c r="D73" s="214"/>
      <c r="E73" s="198"/>
      <c r="F73" s="195">
        <f>逆行列係数!AP74</f>
        <v>6.668457954683747E-3</v>
      </c>
      <c r="G73" s="195">
        <f>逆行列係数!CE74</f>
        <v>4.9730839912260072E-2</v>
      </c>
      <c r="H73" s="472">
        <f t="shared" si="4"/>
        <v>0</v>
      </c>
      <c r="I73" s="196">
        <f t="shared" si="5"/>
        <v>0</v>
      </c>
      <c r="J73" s="197">
        <f t="shared" si="3"/>
        <v>0</v>
      </c>
    </row>
    <row r="74" spans="1:10" x14ac:dyDescent="0.15">
      <c r="A74" s="289"/>
      <c r="B74" s="283" t="s">
        <v>108</v>
      </c>
      <c r="C74" s="192" t="s">
        <v>378</v>
      </c>
      <c r="D74" s="214"/>
      <c r="E74" s="198"/>
      <c r="F74" s="195">
        <f>逆行列係数!AP75</f>
        <v>4.9245742085439102E-2</v>
      </c>
      <c r="G74" s="195">
        <f>逆行列係数!CE75</f>
        <v>8.7126189086701403E-2</v>
      </c>
      <c r="H74" s="472">
        <f t="shared" si="4"/>
        <v>0</v>
      </c>
      <c r="I74" s="196">
        <f t="shared" si="5"/>
        <v>0</v>
      </c>
      <c r="J74" s="197">
        <f t="shared" si="3"/>
        <v>0</v>
      </c>
    </row>
    <row r="75" spans="1:10" x14ac:dyDescent="0.15">
      <c r="A75" s="289"/>
      <c r="B75" s="283" t="s">
        <v>109</v>
      </c>
      <c r="C75" s="192" t="s">
        <v>347</v>
      </c>
      <c r="D75" s="214"/>
      <c r="E75" s="198"/>
      <c r="F75" s="195">
        <f>逆行列係数!AP76</f>
        <v>4.6539750990010759E-2</v>
      </c>
      <c r="G75" s="195">
        <f>逆行列係数!CE76</f>
        <v>7.7620395970014147E-2</v>
      </c>
      <c r="H75" s="472">
        <f t="shared" si="4"/>
        <v>0</v>
      </c>
      <c r="I75" s="196">
        <f t="shared" si="5"/>
        <v>0</v>
      </c>
      <c r="J75" s="197">
        <f t="shared" si="3"/>
        <v>0</v>
      </c>
    </row>
    <row r="76" spans="1:10" x14ac:dyDescent="0.15">
      <c r="A76" s="289"/>
      <c r="B76" s="283" t="s">
        <v>110</v>
      </c>
      <c r="C76" s="192" t="s">
        <v>19</v>
      </c>
      <c r="D76" s="214"/>
      <c r="E76" s="198"/>
      <c r="F76" s="195">
        <f>逆行列係数!AP77</f>
        <v>6.0167268461603133E-4</v>
      </c>
      <c r="G76" s="195">
        <f>逆行列係数!CE77</f>
        <v>0.22799816317650645</v>
      </c>
      <c r="H76" s="472">
        <f t="shared" si="4"/>
        <v>0</v>
      </c>
      <c r="I76" s="196">
        <f t="shared" si="5"/>
        <v>0</v>
      </c>
      <c r="J76" s="197">
        <f t="shared" si="3"/>
        <v>0</v>
      </c>
    </row>
    <row r="77" spans="1:10" x14ac:dyDescent="0.15">
      <c r="A77" s="289"/>
      <c r="B77" s="283" t="s">
        <v>111</v>
      </c>
      <c r="C77" s="192" t="s">
        <v>20</v>
      </c>
      <c r="D77" s="214"/>
      <c r="E77" s="198"/>
      <c r="F77" s="195">
        <f>逆行列係数!AP78</f>
        <v>7.5944956188436089E-3</v>
      </c>
      <c r="G77" s="195">
        <f>逆行列係数!CE78</f>
        <v>3.3481798342964351E-2</v>
      </c>
      <c r="H77" s="472">
        <f t="shared" si="4"/>
        <v>0</v>
      </c>
      <c r="I77" s="196">
        <f t="shared" si="5"/>
        <v>0</v>
      </c>
      <c r="J77" s="197">
        <f t="shared" si="3"/>
        <v>0</v>
      </c>
    </row>
    <row r="78" spans="1:10" x14ac:dyDescent="0.15">
      <c r="A78" s="289"/>
      <c r="B78" s="283" t="s">
        <v>112</v>
      </c>
      <c r="C78" s="192" t="s">
        <v>379</v>
      </c>
      <c r="D78" s="214"/>
      <c r="E78" s="198"/>
      <c r="F78" s="195">
        <f>逆行列係数!AP79</f>
        <v>8.7660153347302505E-5</v>
      </c>
      <c r="G78" s="195">
        <f>逆行列係数!CE79</f>
        <v>3.4674306851433076E-3</v>
      </c>
      <c r="H78" s="472">
        <f t="shared" si="4"/>
        <v>0</v>
      </c>
      <c r="I78" s="196">
        <f t="shared" si="5"/>
        <v>0</v>
      </c>
      <c r="J78" s="197">
        <f t="shared" si="3"/>
        <v>0</v>
      </c>
    </row>
    <row r="79" spans="1:10" x14ac:dyDescent="0.15">
      <c r="A79" s="289"/>
      <c r="B79" s="283" t="s">
        <v>334</v>
      </c>
      <c r="C79" s="192" t="s">
        <v>380</v>
      </c>
      <c r="D79" s="214"/>
      <c r="E79" s="198"/>
      <c r="F79" s="195">
        <f>逆行列係数!AP80</f>
        <v>7.4552606090200766E-4</v>
      </c>
      <c r="G79" s="195">
        <f>逆行列係数!CE80</f>
        <v>3.2867955940179003E-3</v>
      </c>
      <c r="H79" s="472">
        <f t="shared" si="4"/>
        <v>0</v>
      </c>
      <c r="I79" s="196">
        <f t="shared" si="5"/>
        <v>0</v>
      </c>
      <c r="J79" s="197">
        <f t="shared" si="3"/>
        <v>0</v>
      </c>
    </row>
    <row r="80" spans="1:10" x14ac:dyDescent="0.15">
      <c r="A80" s="289"/>
      <c r="B80" s="283" t="s">
        <v>335</v>
      </c>
      <c r="C80" s="192" t="s">
        <v>21</v>
      </c>
      <c r="D80" s="214"/>
      <c r="E80" s="198"/>
      <c r="F80" s="195">
        <f>逆行列係数!AP81</f>
        <v>7.0579722376997472E-2</v>
      </c>
      <c r="G80" s="195">
        <f>逆行列係数!CE81</f>
        <v>0.13994988886366699</v>
      </c>
      <c r="H80" s="472">
        <f t="shared" si="4"/>
        <v>0</v>
      </c>
      <c r="I80" s="196">
        <f t="shared" si="5"/>
        <v>0</v>
      </c>
      <c r="J80" s="197">
        <f t="shared" si="3"/>
        <v>0</v>
      </c>
    </row>
    <row r="81" spans="1:10" x14ac:dyDescent="0.15">
      <c r="A81" s="289"/>
      <c r="B81" s="283" t="s">
        <v>381</v>
      </c>
      <c r="C81" s="435" t="s">
        <v>439</v>
      </c>
      <c r="D81" s="214"/>
      <c r="E81" s="198"/>
      <c r="F81" s="195">
        <f>逆行列係数!AP82</f>
        <v>1.6938392437578493E-3</v>
      </c>
      <c r="G81" s="195">
        <f>逆行列係数!CE82</f>
        <v>4.5750504335585387E-3</v>
      </c>
      <c r="H81" s="472">
        <f t="shared" si="4"/>
        <v>0</v>
      </c>
      <c r="I81" s="196">
        <f t="shared" si="5"/>
        <v>0</v>
      </c>
      <c r="J81" s="197">
        <f t="shared" si="3"/>
        <v>0</v>
      </c>
    </row>
    <row r="82" spans="1:10" x14ac:dyDescent="0.15">
      <c r="A82" s="289"/>
      <c r="B82" s="283" t="s">
        <v>336</v>
      </c>
      <c r="C82" s="192" t="s">
        <v>383</v>
      </c>
      <c r="D82" s="214"/>
      <c r="E82" s="198"/>
      <c r="F82" s="195">
        <f>逆行列係数!AP83</f>
        <v>5.5744263913292064E-4</v>
      </c>
      <c r="G82" s="195">
        <f>逆行列係数!CE83</f>
        <v>1.9144578894907552E-3</v>
      </c>
      <c r="H82" s="472">
        <f t="shared" si="4"/>
        <v>0</v>
      </c>
      <c r="I82" s="196">
        <f t="shared" si="5"/>
        <v>0</v>
      </c>
      <c r="J82" s="197">
        <f t="shared" si="3"/>
        <v>0</v>
      </c>
    </row>
    <row r="83" spans="1:10" x14ac:dyDescent="0.15">
      <c r="A83" s="289"/>
      <c r="B83" s="283" t="s">
        <v>337</v>
      </c>
      <c r="C83" s="192" t="s">
        <v>384</v>
      </c>
      <c r="D83" s="214"/>
      <c r="E83" s="198"/>
      <c r="F83" s="195">
        <f>逆行列係数!AP84</f>
        <v>2.6523262635226585E-3</v>
      </c>
      <c r="G83" s="195">
        <f>逆行列係数!CE84</f>
        <v>1.0050739076079043</v>
      </c>
      <c r="H83" s="472">
        <f t="shared" si="4"/>
        <v>0</v>
      </c>
      <c r="I83" s="200">
        <f t="shared" si="5"/>
        <v>0</v>
      </c>
      <c r="J83" s="197">
        <f t="shared" si="3"/>
        <v>0</v>
      </c>
    </row>
    <row r="84" spans="1:10" x14ac:dyDescent="0.15">
      <c r="A84" s="292"/>
      <c r="B84" s="293"/>
      <c r="C84" s="278" t="s">
        <v>116</v>
      </c>
      <c r="D84" s="217">
        <f>SUM(D45:D83)</f>
        <v>0</v>
      </c>
      <c r="E84" s="224">
        <f>SUM(E45:E83)</f>
        <v>0</v>
      </c>
      <c r="F84" s="480">
        <f>逆行列係数!AP85</f>
        <v>0.48023136730905491</v>
      </c>
      <c r="G84" s="480">
        <f>逆行列係数!CE85</f>
        <v>2.0442302167923656</v>
      </c>
      <c r="H84" s="488">
        <f>SUM(H45:H83)</f>
        <v>0</v>
      </c>
      <c r="I84" s="475">
        <f>SUM(I45:I83)</f>
        <v>0</v>
      </c>
      <c r="J84" s="220">
        <f>SUM(J45:J83)</f>
        <v>0</v>
      </c>
    </row>
    <row r="85" spans="1:10" x14ac:dyDescent="0.15">
      <c r="A85" s="221"/>
      <c r="B85" s="222"/>
      <c r="C85" s="223" t="s">
        <v>48</v>
      </c>
      <c r="D85" s="215">
        <f>SUM(D84,D44)</f>
        <v>0</v>
      </c>
      <c r="E85" s="215">
        <f>SUM(E84,E44)</f>
        <v>0</v>
      </c>
      <c r="F85" s="480">
        <f>逆行列係数!AP87</f>
        <v>2.0725170235064092</v>
      </c>
      <c r="G85" s="480">
        <f>逆行列係数!CE87</f>
        <v>2.0579386112652993</v>
      </c>
      <c r="H85" s="473">
        <f>SUM(H84,H44)</f>
        <v>0</v>
      </c>
      <c r="I85" s="200">
        <f>SUM(I84,I44)</f>
        <v>0</v>
      </c>
      <c r="J85" s="201">
        <f>SUM(J84,J44)</f>
        <v>0</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98"/>
  <sheetViews>
    <sheetView zoomScaleNormal="100" workbookViewId="0">
      <pane xSplit="4" ySplit="5" topLeftCell="CE6" activePane="bottomRight" state="frozen"/>
      <selection activeCell="D4" sqref="D4"/>
      <selection pane="topRight" activeCell="D4" sqref="D4"/>
      <selection pane="bottomLeft" activeCell="D4" sqref="D4"/>
      <selection pane="bottomRight" activeCell="CP24" sqref="CP24"/>
    </sheetView>
  </sheetViews>
  <sheetFormatPr defaultRowHeight="11.25" x14ac:dyDescent="0.15"/>
  <cols>
    <col min="1" max="3" width="4" style="65" bestFit="1" customWidth="1"/>
    <col min="4" max="4" width="21.33203125" bestFit="1" customWidth="1"/>
    <col min="5" max="5" width="9.6640625" style="66" bestFit="1" customWidth="1"/>
    <col min="6" max="8" width="9.5" style="66" bestFit="1" customWidth="1"/>
    <col min="9" max="9" width="11" style="66" bestFit="1" customWidth="1"/>
    <col min="10" max="11" width="9.6640625" style="66" bestFit="1" customWidth="1"/>
    <col min="12" max="12" width="11" style="66" bestFit="1" customWidth="1"/>
    <col min="13" max="14" width="9.6640625" style="66" bestFit="1" customWidth="1"/>
    <col min="15" max="15" width="11" style="66" bestFit="1" customWidth="1"/>
    <col min="16" max="17" width="9.6640625" style="66" bestFit="1" customWidth="1"/>
    <col min="18" max="18" width="11" style="66" bestFit="1" customWidth="1"/>
    <col min="19" max="20" width="11" style="66" customWidth="1"/>
    <col min="21" max="21" width="11" style="66" bestFit="1" customWidth="1"/>
    <col min="22" max="22" width="9.6640625" style="66" bestFit="1" customWidth="1"/>
    <col min="23" max="23" width="9.5" style="66" bestFit="1" customWidth="1"/>
    <col min="24" max="25" width="11" style="66" bestFit="1" customWidth="1"/>
    <col min="26" max="27" width="9.6640625" style="66" bestFit="1" customWidth="1"/>
    <col min="28" max="29" width="11" style="66" bestFit="1" customWidth="1"/>
    <col min="30" max="30" width="11" style="66" customWidth="1"/>
    <col min="31" max="31" width="10.6640625" style="66" customWidth="1"/>
    <col min="32" max="32" width="11" style="66" bestFit="1" customWidth="1"/>
    <col min="33" max="33" width="9.6640625" style="66" bestFit="1" customWidth="1"/>
    <col min="34" max="43" width="9.33203125" style="66"/>
    <col min="44" max="44" width="11.83203125" style="66" customWidth="1"/>
    <col min="45" max="66" width="12" style="66" customWidth="1"/>
    <col min="67" max="70" width="9.6640625" style="66" customWidth="1"/>
    <col min="71" max="71" width="11.83203125" style="66" customWidth="1"/>
    <col min="72" max="72" width="10.6640625" style="66" customWidth="1"/>
    <col min="73" max="73" width="11.83203125" style="66" customWidth="1"/>
    <col min="74" max="74" width="10.6640625" style="66" customWidth="1"/>
    <col min="75" max="75" width="11" style="66" customWidth="1"/>
    <col min="76" max="77" width="10.6640625" style="66" customWidth="1"/>
    <col min="78" max="78" width="11" style="66" customWidth="1"/>
    <col min="79" max="79" width="10.6640625" style="66" customWidth="1"/>
    <col min="80" max="82" width="11.83203125" style="66" customWidth="1"/>
    <col min="83" max="83" width="10" style="66" customWidth="1"/>
    <col min="84" max="85" width="11.83203125" style="66" customWidth="1"/>
    <col min="86" max="86" width="9.33203125" style="66"/>
    <col min="87" max="88" width="10.6640625" style="66" customWidth="1"/>
    <col min="89" max="92" width="9.33203125" style="66"/>
    <col min="93" max="93" width="10.6640625" style="66" customWidth="1"/>
    <col min="94" max="95" width="12" style="66" customWidth="1"/>
    <col min="96" max="96" width="11.83203125" style="66" customWidth="1"/>
    <col min="97" max="97" width="13.33203125" style="66" customWidth="1"/>
    <col min="98" max="100" width="11.83203125" style="66" customWidth="1"/>
    <col min="101" max="101" width="13.33203125" customWidth="1"/>
    <col min="102" max="102" width="13.33203125" bestFit="1" customWidth="1"/>
    <col min="103" max="104" width="10.6640625" customWidth="1"/>
    <col min="105" max="105" width="11.83203125" customWidth="1"/>
    <col min="106" max="106" width="4.5" customWidth="1"/>
  </cols>
  <sheetData>
    <row r="1" spans="1:106" ht="12" thickBot="1" x14ac:dyDescent="0.2">
      <c r="A1" s="522" t="s">
        <v>331</v>
      </c>
      <c r="CX1" t="s">
        <v>405</v>
      </c>
    </row>
    <row r="2" spans="1:106" ht="12" thickBot="1" x14ac:dyDescent="0.2">
      <c r="A2" s="67"/>
      <c r="B2" s="68"/>
      <c r="C2" s="68"/>
      <c r="D2" s="69"/>
      <c r="E2" s="70" t="s">
        <v>75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1"/>
      <c r="CH2" s="72" t="s">
        <v>76</v>
      </c>
      <c r="CI2" s="73"/>
      <c r="CJ2" s="73"/>
      <c r="CK2" s="73"/>
      <c r="CL2" s="73"/>
      <c r="CM2" s="73"/>
      <c r="CN2" s="73"/>
      <c r="CO2" s="73"/>
      <c r="CP2" s="73"/>
      <c r="CQ2" s="73"/>
      <c r="CR2" s="73"/>
      <c r="CS2" s="73"/>
      <c r="CT2" s="73"/>
      <c r="CU2" s="73"/>
      <c r="CV2" s="73"/>
      <c r="CW2" s="73"/>
      <c r="CX2" s="74"/>
      <c r="CY2" s="75"/>
      <c r="CZ2" s="75"/>
      <c r="DA2" s="76"/>
    </row>
    <row r="3" spans="1:106" x14ac:dyDescent="0.15">
      <c r="A3" s="77"/>
      <c r="B3" s="78"/>
      <c r="C3" s="78"/>
      <c r="D3" s="79"/>
      <c r="E3" s="80" t="s">
        <v>77</v>
      </c>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1"/>
      <c r="AS3" s="82" t="s">
        <v>78</v>
      </c>
      <c r="AT3" s="82"/>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3"/>
      <c r="CG3" s="84"/>
      <c r="CH3" s="85" t="s">
        <v>77</v>
      </c>
      <c r="CI3" s="86"/>
      <c r="CJ3" s="86"/>
      <c r="CK3" s="86"/>
      <c r="CL3" s="86"/>
      <c r="CM3" s="86"/>
      <c r="CN3" s="80"/>
      <c r="CO3" s="87"/>
      <c r="CP3" s="88" t="s">
        <v>78</v>
      </c>
      <c r="CQ3" s="88"/>
      <c r="CR3" s="88"/>
      <c r="CS3" s="88"/>
      <c r="CT3" s="88"/>
      <c r="CU3" s="88"/>
      <c r="CV3" s="82"/>
      <c r="CW3" s="83"/>
      <c r="CX3" s="89"/>
      <c r="CY3" s="90"/>
      <c r="CZ3" s="90"/>
      <c r="DA3" s="91"/>
    </row>
    <row r="4" spans="1:106" s="65" customFormat="1" x14ac:dyDescent="0.15">
      <c r="A4" s="77"/>
      <c r="B4" s="78"/>
      <c r="C4" s="78"/>
      <c r="D4" s="92"/>
      <c r="E4" s="93" t="s">
        <v>79</v>
      </c>
      <c r="F4" s="93" t="s">
        <v>80</v>
      </c>
      <c r="G4" s="93" t="s">
        <v>81</v>
      </c>
      <c r="H4" s="93" t="s">
        <v>82</v>
      </c>
      <c r="I4" s="93" t="s">
        <v>83</v>
      </c>
      <c r="J4" s="93" t="s">
        <v>84</v>
      </c>
      <c r="K4" s="93" t="s">
        <v>85</v>
      </c>
      <c r="L4" s="93" t="s">
        <v>86</v>
      </c>
      <c r="M4" s="93" t="s">
        <v>87</v>
      </c>
      <c r="N4" s="93" t="s">
        <v>88</v>
      </c>
      <c r="O4" s="93" t="s">
        <v>89</v>
      </c>
      <c r="P4" s="93" t="s">
        <v>90</v>
      </c>
      <c r="Q4" s="93" t="s">
        <v>91</v>
      </c>
      <c r="R4" s="93" t="s">
        <v>92</v>
      </c>
      <c r="S4" s="93" t="s">
        <v>93</v>
      </c>
      <c r="T4" s="93" t="s">
        <v>94</v>
      </c>
      <c r="U4" s="93" t="s">
        <v>95</v>
      </c>
      <c r="V4" s="93" t="s">
        <v>96</v>
      </c>
      <c r="W4" s="93" t="s">
        <v>97</v>
      </c>
      <c r="X4" s="93" t="s">
        <v>98</v>
      </c>
      <c r="Y4" s="93" t="s">
        <v>99</v>
      </c>
      <c r="Z4" s="93" t="s">
        <v>100</v>
      </c>
      <c r="AA4" s="93" t="s">
        <v>101</v>
      </c>
      <c r="AB4" s="93" t="s">
        <v>102</v>
      </c>
      <c r="AC4" s="93" t="s">
        <v>103</v>
      </c>
      <c r="AD4" s="93" t="s">
        <v>104</v>
      </c>
      <c r="AE4" s="93" t="s">
        <v>105</v>
      </c>
      <c r="AF4" s="93" t="s">
        <v>106</v>
      </c>
      <c r="AG4" s="93" t="s">
        <v>107</v>
      </c>
      <c r="AH4" s="93" t="s">
        <v>108</v>
      </c>
      <c r="AI4" s="93" t="s">
        <v>109</v>
      </c>
      <c r="AJ4" s="93" t="s">
        <v>110</v>
      </c>
      <c r="AK4" s="93" t="s">
        <v>111</v>
      </c>
      <c r="AL4" s="93" t="s">
        <v>112</v>
      </c>
      <c r="AM4" s="93">
        <v>35</v>
      </c>
      <c r="AN4" s="93">
        <v>36</v>
      </c>
      <c r="AO4" s="93">
        <v>37</v>
      </c>
      <c r="AP4" s="93">
        <v>38</v>
      </c>
      <c r="AQ4" s="93">
        <v>39</v>
      </c>
      <c r="AR4" s="94"/>
      <c r="AS4" s="93" t="s">
        <v>79</v>
      </c>
      <c r="AT4" s="93" t="s">
        <v>80</v>
      </c>
      <c r="AU4" s="93" t="s">
        <v>81</v>
      </c>
      <c r="AV4" s="93" t="s">
        <v>82</v>
      </c>
      <c r="AW4" s="93" t="s">
        <v>83</v>
      </c>
      <c r="AX4" s="93" t="s">
        <v>84</v>
      </c>
      <c r="AY4" s="93" t="s">
        <v>85</v>
      </c>
      <c r="AZ4" s="93" t="s">
        <v>86</v>
      </c>
      <c r="BA4" s="93" t="s">
        <v>87</v>
      </c>
      <c r="BB4" s="93" t="s">
        <v>88</v>
      </c>
      <c r="BC4" s="93" t="s">
        <v>89</v>
      </c>
      <c r="BD4" s="93" t="s">
        <v>90</v>
      </c>
      <c r="BE4" s="93" t="s">
        <v>91</v>
      </c>
      <c r="BF4" s="93" t="s">
        <v>92</v>
      </c>
      <c r="BG4" s="93" t="s">
        <v>93</v>
      </c>
      <c r="BH4" s="93" t="s">
        <v>94</v>
      </c>
      <c r="BI4" s="93" t="s">
        <v>95</v>
      </c>
      <c r="BJ4" s="93" t="s">
        <v>96</v>
      </c>
      <c r="BK4" s="93" t="s">
        <v>97</v>
      </c>
      <c r="BL4" s="93" t="s">
        <v>98</v>
      </c>
      <c r="BM4" s="93" t="s">
        <v>99</v>
      </c>
      <c r="BN4" s="93" t="s">
        <v>100</v>
      </c>
      <c r="BO4" s="93" t="s">
        <v>101</v>
      </c>
      <c r="BP4" s="93" t="s">
        <v>102</v>
      </c>
      <c r="BQ4" s="93" t="s">
        <v>103</v>
      </c>
      <c r="BR4" s="93" t="s">
        <v>104</v>
      </c>
      <c r="BS4" s="93" t="s">
        <v>105</v>
      </c>
      <c r="BT4" s="93" t="s">
        <v>106</v>
      </c>
      <c r="BU4" s="93" t="s">
        <v>107</v>
      </c>
      <c r="BV4" s="93" t="s">
        <v>108</v>
      </c>
      <c r="BW4" s="93" t="s">
        <v>109</v>
      </c>
      <c r="BX4" s="93" t="s">
        <v>110</v>
      </c>
      <c r="BY4" s="93" t="s">
        <v>111</v>
      </c>
      <c r="BZ4" s="93" t="s">
        <v>112</v>
      </c>
      <c r="CA4" s="93">
        <v>35</v>
      </c>
      <c r="CB4" s="93">
        <v>36</v>
      </c>
      <c r="CC4" s="93">
        <v>37</v>
      </c>
      <c r="CD4" s="93">
        <v>38</v>
      </c>
      <c r="CE4" s="93">
        <v>39</v>
      </c>
      <c r="CF4" s="95"/>
      <c r="CG4" s="96"/>
      <c r="CH4" s="93" t="s">
        <v>336</v>
      </c>
      <c r="CI4" s="93" t="s">
        <v>337</v>
      </c>
      <c r="CJ4" s="93" t="s">
        <v>338</v>
      </c>
      <c r="CK4" s="93" t="s">
        <v>339</v>
      </c>
      <c r="CL4" s="93" t="s">
        <v>340</v>
      </c>
      <c r="CM4" s="93" t="s">
        <v>341</v>
      </c>
      <c r="CN4" s="93">
        <v>44</v>
      </c>
      <c r="CO4" s="94"/>
      <c r="CP4" s="93" t="s">
        <v>336</v>
      </c>
      <c r="CQ4" s="93" t="s">
        <v>337</v>
      </c>
      <c r="CR4" s="93" t="s">
        <v>338</v>
      </c>
      <c r="CS4" s="93" t="s">
        <v>339</v>
      </c>
      <c r="CT4" s="93" t="s">
        <v>340</v>
      </c>
      <c r="CU4" s="93" t="s">
        <v>341</v>
      </c>
      <c r="CV4" s="93">
        <v>44</v>
      </c>
      <c r="CW4" s="97"/>
      <c r="CX4" s="98"/>
      <c r="CY4" s="99"/>
      <c r="CZ4" s="99"/>
      <c r="DA4" s="100"/>
    </row>
    <row r="5" spans="1:106" s="112" customFormat="1" ht="45.75" thickBot="1" x14ac:dyDescent="0.2">
      <c r="A5" s="101"/>
      <c r="B5" s="102"/>
      <c r="C5" s="102"/>
      <c r="D5" s="103"/>
      <c r="E5" s="104" t="s">
        <v>53</v>
      </c>
      <c r="F5" s="104" t="s">
        <v>385</v>
      </c>
      <c r="G5" s="104" t="s">
        <v>386</v>
      </c>
      <c r="H5" s="104" t="s">
        <v>3</v>
      </c>
      <c r="I5" s="104" t="s">
        <v>387</v>
      </c>
      <c r="J5" s="104" t="s">
        <v>4</v>
      </c>
      <c r="K5" s="104" t="s">
        <v>113</v>
      </c>
      <c r="L5" s="104" t="s">
        <v>5</v>
      </c>
      <c r="M5" s="104" t="s">
        <v>6</v>
      </c>
      <c r="N5" s="104" t="s">
        <v>370</v>
      </c>
      <c r="O5" s="104" t="s">
        <v>7</v>
      </c>
      <c r="P5" s="104" t="s">
        <v>8</v>
      </c>
      <c r="Q5" s="104" t="s">
        <v>9</v>
      </c>
      <c r="R5" s="104" t="s">
        <v>10</v>
      </c>
      <c r="S5" s="104" t="s">
        <v>371</v>
      </c>
      <c r="T5" s="104" t="s">
        <v>372</v>
      </c>
      <c r="U5" s="104" t="s">
        <v>373</v>
      </c>
      <c r="V5" s="104" t="s">
        <v>346</v>
      </c>
      <c r="W5" s="104" t="s">
        <v>11</v>
      </c>
      <c r="X5" s="104" t="s">
        <v>345</v>
      </c>
      <c r="Y5" s="104" t="s">
        <v>12</v>
      </c>
      <c r="Z5" s="104" t="s">
        <v>13</v>
      </c>
      <c r="AA5" s="104" t="s">
        <v>14</v>
      </c>
      <c r="AB5" s="104" t="s">
        <v>15</v>
      </c>
      <c r="AC5" s="104" t="s">
        <v>388</v>
      </c>
      <c r="AD5" s="104" t="s">
        <v>389</v>
      </c>
      <c r="AE5" s="104" t="s">
        <v>16</v>
      </c>
      <c r="AF5" s="104" t="s">
        <v>17</v>
      </c>
      <c r="AG5" s="104" t="s">
        <v>18</v>
      </c>
      <c r="AH5" s="104" t="s">
        <v>390</v>
      </c>
      <c r="AI5" s="104" t="s">
        <v>347</v>
      </c>
      <c r="AJ5" s="104" t="s">
        <v>19</v>
      </c>
      <c r="AK5" s="104" t="s">
        <v>20</v>
      </c>
      <c r="AL5" s="104" t="s">
        <v>391</v>
      </c>
      <c r="AM5" s="104" t="s">
        <v>392</v>
      </c>
      <c r="AN5" s="104" t="s">
        <v>21</v>
      </c>
      <c r="AO5" s="104" t="s">
        <v>22</v>
      </c>
      <c r="AP5" s="104" t="s">
        <v>114</v>
      </c>
      <c r="AQ5" s="104" t="s">
        <v>115</v>
      </c>
      <c r="AR5" s="105" t="s">
        <v>116</v>
      </c>
      <c r="AS5" s="104" t="s">
        <v>53</v>
      </c>
      <c r="AT5" s="104" t="s">
        <v>385</v>
      </c>
      <c r="AU5" s="104" t="s">
        <v>386</v>
      </c>
      <c r="AV5" s="104" t="s">
        <v>3</v>
      </c>
      <c r="AW5" s="104" t="s">
        <v>387</v>
      </c>
      <c r="AX5" s="104" t="s">
        <v>4</v>
      </c>
      <c r="AY5" s="104" t="s">
        <v>113</v>
      </c>
      <c r="AZ5" s="104" t="s">
        <v>5</v>
      </c>
      <c r="BA5" s="104" t="s">
        <v>6</v>
      </c>
      <c r="BB5" s="104" t="s">
        <v>370</v>
      </c>
      <c r="BC5" s="104" t="s">
        <v>7</v>
      </c>
      <c r="BD5" s="104" t="s">
        <v>8</v>
      </c>
      <c r="BE5" s="104" t="s">
        <v>9</v>
      </c>
      <c r="BF5" s="104" t="s">
        <v>10</v>
      </c>
      <c r="BG5" s="104" t="s">
        <v>371</v>
      </c>
      <c r="BH5" s="104" t="s">
        <v>372</v>
      </c>
      <c r="BI5" s="104" t="s">
        <v>373</v>
      </c>
      <c r="BJ5" s="104" t="s">
        <v>346</v>
      </c>
      <c r="BK5" s="104" t="s">
        <v>11</v>
      </c>
      <c r="BL5" s="104" t="s">
        <v>345</v>
      </c>
      <c r="BM5" s="104" t="s">
        <v>12</v>
      </c>
      <c r="BN5" s="104" t="s">
        <v>13</v>
      </c>
      <c r="BO5" s="104" t="s">
        <v>14</v>
      </c>
      <c r="BP5" s="104" t="s">
        <v>15</v>
      </c>
      <c r="BQ5" s="104" t="s">
        <v>388</v>
      </c>
      <c r="BR5" s="104" t="s">
        <v>389</v>
      </c>
      <c r="BS5" s="104" t="s">
        <v>16</v>
      </c>
      <c r="BT5" s="104" t="s">
        <v>17</v>
      </c>
      <c r="BU5" s="104" t="s">
        <v>18</v>
      </c>
      <c r="BV5" s="104" t="s">
        <v>390</v>
      </c>
      <c r="BW5" s="104" t="s">
        <v>347</v>
      </c>
      <c r="BX5" s="104" t="s">
        <v>19</v>
      </c>
      <c r="BY5" s="104" t="s">
        <v>20</v>
      </c>
      <c r="BZ5" s="104" t="s">
        <v>391</v>
      </c>
      <c r="CA5" s="104" t="s">
        <v>392</v>
      </c>
      <c r="CB5" s="104" t="s">
        <v>21</v>
      </c>
      <c r="CC5" s="104" t="s">
        <v>22</v>
      </c>
      <c r="CD5" s="104" t="s">
        <v>114</v>
      </c>
      <c r="CE5" s="104" t="s">
        <v>115</v>
      </c>
      <c r="CF5" s="106" t="s">
        <v>116</v>
      </c>
      <c r="CG5" s="107" t="s">
        <v>117</v>
      </c>
      <c r="CH5" s="104" t="s">
        <v>118</v>
      </c>
      <c r="CI5" s="104" t="s">
        <v>119</v>
      </c>
      <c r="CJ5" s="104" t="s">
        <v>120</v>
      </c>
      <c r="CK5" s="104" t="s">
        <v>121</v>
      </c>
      <c r="CL5" s="104" t="s">
        <v>122</v>
      </c>
      <c r="CM5" s="104" t="s">
        <v>123</v>
      </c>
      <c r="CN5" s="104" t="s">
        <v>393</v>
      </c>
      <c r="CO5" s="105" t="s">
        <v>124</v>
      </c>
      <c r="CP5" s="104" t="s">
        <v>118</v>
      </c>
      <c r="CQ5" s="104" t="s">
        <v>119</v>
      </c>
      <c r="CR5" s="104" t="s">
        <v>120</v>
      </c>
      <c r="CS5" s="104" t="s">
        <v>121</v>
      </c>
      <c r="CT5" s="104" t="s">
        <v>122</v>
      </c>
      <c r="CU5" s="104" t="s">
        <v>123</v>
      </c>
      <c r="CV5" s="104" t="s">
        <v>393</v>
      </c>
      <c r="CW5" s="108" t="s">
        <v>124</v>
      </c>
      <c r="CX5" s="109" t="s">
        <v>125</v>
      </c>
      <c r="CY5" s="110" t="s">
        <v>126</v>
      </c>
      <c r="CZ5" s="110" t="s">
        <v>127</v>
      </c>
      <c r="DA5" s="111" t="s">
        <v>128</v>
      </c>
    </row>
    <row r="6" spans="1:106" x14ac:dyDescent="0.15">
      <c r="A6" s="96" t="s">
        <v>129</v>
      </c>
      <c r="B6" s="113" t="s">
        <v>130</v>
      </c>
      <c r="C6" s="78" t="s">
        <v>358</v>
      </c>
      <c r="D6" s="79" t="s">
        <v>394</v>
      </c>
      <c r="E6" s="114">
        <v>11896</v>
      </c>
      <c r="F6" s="114">
        <v>8</v>
      </c>
      <c r="G6" s="114">
        <v>0</v>
      </c>
      <c r="H6" s="114">
        <v>0</v>
      </c>
      <c r="I6" s="114">
        <v>141452</v>
      </c>
      <c r="J6" s="114">
        <v>496</v>
      </c>
      <c r="K6" s="114">
        <v>17</v>
      </c>
      <c r="L6" s="114">
        <v>811</v>
      </c>
      <c r="M6" s="114">
        <v>0</v>
      </c>
      <c r="N6" s="114">
        <v>4180</v>
      </c>
      <c r="O6" s="114">
        <v>13</v>
      </c>
      <c r="P6" s="114">
        <v>0</v>
      </c>
      <c r="Q6" s="114">
        <v>3</v>
      </c>
      <c r="R6" s="114">
        <v>0</v>
      </c>
      <c r="S6" s="114">
        <v>0</v>
      </c>
      <c r="T6" s="114">
        <v>0</v>
      </c>
      <c r="U6" s="114">
        <v>0</v>
      </c>
      <c r="V6" s="114">
        <v>0</v>
      </c>
      <c r="W6" s="114">
        <v>0</v>
      </c>
      <c r="X6" s="114">
        <v>0</v>
      </c>
      <c r="Y6" s="114">
        <v>0</v>
      </c>
      <c r="Z6" s="114">
        <v>1655</v>
      </c>
      <c r="AA6" s="114">
        <v>887</v>
      </c>
      <c r="AB6" s="114">
        <v>0</v>
      </c>
      <c r="AC6" s="114">
        <v>0</v>
      </c>
      <c r="AD6" s="114">
        <v>0</v>
      </c>
      <c r="AE6" s="114">
        <v>177</v>
      </c>
      <c r="AF6" s="114">
        <v>0</v>
      </c>
      <c r="AG6" s="114">
        <v>3</v>
      </c>
      <c r="AH6" s="114">
        <v>24</v>
      </c>
      <c r="AI6" s="114">
        <v>0</v>
      </c>
      <c r="AJ6" s="114">
        <v>18</v>
      </c>
      <c r="AK6" s="114">
        <v>512</v>
      </c>
      <c r="AL6" s="114">
        <v>2170</v>
      </c>
      <c r="AM6" s="114">
        <v>207</v>
      </c>
      <c r="AN6" s="114">
        <v>11</v>
      </c>
      <c r="AO6" s="114">
        <v>20014</v>
      </c>
      <c r="AP6" s="114">
        <v>0</v>
      </c>
      <c r="AQ6" s="114">
        <v>0</v>
      </c>
      <c r="AR6" s="115">
        <v>184554</v>
      </c>
      <c r="AS6" s="116">
        <v>4992</v>
      </c>
      <c r="AT6" s="116">
        <v>10</v>
      </c>
      <c r="AU6" s="116">
        <v>0</v>
      </c>
      <c r="AV6" s="116">
        <v>0</v>
      </c>
      <c r="AW6" s="116">
        <v>22668</v>
      </c>
      <c r="AX6" s="116">
        <v>133</v>
      </c>
      <c r="AY6" s="116">
        <v>7</v>
      </c>
      <c r="AZ6" s="116">
        <v>93</v>
      </c>
      <c r="BA6" s="116">
        <v>0</v>
      </c>
      <c r="BB6" s="116">
        <v>1169</v>
      </c>
      <c r="BC6" s="116">
        <v>7</v>
      </c>
      <c r="BD6" s="116">
        <v>0</v>
      </c>
      <c r="BE6" s="116">
        <v>3</v>
      </c>
      <c r="BF6" s="116">
        <v>0</v>
      </c>
      <c r="BG6" s="116">
        <v>0</v>
      </c>
      <c r="BH6" s="116">
        <v>0</v>
      </c>
      <c r="BI6" s="116">
        <v>0</v>
      </c>
      <c r="BJ6" s="116">
        <v>0</v>
      </c>
      <c r="BK6" s="116">
        <v>0</v>
      </c>
      <c r="BL6" s="116">
        <v>0</v>
      </c>
      <c r="BM6" s="116">
        <v>0</v>
      </c>
      <c r="BN6" s="116">
        <v>54</v>
      </c>
      <c r="BO6" s="116">
        <v>209</v>
      </c>
      <c r="BP6" s="116">
        <v>0</v>
      </c>
      <c r="BQ6" s="116">
        <v>0</v>
      </c>
      <c r="BR6" s="116">
        <v>0</v>
      </c>
      <c r="BS6" s="116">
        <v>33</v>
      </c>
      <c r="BT6" s="116">
        <v>0</v>
      </c>
      <c r="BU6" s="116">
        <v>1</v>
      </c>
      <c r="BV6" s="116">
        <v>7</v>
      </c>
      <c r="BW6" s="116">
        <v>0</v>
      </c>
      <c r="BX6" s="116">
        <v>5</v>
      </c>
      <c r="BY6" s="116">
        <v>102</v>
      </c>
      <c r="BZ6" s="116">
        <v>390</v>
      </c>
      <c r="CA6" s="116">
        <v>33</v>
      </c>
      <c r="CB6" s="116">
        <v>3</v>
      </c>
      <c r="CC6" s="116">
        <v>3188</v>
      </c>
      <c r="CD6" s="116">
        <v>0</v>
      </c>
      <c r="CE6" s="116">
        <v>0</v>
      </c>
      <c r="CF6" s="117">
        <v>33107</v>
      </c>
      <c r="CG6" s="118">
        <v>217661</v>
      </c>
      <c r="CH6" s="114">
        <v>907</v>
      </c>
      <c r="CI6" s="114">
        <v>68606</v>
      </c>
      <c r="CJ6" s="114">
        <v>0</v>
      </c>
      <c r="CK6" s="114">
        <v>0</v>
      </c>
      <c r="CL6" s="114">
        <v>2649</v>
      </c>
      <c r="CM6" s="114">
        <v>283</v>
      </c>
      <c r="CN6" s="114">
        <v>3</v>
      </c>
      <c r="CO6" s="115">
        <v>72448</v>
      </c>
      <c r="CP6" s="116">
        <v>174</v>
      </c>
      <c r="CQ6" s="116">
        <v>10863</v>
      </c>
      <c r="CR6" s="116">
        <v>0</v>
      </c>
      <c r="CS6" s="116">
        <v>0</v>
      </c>
      <c r="CT6" s="116">
        <v>633</v>
      </c>
      <c r="CU6" s="116">
        <v>-120</v>
      </c>
      <c r="CV6" s="116">
        <v>4</v>
      </c>
      <c r="CW6" s="119">
        <v>11554</v>
      </c>
      <c r="CX6" s="118">
        <v>84002</v>
      </c>
      <c r="CY6" s="118">
        <v>135</v>
      </c>
      <c r="CZ6" s="120">
        <v>-125254</v>
      </c>
      <c r="DA6" s="121">
        <v>176544</v>
      </c>
      <c r="DB6" s="122"/>
    </row>
    <row r="7" spans="1:106" x14ac:dyDescent="0.15">
      <c r="A7" s="96" t="s">
        <v>131</v>
      </c>
      <c r="B7" s="113" t="s">
        <v>132</v>
      </c>
      <c r="C7" s="78" t="s">
        <v>360</v>
      </c>
      <c r="D7" s="79" t="s">
        <v>395</v>
      </c>
      <c r="E7" s="114">
        <v>14</v>
      </c>
      <c r="F7" s="114">
        <v>521</v>
      </c>
      <c r="G7" s="114">
        <v>3</v>
      </c>
      <c r="H7" s="114">
        <v>0</v>
      </c>
      <c r="I7" s="114">
        <v>543</v>
      </c>
      <c r="J7" s="114">
        <v>0</v>
      </c>
      <c r="K7" s="114">
        <v>3460</v>
      </c>
      <c r="L7" s="114">
        <v>128</v>
      </c>
      <c r="M7" s="114">
        <v>0</v>
      </c>
      <c r="N7" s="114">
        <v>0</v>
      </c>
      <c r="O7" s="114">
        <v>0</v>
      </c>
      <c r="P7" s="114">
        <v>0</v>
      </c>
      <c r="Q7" s="114">
        <v>0</v>
      </c>
      <c r="R7" s="114">
        <v>0</v>
      </c>
      <c r="S7" s="114">
        <v>0</v>
      </c>
      <c r="T7" s="114">
        <v>0</v>
      </c>
      <c r="U7" s="114">
        <v>0</v>
      </c>
      <c r="V7" s="114">
        <v>0</v>
      </c>
      <c r="W7" s="114">
        <v>0</v>
      </c>
      <c r="X7" s="114">
        <v>0</v>
      </c>
      <c r="Y7" s="114">
        <v>1</v>
      </c>
      <c r="Z7" s="114">
        <v>302</v>
      </c>
      <c r="AA7" s="114">
        <v>17</v>
      </c>
      <c r="AB7" s="114">
        <v>0</v>
      </c>
      <c r="AC7" s="114">
        <v>0</v>
      </c>
      <c r="AD7" s="114">
        <v>0</v>
      </c>
      <c r="AE7" s="114">
        <v>0</v>
      </c>
      <c r="AF7" s="114">
        <v>0</v>
      </c>
      <c r="AG7" s="114">
        <v>0</v>
      </c>
      <c r="AH7" s="114">
        <v>0</v>
      </c>
      <c r="AI7" s="114">
        <v>0</v>
      </c>
      <c r="AJ7" s="114">
        <v>2</v>
      </c>
      <c r="AK7" s="114">
        <v>0</v>
      </c>
      <c r="AL7" s="114">
        <v>77</v>
      </c>
      <c r="AM7" s="114">
        <v>0</v>
      </c>
      <c r="AN7" s="114">
        <v>0</v>
      </c>
      <c r="AO7" s="114">
        <v>1417</v>
      </c>
      <c r="AP7" s="114">
        <v>0</v>
      </c>
      <c r="AQ7" s="114">
        <v>0</v>
      </c>
      <c r="AR7" s="115">
        <v>6485</v>
      </c>
      <c r="AS7" s="116">
        <v>1</v>
      </c>
      <c r="AT7" s="116">
        <v>90</v>
      </c>
      <c r="AU7" s="116">
        <v>0</v>
      </c>
      <c r="AV7" s="116">
        <v>0</v>
      </c>
      <c r="AW7" s="116">
        <v>17</v>
      </c>
      <c r="AX7" s="116">
        <v>0</v>
      </c>
      <c r="AY7" s="116">
        <v>304</v>
      </c>
      <c r="AZ7" s="116">
        <v>3</v>
      </c>
      <c r="BA7" s="116">
        <v>0</v>
      </c>
      <c r="BB7" s="116">
        <v>0</v>
      </c>
      <c r="BC7" s="116">
        <v>0</v>
      </c>
      <c r="BD7" s="116">
        <v>0</v>
      </c>
      <c r="BE7" s="116">
        <v>0</v>
      </c>
      <c r="BF7" s="116">
        <v>0</v>
      </c>
      <c r="BG7" s="116">
        <v>0</v>
      </c>
      <c r="BH7" s="116">
        <v>0</v>
      </c>
      <c r="BI7" s="116">
        <v>0</v>
      </c>
      <c r="BJ7" s="116">
        <v>0</v>
      </c>
      <c r="BK7" s="116">
        <v>0</v>
      </c>
      <c r="BL7" s="116">
        <v>0</v>
      </c>
      <c r="BM7" s="116">
        <v>0</v>
      </c>
      <c r="BN7" s="116">
        <v>1</v>
      </c>
      <c r="BO7" s="116">
        <v>1</v>
      </c>
      <c r="BP7" s="116">
        <v>0</v>
      </c>
      <c r="BQ7" s="116">
        <v>0</v>
      </c>
      <c r="BR7" s="116">
        <v>0</v>
      </c>
      <c r="BS7" s="116">
        <v>0</v>
      </c>
      <c r="BT7" s="116">
        <v>0</v>
      </c>
      <c r="BU7" s="116">
        <v>0</v>
      </c>
      <c r="BV7" s="116">
        <v>0</v>
      </c>
      <c r="BW7" s="116">
        <v>0</v>
      </c>
      <c r="BX7" s="116">
        <v>0</v>
      </c>
      <c r="BY7" s="116">
        <v>0</v>
      </c>
      <c r="BZ7" s="116">
        <v>4</v>
      </c>
      <c r="CA7" s="116">
        <v>0</v>
      </c>
      <c r="CB7" s="116">
        <v>0</v>
      </c>
      <c r="CC7" s="116">
        <v>60</v>
      </c>
      <c r="CD7" s="116">
        <v>0</v>
      </c>
      <c r="CE7" s="116">
        <v>0</v>
      </c>
      <c r="CF7" s="117">
        <v>481</v>
      </c>
      <c r="CG7" s="118">
        <v>6966</v>
      </c>
      <c r="CH7" s="114">
        <v>64</v>
      </c>
      <c r="CI7" s="114">
        <v>3562</v>
      </c>
      <c r="CJ7" s="114">
        <v>0</v>
      </c>
      <c r="CK7" s="114">
        <v>0</v>
      </c>
      <c r="CL7" s="114">
        <v>0</v>
      </c>
      <c r="CM7" s="114">
        <v>3519</v>
      </c>
      <c r="CN7" s="114">
        <v>1</v>
      </c>
      <c r="CO7" s="115">
        <v>7146</v>
      </c>
      <c r="CP7" s="116">
        <v>3</v>
      </c>
      <c r="CQ7" s="116">
        <v>159</v>
      </c>
      <c r="CR7" s="116">
        <v>0</v>
      </c>
      <c r="CS7" s="116">
        <v>0</v>
      </c>
      <c r="CT7" s="116">
        <v>0</v>
      </c>
      <c r="CU7" s="116">
        <v>274</v>
      </c>
      <c r="CV7" s="116">
        <v>0</v>
      </c>
      <c r="CW7" s="119">
        <v>436</v>
      </c>
      <c r="CX7" s="118">
        <v>7582</v>
      </c>
      <c r="CY7" s="118">
        <v>17</v>
      </c>
      <c r="CZ7" s="120">
        <v>-3570</v>
      </c>
      <c r="DA7" s="121">
        <v>10995</v>
      </c>
      <c r="DB7" s="122"/>
    </row>
    <row r="8" spans="1:106" x14ac:dyDescent="0.15">
      <c r="A8" s="96" t="s">
        <v>133</v>
      </c>
      <c r="B8" s="113" t="s">
        <v>134</v>
      </c>
      <c r="C8" s="78" t="s">
        <v>362</v>
      </c>
      <c r="D8" s="79" t="s">
        <v>396</v>
      </c>
      <c r="E8" s="114">
        <v>0</v>
      </c>
      <c r="F8" s="114">
        <v>0</v>
      </c>
      <c r="G8" s="114">
        <v>676</v>
      </c>
      <c r="H8" s="114">
        <v>0</v>
      </c>
      <c r="I8" s="114">
        <v>14111</v>
      </c>
      <c r="J8" s="114">
        <v>0</v>
      </c>
      <c r="K8" s="114">
        <v>0</v>
      </c>
      <c r="L8" s="114">
        <v>24</v>
      </c>
      <c r="M8" s="114">
        <v>0</v>
      </c>
      <c r="N8" s="114">
        <v>0</v>
      </c>
      <c r="O8" s="114">
        <v>0</v>
      </c>
      <c r="P8" s="114">
        <v>0</v>
      </c>
      <c r="Q8" s="114">
        <v>0</v>
      </c>
      <c r="R8" s="114">
        <v>0</v>
      </c>
      <c r="S8" s="114">
        <v>0</v>
      </c>
      <c r="T8" s="114">
        <v>0</v>
      </c>
      <c r="U8" s="114">
        <v>0</v>
      </c>
      <c r="V8" s="114">
        <v>0</v>
      </c>
      <c r="W8" s="114">
        <v>0</v>
      </c>
      <c r="X8" s="114">
        <v>0</v>
      </c>
      <c r="Y8" s="114">
        <v>0</v>
      </c>
      <c r="Z8" s="114">
        <v>1030</v>
      </c>
      <c r="AA8" s="114">
        <v>0</v>
      </c>
      <c r="AB8" s="114">
        <v>0</v>
      </c>
      <c r="AC8" s="114">
        <v>0</v>
      </c>
      <c r="AD8" s="114">
        <v>0</v>
      </c>
      <c r="AE8" s="114">
        <v>0</v>
      </c>
      <c r="AF8" s="114">
        <v>0</v>
      </c>
      <c r="AG8" s="114">
        <v>0</v>
      </c>
      <c r="AH8" s="114">
        <v>3</v>
      </c>
      <c r="AI8" s="114">
        <v>0</v>
      </c>
      <c r="AJ8" s="114">
        <v>4</v>
      </c>
      <c r="AK8" s="114">
        <v>0</v>
      </c>
      <c r="AL8" s="114">
        <v>640</v>
      </c>
      <c r="AM8" s="114">
        <v>0</v>
      </c>
      <c r="AN8" s="114">
        <v>0</v>
      </c>
      <c r="AO8" s="114">
        <v>7070</v>
      </c>
      <c r="AP8" s="114">
        <v>0</v>
      </c>
      <c r="AQ8" s="114">
        <v>0</v>
      </c>
      <c r="AR8" s="115">
        <v>23558</v>
      </c>
      <c r="AS8" s="116">
        <v>0</v>
      </c>
      <c r="AT8" s="116">
        <v>0</v>
      </c>
      <c r="AU8" s="116">
        <v>300</v>
      </c>
      <c r="AV8" s="116">
        <v>0</v>
      </c>
      <c r="AW8" s="116">
        <v>5051</v>
      </c>
      <c r="AX8" s="116">
        <v>0</v>
      </c>
      <c r="AY8" s="116">
        <v>0</v>
      </c>
      <c r="AZ8" s="116">
        <v>4</v>
      </c>
      <c r="BA8" s="116">
        <v>0</v>
      </c>
      <c r="BB8" s="116">
        <v>0</v>
      </c>
      <c r="BC8" s="116">
        <v>0</v>
      </c>
      <c r="BD8" s="116">
        <v>0</v>
      </c>
      <c r="BE8" s="116">
        <v>0</v>
      </c>
      <c r="BF8" s="116">
        <v>0</v>
      </c>
      <c r="BG8" s="116">
        <v>0</v>
      </c>
      <c r="BH8" s="116">
        <v>0</v>
      </c>
      <c r="BI8" s="116">
        <v>0</v>
      </c>
      <c r="BJ8" s="116">
        <v>0</v>
      </c>
      <c r="BK8" s="116">
        <v>0</v>
      </c>
      <c r="BL8" s="116">
        <v>0</v>
      </c>
      <c r="BM8" s="116">
        <v>0</v>
      </c>
      <c r="BN8" s="116">
        <v>189</v>
      </c>
      <c r="BO8" s="116">
        <v>0</v>
      </c>
      <c r="BP8" s="116">
        <v>0</v>
      </c>
      <c r="BQ8" s="116">
        <v>0</v>
      </c>
      <c r="BR8" s="116">
        <v>0</v>
      </c>
      <c r="BS8" s="116">
        <v>0</v>
      </c>
      <c r="BT8" s="116">
        <v>0</v>
      </c>
      <c r="BU8" s="116">
        <v>0</v>
      </c>
      <c r="BV8" s="116">
        <v>1</v>
      </c>
      <c r="BW8" s="116">
        <v>0</v>
      </c>
      <c r="BX8" s="116">
        <v>1</v>
      </c>
      <c r="BY8" s="116">
        <v>0</v>
      </c>
      <c r="BZ8" s="116">
        <v>143</v>
      </c>
      <c r="CA8" s="116">
        <v>0</v>
      </c>
      <c r="CB8" s="116">
        <v>0</v>
      </c>
      <c r="CC8" s="116">
        <v>1431</v>
      </c>
      <c r="CD8" s="116">
        <v>0</v>
      </c>
      <c r="CE8" s="116">
        <v>0</v>
      </c>
      <c r="CF8" s="117">
        <v>7120</v>
      </c>
      <c r="CG8" s="118">
        <v>30678</v>
      </c>
      <c r="CH8" s="114">
        <v>304</v>
      </c>
      <c r="CI8" s="114">
        <v>9274</v>
      </c>
      <c r="CJ8" s="114">
        <v>0</v>
      </c>
      <c r="CK8" s="114">
        <v>0</v>
      </c>
      <c r="CL8" s="114">
        <v>0</v>
      </c>
      <c r="CM8" s="114">
        <v>171</v>
      </c>
      <c r="CN8" s="114">
        <v>19</v>
      </c>
      <c r="CO8" s="115">
        <v>9768</v>
      </c>
      <c r="CP8" s="116">
        <v>73</v>
      </c>
      <c r="CQ8" s="116">
        <v>1575</v>
      </c>
      <c r="CR8" s="116">
        <v>0</v>
      </c>
      <c r="CS8" s="116">
        <v>0</v>
      </c>
      <c r="CT8" s="116">
        <v>0</v>
      </c>
      <c r="CU8" s="116">
        <v>51</v>
      </c>
      <c r="CV8" s="116">
        <v>7</v>
      </c>
      <c r="CW8" s="119">
        <v>1706</v>
      </c>
      <c r="CX8" s="118">
        <v>11474</v>
      </c>
      <c r="CY8" s="118">
        <v>644</v>
      </c>
      <c r="CZ8" s="120">
        <v>-8996</v>
      </c>
      <c r="DA8" s="121">
        <v>33800</v>
      </c>
      <c r="DB8" s="122"/>
    </row>
    <row r="9" spans="1:106" x14ac:dyDescent="0.15">
      <c r="A9" s="96" t="s">
        <v>135</v>
      </c>
      <c r="B9" s="113" t="s">
        <v>136</v>
      </c>
      <c r="C9" s="78" t="s">
        <v>364</v>
      </c>
      <c r="D9" s="79" t="s">
        <v>3</v>
      </c>
      <c r="E9" s="114">
        <v>0</v>
      </c>
      <c r="F9" s="114">
        <v>4</v>
      </c>
      <c r="G9" s="114">
        <v>0</v>
      </c>
      <c r="H9" s="114">
        <v>17</v>
      </c>
      <c r="I9" s="114">
        <v>151</v>
      </c>
      <c r="J9" s="114">
        <v>0</v>
      </c>
      <c r="K9" s="114">
        <v>939</v>
      </c>
      <c r="L9" s="114">
        <v>5267</v>
      </c>
      <c r="M9" s="114">
        <v>89470</v>
      </c>
      <c r="N9" s="114">
        <v>72</v>
      </c>
      <c r="O9" s="114">
        <v>17439</v>
      </c>
      <c r="P9" s="114">
        <v>131429</v>
      </c>
      <c r="Q9" s="114">
        <v>8874</v>
      </c>
      <c r="R9" s="114">
        <v>93</v>
      </c>
      <c r="S9" s="114">
        <v>47</v>
      </c>
      <c r="T9" s="114">
        <v>12</v>
      </c>
      <c r="U9" s="114">
        <v>6</v>
      </c>
      <c r="V9" s="114">
        <v>8</v>
      </c>
      <c r="W9" s="114">
        <v>58</v>
      </c>
      <c r="X9" s="114">
        <v>5</v>
      </c>
      <c r="Y9" s="114">
        <v>27</v>
      </c>
      <c r="Z9" s="114">
        <v>181</v>
      </c>
      <c r="AA9" s="114">
        <v>9065</v>
      </c>
      <c r="AB9" s="114">
        <v>256405</v>
      </c>
      <c r="AC9" s="114">
        <v>0</v>
      </c>
      <c r="AD9" s="114">
        <v>0</v>
      </c>
      <c r="AE9" s="114">
        <v>0</v>
      </c>
      <c r="AF9" s="114">
        <v>0</v>
      </c>
      <c r="AG9" s="114">
        <v>0</v>
      </c>
      <c r="AH9" s="114">
        <v>22</v>
      </c>
      <c r="AI9" s="114">
        <v>0</v>
      </c>
      <c r="AJ9" s="114">
        <v>8</v>
      </c>
      <c r="AK9" s="114">
        <v>65</v>
      </c>
      <c r="AL9" s="114">
        <v>0</v>
      </c>
      <c r="AM9" s="114">
        <v>0</v>
      </c>
      <c r="AN9" s="114">
        <v>0</v>
      </c>
      <c r="AO9" s="114">
        <v>-42</v>
      </c>
      <c r="AP9" s="114">
        <v>0</v>
      </c>
      <c r="AQ9" s="114">
        <v>17</v>
      </c>
      <c r="AR9" s="115">
        <v>519639</v>
      </c>
      <c r="AS9" s="116">
        <v>0</v>
      </c>
      <c r="AT9" s="116">
        <v>0</v>
      </c>
      <c r="AU9" s="116">
        <v>0</v>
      </c>
      <c r="AV9" s="116">
        <v>0</v>
      </c>
      <c r="AW9" s="116">
        <v>1</v>
      </c>
      <c r="AX9" s="116">
        <v>0</v>
      </c>
      <c r="AY9" s="116">
        <v>12</v>
      </c>
      <c r="AZ9" s="116">
        <v>27</v>
      </c>
      <c r="BA9" s="116">
        <v>2841</v>
      </c>
      <c r="BB9" s="116">
        <v>0</v>
      </c>
      <c r="BC9" s="116">
        <v>79</v>
      </c>
      <c r="BD9" s="116">
        <v>390</v>
      </c>
      <c r="BE9" s="116">
        <v>260</v>
      </c>
      <c r="BF9" s="116">
        <v>0</v>
      </c>
      <c r="BG9" s="116">
        <v>0</v>
      </c>
      <c r="BH9" s="116">
        <v>0</v>
      </c>
      <c r="BI9" s="116">
        <v>0</v>
      </c>
      <c r="BJ9" s="116">
        <v>0</v>
      </c>
      <c r="BK9" s="116">
        <v>0</v>
      </c>
      <c r="BL9" s="116">
        <v>0</v>
      </c>
      <c r="BM9" s="116">
        <v>1</v>
      </c>
      <c r="BN9" s="116">
        <v>1</v>
      </c>
      <c r="BO9" s="116">
        <v>69</v>
      </c>
      <c r="BP9" s="116">
        <v>1446</v>
      </c>
      <c r="BQ9" s="116">
        <v>0</v>
      </c>
      <c r="BR9" s="116">
        <v>0</v>
      </c>
      <c r="BS9" s="116">
        <v>0</v>
      </c>
      <c r="BT9" s="116">
        <v>0</v>
      </c>
      <c r="BU9" s="116">
        <v>0</v>
      </c>
      <c r="BV9" s="116">
        <v>0</v>
      </c>
      <c r="BW9" s="116">
        <v>0</v>
      </c>
      <c r="BX9" s="116">
        <v>0</v>
      </c>
      <c r="BY9" s="116">
        <v>0</v>
      </c>
      <c r="BZ9" s="116">
        <v>0</v>
      </c>
      <c r="CA9" s="116">
        <v>0</v>
      </c>
      <c r="CB9" s="116">
        <v>0</v>
      </c>
      <c r="CC9" s="116">
        <v>0</v>
      </c>
      <c r="CD9" s="116">
        <v>0</v>
      </c>
      <c r="CE9" s="116">
        <v>0</v>
      </c>
      <c r="CF9" s="117">
        <v>5127</v>
      </c>
      <c r="CG9" s="118">
        <v>524766</v>
      </c>
      <c r="CH9" s="114">
        <v>-196</v>
      </c>
      <c r="CI9" s="114">
        <v>-264</v>
      </c>
      <c r="CJ9" s="114">
        <v>0</v>
      </c>
      <c r="CK9" s="114">
        <v>0</v>
      </c>
      <c r="CL9" s="114">
        <v>0</v>
      </c>
      <c r="CM9" s="114">
        <v>-546</v>
      </c>
      <c r="CN9" s="114">
        <v>55</v>
      </c>
      <c r="CO9" s="115">
        <v>-951</v>
      </c>
      <c r="CP9" s="116">
        <v>-1</v>
      </c>
      <c r="CQ9" s="116">
        <v>-1</v>
      </c>
      <c r="CR9" s="116">
        <v>0</v>
      </c>
      <c r="CS9" s="116">
        <v>0</v>
      </c>
      <c r="CT9" s="116">
        <v>-2</v>
      </c>
      <c r="CU9" s="116">
        <v>-10</v>
      </c>
      <c r="CV9" s="116">
        <v>0</v>
      </c>
      <c r="CW9" s="119">
        <v>-14</v>
      </c>
      <c r="CX9" s="118">
        <v>-965</v>
      </c>
      <c r="CY9" s="118">
        <v>1045</v>
      </c>
      <c r="CZ9" s="120">
        <v>-510401</v>
      </c>
      <c r="DA9" s="121">
        <v>14445</v>
      </c>
      <c r="DB9" s="122"/>
    </row>
    <row r="10" spans="1:106" x14ac:dyDescent="0.15">
      <c r="A10" s="96"/>
      <c r="B10" s="113"/>
      <c r="C10" s="78" t="s">
        <v>365</v>
      </c>
      <c r="D10" s="79" t="s">
        <v>344</v>
      </c>
      <c r="E10" s="114">
        <v>7815</v>
      </c>
      <c r="F10" s="114">
        <v>32</v>
      </c>
      <c r="G10" s="114">
        <v>1259</v>
      </c>
      <c r="H10" s="114">
        <v>0</v>
      </c>
      <c r="I10" s="114">
        <v>158204</v>
      </c>
      <c r="J10" s="114">
        <v>133</v>
      </c>
      <c r="K10" s="114">
        <v>167</v>
      </c>
      <c r="L10" s="114">
        <v>4318</v>
      </c>
      <c r="M10" s="114">
        <v>0</v>
      </c>
      <c r="N10" s="114">
        <v>3</v>
      </c>
      <c r="O10" s="114">
        <v>40</v>
      </c>
      <c r="P10" s="114">
        <v>0</v>
      </c>
      <c r="Q10" s="114">
        <v>0</v>
      </c>
      <c r="R10" s="114">
        <v>0</v>
      </c>
      <c r="S10" s="114">
        <v>0</v>
      </c>
      <c r="T10" s="114">
        <v>0</v>
      </c>
      <c r="U10" s="114">
        <v>0</v>
      </c>
      <c r="V10" s="114">
        <v>0</v>
      </c>
      <c r="W10" s="114">
        <v>0</v>
      </c>
      <c r="X10" s="114">
        <v>0</v>
      </c>
      <c r="Y10" s="114">
        <v>0</v>
      </c>
      <c r="Z10" s="114">
        <v>3385</v>
      </c>
      <c r="AA10" s="114">
        <v>4</v>
      </c>
      <c r="AB10" s="114">
        <v>0</v>
      </c>
      <c r="AC10" s="114">
        <v>0</v>
      </c>
      <c r="AD10" s="114">
        <v>0</v>
      </c>
      <c r="AE10" s="114">
        <v>158</v>
      </c>
      <c r="AF10" s="114">
        <v>0</v>
      </c>
      <c r="AG10" s="114">
        <v>0</v>
      </c>
      <c r="AH10" s="114">
        <v>94</v>
      </c>
      <c r="AI10" s="114">
        <v>0</v>
      </c>
      <c r="AJ10" s="114">
        <v>162</v>
      </c>
      <c r="AK10" s="114">
        <v>751</v>
      </c>
      <c r="AL10" s="114">
        <v>6703</v>
      </c>
      <c r="AM10" s="114">
        <v>125</v>
      </c>
      <c r="AN10" s="114">
        <v>4</v>
      </c>
      <c r="AO10" s="114">
        <v>116214</v>
      </c>
      <c r="AP10" s="114">
        <v>0</v>
      </c>
      <c r="AQ10" s="114">
        <v>94</v>
      </c>
      <c r="AR10" s="115">
        <v>299665</v>
      </c>
      <c r="AS10" s="116">
        <v>34530</v>
      </c>
      <c r="AT10" s="116">
        <v>459</v>
      </c>
      <c r="AU10" s="116">
        <v>4324</v>
      </c>
      <c r="AV10" s="116">
        <v>0</v>
      </c>
      <c r="AW10" s="116">
        <v>204521</v>
      </c>
      <c r="AX10" s="116">
        <v>245</v>
      </c>
      <c r="AY10" s="116">
        <v>625</v>
      </c>
      <c r="AZ10" s="116">
        <v>5229</v>
      </c>
      <c r="BA10" s="116">
        <v>2</v>
      </c>
      <c r="BB10" s="116">
        <v>6</v>
      </c>
      <c r="BC10" s="116">
        <v>101</v>
      </c>
      <c r="BD10" s="116">
        <v>1</v>
      </c>
      <c r="BE10" s="116">
        <v>0</v>
      </c>
      <c r="BF10" s="116">
        <v>0</v>
      </c>
      <c r="BG10" s="116">
        <v>0</v>
      </c>
      <c r="BH10" s="116">
        <v>0</v>
      </c>
      <c r="BI10" s="116">
        <v>0</v>
      </c>
      <c r="BJ10" s="116">
        <v>0</v>
      </c>
      <c r="BK10" s="116">
        <v>0</v>
      </c>
      <c r="BL10" s="116">
        <v>0</v>
      </c>
      <c r="BM10" s="116">
        <v>0</v>
      </c>
      <c r="BN10" s="116">
        <v>456</v>
      </c>
      <c r="BO10" s="116">
        <v>19</v>
      </c>
      <c r="BP10" s="116">
        <v>0</v>
      </c>
      <c r="BQ10" s="116">
        <v>0</v>
      </c>
      <c r="BR10" s="116">
        <v>0</v>
      </c>
      <c r="BS10" s="116">
        <v>438</v>
      </c>
      <c r="BT10" s="116">
        <v>0</v>
      </c>
      <c r="BU10" s="116">
        <v>0</v>
      </c>
      <c r="BV10" s="116">
        <v>315</v>
      </c>
      <c r="BW10" s="116">
        <v>0</v>
      </c>
      <c r="BX10" s="116">
        <v>471</v>
      </c>
      <c r="BY10" s="116">
        <v>1561</v>
      </c>
      <c r="BZ10" s="116">
        <v>13866</v>
      </c>
      <c r="CA10" s="116">
        <v>229</v>
      </c>
      <c r="CB10" s="116">
        <v>16</v>
      </c>
      <c r="CC10" s="116">
        <v>216290</v>
      </c>
      <c r="CD10" s="116">
        <v>0</v>
      </c>
      <c r="CE10" s="116">
        <v>207</v>
      </c>
      <c r="CF10" s="117">
        <v>483911</v>
      </c>
      <c r="CG10" s="118">
        <v>783576</v>
      </c>
      <c r="CH10" s="114">
        <v>12756</v>
      </c>
      <c r="CI10" s="114">
        <v>452078</v>
      </c>
      <c r="CJ10" s="114">
        <v>4584</v>
      </c>
      <c r="CK10" s="114">
        <v>0</v>
      </c>
      <c r="CL10" s="114">
        <v>0</v>
      </c>
      <c r="CM10" s="114">
        <v>7156</v>
      </c>
      <c r="CN10" s="114">
        <v>128</v>
      </c>
      <c r="CO10" s="115">
        <v>476702</v>
      </c>
      <c r="CP10" s="116">
        <v>28072</v>
      </c>
      <c r="CQ10" s="116">
        <v>862399</v>
      </c>
      <c r="CR10" s="116">
        <v>7812</v>
      </c>
      <c r="CS10" s="116">
        <v>0</v>
      </c>
      <c r="CT10" s="116">
        <v>0</v>
      </c>
      <c r="CU10" s="116">
        <v>5908</v>
      </c>
      <c r="CV10" s="116">
        <v>384</v>
      </c>
      <c r="CW10" s="119">
        <v>904575</v>
      </c>
      <c r="CX10" s="118">
        <v>1381277</v>
      </c>
      <c r="CY10" s="118">
        <v>10107</v>
      </c>
      <c r="CZ10" s="120">
        <v>-297016</v>
      </c>
      <c r="DA10" s="121">
        <v>1877944</v>
      </c>
      <c r="DB10" s="122"/>
    </row>
    <row r="11" spans="1:106" x14ac:dyDescent="0.15">
      <c r="A11" s="96"/>
      <c r="B11" s="113"/>
      <c r="C11" s="78" t="s">
        <v>366</v>
      </c>
      <c r="D11" s="79" t="s">
        <v>4</v>
      </c>
      <c r="E11" s="114">
        <v>320</v>
      </c>
      <c r="F11" s="114">
        <v>11</v>
      </c>
      <c r="G11" s="114">
        <v>403</v>
      </c>
      <c r="H11" s="114">
        <v>46</v>
      </c>
      <c r="I11" s="114">
        <v>1292</v>
      </c>
      <c r="J11" s="114">
        <v>16152</v>
      </c>
      <c r="K11" s="114">
        <v>2293</v>
      </c>
      <c r="L11" s="114">
        <v>1177</v>
      </c>
      <c r="M11" s="114">
        <v>10</v>
      </c>
      <c r="N11" s="114">
        <v>1441</v>
      </c>
      <c r="O11" s="114">
        <v>1008</v>
      </c>
      <c r="P11" s="114">
        <v>592</v>
      </c>
      <c r="Q11" s="114">
        <v>103</v>
      </c>
      <c r="R11" s="114">
        <v>425</v>
      </c>
      <c r="S11" s="114">
        <v>436</v>
      </c>
      <c r="T11" s="114">
        <v>441</v>
      </c>
      <c r="U11" s="114">
        <v>122</v>
      </c>
      <c r="V11" s="114">
        <v>772</v>
      </c>
      <c r="W11" s="114">
        <v>1857</v>
      </c>
      <c r="X11" s="114">
        <v>751</v>
      </c>
      <c r="Y11" s="114">
        <v>708</v>
      </c>
      <c r="Z11" s="114">
        <v>2255</v>
      </c>
      <c r="AA11" s="114">
        <v>2905</v>
      </c>
      <c r="AB11" s="114">
        <v>85</v>
      </c>
      <c r="AC11" s="114">
        <v>92</v>
      </c>
      <c r="AD11" s="114">
        <v>188</v>
      </c>
      <c r="AE11" s="114">
        <v>7447</v>
      </c>
      <c r="AF11" s="114">
        <v>1041</v>
      </c>
      <c r="AG11" s="114">
        <v>59</v>
      </c>
      <c r="AH11" s="114">
        <v>2357</v>
      </c>
      <c r="AI11" s="114">
        <v>361</v>
      </c>
      <c r="AJ11" s="114">
        <v>3213</v>
      </c>
      <c r="AK11" s="114">
        <v>367</v>
      </c>
      <c r="AL11" s="114">
        <v>4759</v>
      </c>
      <c r="AM11" s="114">
        <v>2552</v>
      </c>
      <c r="AN11" s="114">
        <v>2307</v>
      </c>
      <c r="AO11" s="114">
        <v>5314</v>
      </c>
      <c r="AP11" s="114">
        <v>533</v>
      </c>
      <c r="AQ11" s="114">
        <v>81</v>
      </c>
      <c r="AR11" s="115">
        <v>66276</v>
      </c>
      <c r="AS11" s="116">
        <v>324</v>
      </c>
      <c r="AT11" s="116">
        <v>30</v>
      </c>
      <c r="AU11" s="116">
        <v>303</v>
      </c>
      <c r="AV11" s="116">
        <v>38</v>
      </c>
      <c r="AW11" s="116">
        <v>383</v>
      </c>
      <c r="AX11" s="116">
        <v>9558</v>
      </c>
      <c r="AY11" s="116">
        <v>648</v>
      </c>
      <c r="AZ11" s="116">
        <v>258</v>
      </c>
      <c r="BA11" s="116">
        <v>6</v>
      </c>
      <c r="BB11" s="116">
        <v>548</v>
      </c>
      <c r="BC11" s="116">
        <v>236</v>
      </c>
      <c r="BD11" s="116">
        <v>101</v>
      </c>
      <c r="BE11" s="116">
        <v>105</v>
      </c>
      <c r="BF11" s="116">
        <v>133</v>
      </c>
      <c r="BG11" s="116">
        <v>114</v>
      </c>
      <c r="BH11" s="116">
        <v>213</v>
      </c>
      <c r="BI11" s="116">
        <v>89</v>
      </c>
      <c r="BJ11" s="116">
        <v>649</v>
      </c>
      <c r="BK11" s="116">
        <v>427</v>
      </c>
      <c r="BL11" s="116">
        <v>118</v>
      </c>
      <c r="BM11" s="116">
        <v>867</v>
      </c>
      <c r="BN11" s="116">
        <v>439</v>
      </c>
      <c r="BO11" s="116">
        <v>1603</v>
      </c>
      <c r="BP11" s="116">
        <v>39</v>
      </c>
      <c r="BQ11" s="116">
        <v>36</v>
      </c>
      <c r="BR11" s="116">
        <v>86</v>
      </c>
      <c r="BS11" s="116">
        <v>4112</v>
      </c>
      <c r="BT11" s="116">
        <v>582</v>
      </c>
      <c r="BU11" s="116">
        <v>28</v>
      </c>
      <c r="BV11" s="116">
        <v>866</v>
      </c>
      <c r="BW11" s="116">
        <v>552</v>
      </c>
      <c r="BX11" s="116">
        <v>1617</v>
      </c>
      <c r="BY11" s="116">
        <v>201</v>
      </c>
      <c r="BZ11" s="116">
        <v>2086</v>
      </c>
      <c r="CA11" s="116">
        <v>1261</v>
      </c>
      <c r="CB11" s="116">
        <v>1686</v>
      </c>
      <c r="CC11" s="116">
        <v>2064</v>
      </c>
      <c r="CD11" s="116">
        <v>242</v>
      </c>
      <c r="CE11" s="116">
        <v>37</v>
      </c>
      <c r="CF11" s="117">
        <v>32685</v>
      </c>
      <c r="CG11" s="118">
        <v>98961</v>
      </c>
      <c r="CH11" s="114">
        <v>1797</v>
      </c>
      <c r="CI11" s="114">
        <v>103739</v>
      </c>
      <c r="CJ11" s="114">
        <v>0</v>
      </c>
      <c r="CK11" s="114">
        <v>13</v>
      </c>
      <c r="CL11" s="114">
        <v>4773</v>
      </c>
      <c r="CM11" s="114">
        <v>-2919</v>
      </c>
      <c r="CN11" s="114">
        <v>86</v>
      </c>
      <c r="CO11" s="115">
        <v>107489</v>
      </c>
      <c r="CP11" s="116">
        <v>1191</v>
      </c>
      <c r="CQ11" s="116">
        <v>40716</v>
      </c>
      <c r="CR11" s="116">
        <v>0</v>
      </c>
      <c r="CS11" s="116">
        <v>8</v>
      </c>
      <c r="CT11" s="116">
        <v>2803</v>
      </c>
      <c r="CU11" s="116">
        <v>-1697</v>
      </c>
      <c r="CV11" s="116">
        <v>241</v>
      </c>
      <c r="CW11" s="119">
        <v>43262</v>
      </c>
      <c r="CX11" s="118">
        <v>150751</v>
      </c>
      <c r="CY11" s="118">
        <v>4857</v>
      </c>
      <c r="CZ11" s="120">
        <v>-161565</v>
      </c>
      <c r="DA11" s="121">
        <v>93004</v>
      </c>
      <c r="DB11" s="122"/>
    </row>
    <row r="12" spans="1:106" x14ac:dyDescent="0.15">
      <c r="A12" s="96"/>
      <c r="B12" s="113"/>
      <c r="C12" s="78" t="s">
        <v>367</v>
      </c>
      <c r="D12" s="79" t="s">
        <v>113</v>
      </c>
      <c r="E12" s="114">
        <v>1836</v>
      </c>
      <c r="F12" s="114">
        <v>22</v>
      </c>
      <c r="G12" s="114">
        <v>57</v>
      </c>
      <c r="H12" s="114">
        <v>13</v>
      </c>
      <c r="I12" s="114">
        <v>13948</v>
      </c>
      <c r="J12" s="114">
        <v>326</v>
      </c>
      <c r="K12" s="114">
        <v>59600</v>
      </c>
      <c r="L12" s="114">
        <v>9106</v>
      </c>
      <c r="M12" s="114">
        <v>4</v>
      </c>
      <c r="N12" s="114">
        <v>1754</v>
      </c>
      <c r="O12" s="114">
        <v>2334</v>
      </c>
      <c r="P12" s="114">
        <v>452</v>
      </c>
      <c r="Q12" s="114">
        <v>228</v>
      </c>
      <c r="R12" s="114">
        <v>1240</v>
      </c>
      <c r="S12" s="114">
        <v>263</v>
      </c>
      <c r="T12" s="114">
        <v>414</v>
      </c>
      <c r="U12" s="114">
        <v>414</v>
      </c>
      <c r="V12" s="114">
        <v>609</v>
      </c>
      <c r="W12" s="114">
        <v>3959</v>
      </c>
      <c r="X12" s="114">
        <v>2913</v>
      </c>
      <c r="Y12" s="114">
        <v>1025</v>
      </c>
      <c r="Z12" s="114">
        <v>14713</v>
      </c>
      <c r="AA12" s="114">
        <v>36147</v>
      </c>
      <c r="AB12" s="114">
        <v>952</v>
      </c>
      <c r="AC12" s="114">
        <v>190</v>
      </c>
      <c r="AD12" s="114">
        <v>247</v>
      </c>
      <c r="AE12" s="114">
        <v>9948</v>
      </c>
      <c r="AF12" s="114">
        <v>2003</v>
      </c>
      <c r="AG12" s="114">
        <v>505</v>
      </c>
      <c r="AH12" s="114">
        <v>5065</v>
      </c>
      <c r="AI12" s="114">
        <v>5354</v>
      </c>
      <c r="AJ12" s="114">
        <v>780</v>
      </c>
      <c r="AK12" s="114">
        <v>3803</v>
      </c>
      <c r="AL12" s="114">
        <v>5918</v>
      </c>
      <c r="AM12" s="114">
        <v>1571</v>
      </c>
      <c r="AN12" s="114">
        <v>2125</v>
      </c>
      <c r="AO12" s="114">
        <v>5784</v>
      </c>
      <c r="AP12" s="114">
        <v>9336</v>
      </c>
      <c r="AQ12" s="114">
        <v>589</v>
      </c>
      <c r="AR12" s="115">
        <v>205547</v>
      </c>
      <c r="AS12" s="116">
        <v>4750</v>
      </c>
      <c r="AT12" s="116">
        <v>152</v>
      </c>
      <c r="AU12" s="116">
        <v>98</v>
      </c>
      <c r="AV12" s="116">
        <v>34</v>
      </c>
      <c r="AW12" s="116">
        <v>9919</v>
      </c>
      <c r="AX12" s="116">
        <v>464</v>
      </c>
      <c r="AY12" s="116">
        <v>64063</v>
      </c>
      <c r="AZ12" s="116">
        <v>6887</v>
      </c>
      <c r="BA12" s="116">
        <v>5</v>
      </c>
      <c r="BB12" s="116">
        <v>1679</v>
      </c>
      <c r="BC12" s="116">
        <v>2807</v>
      </c>
      <c r="BD12" s="116">
        <v>157</v>
      </c>
      <c r="BE12" s="116">
        <v>457</v>
      </c>
      <c r="BF12" s="116">
        <v>729</v>
      </c>
      <c r="BG12" s="116">
        <v>306</v>
      </c>
      <c r="BH12" s="116">
        <v>310</v>
      </c>
      <c r="BI12" s="116">
        <v>608</v>
      </c>
      <c r="BJ12" s="116">
        <v>1772</v>
      </c>
      <c r="BK12" s="116">
        <v>2052</v>
      </c>
      <c r="BL12" s="116">
        <v>840</v>
      </c>
      <c r="BM12" s="116">
        <v>1302</v>
      </c>
      <c r="BN12" s="116">
        <v>18048</v>
      </c>
      <c r="BO12" s="116">
        <v>45312</v>
      </c>
      <c r="BP12" s="116">
        <v>656</v>
      </c>
      <c r="BQ12" s="116">
        <v>169</v>
      </c>
      <c r="BR12" s="116">
        <v>265</v>
      </c>
      <c r="BS12" s="116">
        <v>14452</v>
      </c>
      <c r="BT12" s="116">
        <v>2636</v>
      </c>
      <c r="BU12" s="116">
        <v>570</v>
      </c>
      <c r="BV12" s="116">
        <v>4639</v>
      </c>
      <c r="BW12" s="116">
        <v>14379</v>
      </c>
      <c r="BX12" s="116">
        <v>1043</v>
      </c>
      <c r="BY12" s="116">
        <v>4044</v>
      </c>
      <c r="BZ12" s="116">
        <v>6328</v>
      </c>
      <c r="CA12" s="116">
        <v>1631</v>
      </c>
      <c r="CB12" s="116">
        <v>4392</v>
      </c>
      <c r="CC12" s="116">
        <v>5889</v>
      </c>
      <c r="CD12" s="116">
        <v>11091</v>
      </c>
      <c r="CE12" s="116">
        <v>196</v>
      </c>
      <c r="CF12" s="117">
        <v>235131</v>
      </c>
      <c r="CG12" s="118">
        <v>440678</v>
      </c>
      <c r="CH12" s="114">
        <v>1135</v>
      </c>
      <c r="CI12" s="114">
        <v>6492</v>
      </c>
      <c r="CJ12" s="114">
        <v>28</v>
      </c>
      <c r="CK12" s="114">
        <v>147</v>
      </c>
      <c r="CL12" s="114">
        <v>3691</v>
      </c>
      <c r="CM12" s="114">
        <v>-2039</v>
      </c>
      <c r="CN12" s="114">
        <v>434</v>
      </c>
      <c r="CO12" s="115">
        <v>9888</v>
      </c>
      <c r="CP12" s="116">
        <v>1336</v>
      </c>
      <c r="CQ12" s="116">
        <v>6672</v>
      </c>
      <c r="CR12" s="116">
        <v>40</v>
      </c>
      <c r="CS12" s="116">
        <v>256</v>
      </c>
      <c r="CT12" s="116">
        <v>5070</v>
      </c>
      <c r="CU12" s="116">
        <v>-1258</v>
      </c>
      <c r="CV12" s="116">
        <v>266</v>
      </c>
      <c r="CW12" s="119">
        <v>12382</v>
      </c>
      <c r="CX12" s="118">
        <v>22270</v>
      </c>
      <c r="CY12" s="118">
        <v>33910</v>
      </c>
      <c r="CZ12" s="120">
        <v>-62892</v>
      </c>
      <c r="DA12" s="121">
        <v>433966</v>
      </c>
      <c r="DB12" s="122"/>
    </row>
    <row r="13" spans="1:106" x14ac:dyDescent="0.15">
      <c r="A13" s="96"/>
      <c r="B13" s="113"/>
      <c r="C13" s="78" t="s">
        <v>368</v>
      </c>
      <c r="D13" s="79" t="s">
        <v>5</v>
      </c>
      <c r="E13" s="114">
        <v>4094</v>
      </c>
      <c r="F13" s="114">
        <v>5</v>
      </c>
      <c r="G13" s="114">
        <v>132</v>
      </c>
      <c r="H13" s="114">
        <v>82</v>
      </c>
      <c r="I13" s="114">
        <v>6923</v>
      </c>
      <c r="J13" s="114">
        <v>3877</v>
      </c>
      <c r="K13" s="114">
        <v>6318</v>
      </c>
      <c r="L13" s="114">
        <v>177405</v>
      </c>
      <c r="M13" s="114">
        <v>140</v>
      </c>
      <c r="N13" s="114">
        <v>40739</v>
      </c>
      <c r="O13" s="114">
        <v>3909</v>
      </c>
      <c r="P13" s="114">
        <v>3773</v>
      </c>
      <c r="Q13" s="114">
        <v>695</v>
      </c>
      <c r="R13" s="114">
        <v>1796</v>
      </c>
      <c r="S13" s="114">
        <v>651</v>
      </c>
      <c r="T13" s="114">
        <v>1071</v>
      </c>
      <c r="U13" s="114">
        <v>922</v>
      </c>
      <c r="V13" s="114">
        <v>2846</v>
      </c>
      <c r="W13" s="114">
        <v>6047</v>
      </c>
      <c r="X13" s="114">
        <v>2676</v>
      </c>
      <c r="Y13" s="114">
        <v>3325</v>
      </c>
      <c r="Z13" s="114">
        <v>5930</v>
      </c>
      <c r="AA13" s="114">
        <v>3058</v>
      </c>
      <c r="AB13" s="114">
        <v>361</v>
      </c>
      <c r="AC13" s="114">
        <v>989</v>
      </c>
      <c r="AD13" s="114">
        <v>895</v>
      </c>
      <c r="AE13" s="114">
        <v>13</v>
      </c>
      <c r="AF13" s="114">
        <v>10</v>
      </c>
      <c r="AG13" s="114">
        <v>29</v>
      </c>
      <c r="AH13" s="114">
        <v>330</v>
      </c>
      <c r="AI13" s="114">
        <v>392</v>
      </c>
      <c r="AJ13" s="114">
        <v>457</v>
      </c>
      <c r="AK13" s="114">
        <v>3278</v>
      </c>
      <c r="AL13" s="114">
        <v>124319</v>
      </c>
      <c r="AM13" s="114">
        <v>160</v>
      </c>
      <c r="AN13" s="114">
        <v>2393</v>
      </c>
      <c r="AO13" s="114">
        <v>4792</v>
      </c>
      <c r="AP13" s="114">
        <v>289</v>
      </c>
      <c r="AQ13" s="114">
        <v>880</v>
      </c>
      <c r="AR13" s="115">
        <v>416001</v>
      </c>
      <c r="AS13" s="116">
        <v>21274</v>
      </c>
      <c r="AT13" s="116">
        <v>23</v>
      </c>
      <c r="AU13" s="116">
        <v>456</v>
      </c>
      <c r="AV13" s="116">
        <v>293</v>
      </c>
      <c r="AW13" s="116">
        <v>10964</v>
      </c>
      <c r="AX13" s="116">
        <v>12138</v>
      </c>
      <c r="AY13" s="116">
        <v>13047</v>
      </c>
      <c r="AZ13" s="116">
        <v>300910</v>
      </c>
      <c r="BA13" s="116">
        <v>1029</v>
      </c>
      <c r="BB13" s="116">
        <v>86816</v>
      </c>
      <c r="BC13" s="116">
        <v>6880</v>
      </c>
      <c r="BD13" s="116">
        <v>2645</v>
      </c>
      <c r="BE13" s="116">
        <v>3085</v>
      </c>
      <c r="BF13" s="116">
        <v>2717</v>
      </c>
      <c r="BG13" s="116">
        <v>1243</v>
      </c>
      <c r="BH13" s="116">
        <v>1876</v>
      </c>
      <c r="BI13" s="116">
        <v>3608</v>
      </c>
      <c r="BJ13" s="116">
        <v>7948</v>
      </c>
      <c r="BK13" s="116">
        <v>6314</v>
      </c>
      <c r="BL13" s="116">
        <v>2349</v>
      </c>
      <c r="BM13" s="116">
        <v>15455</v>
      </c>
      <c r="BN13" s="116">
        <v>10789</v>
      </c>
      <c r="BO13" s="116">
        <v>8834</v>
      </c>
      <c r="BP13" s="116">
        <v>674</v>
      </c>
      <c r="BQ13" s="116">
        <v>1852</v>
      </c>
      <c r="BR13" s="116">
        <v>1953</v>
      </c>
      <c r="BS13" s="116">
        <v>36</v>
      </c>
      <c r="BT13" s="116">
        <v>27</v>
      </c>
      <c r="BU13" s="116">
        <v>62</v>
      </c>
      <c r="BV13" s="116">
        <v>640</v>
      </c>
      <c r="BW13" s="116">
        <v>2385</v>
      </c>
      <c r="BX13" s="116">
        <v>1262</v>
      </c>
      <c r="BY13" s="116">
        <v>6489</v>
      </c>
      <c r="BZ13" s="116">
        <v>245377</v>
      </c>
      <c r="CA13" s="116">
        <v>350</v>
      </c>
      <c r="CB13" s="116">
        <v>9096</v>
      </c>
      <c r="CC13" s="116">
        <v>11199</v>
      </c>
      <c r="CD13" s="116">
        <v>661</v>
      </c>
      <c r="CE13" s="116">
        <v>2031</v>
      </c>
      <c r="CF13" s="117">
        <v>804787</v>
      </c>
      <c r="CG13" s="118">
        <v>1220788</v>
      </c>
      <c r="CH13" s="114">
        <v>2348</v>
      </c>
      <c r="CI13" s="114">
        <v>41692</v>
      </c>
      <c r="CJ13" s="114">
        <v>0</v>
      </c>
      <c r="CK13" s="114">
        <v>0</v>
      </c>
      <c r="CL13" s="114">
        <v>0</v>
      </c>
      <c r="CM13" s="114">
        <v>9585</v>
      </c>
      <c r="CN13" s="114">
        <v>2530</v>
      </c>
      <c r="CO13" s="115">
        <v>56155</v>
      </c>
      <c r="CP13" s="116">
        <v>5254</v>
      </c>
      <c r="CQ13" s="116">
        <v>79687</v>
      </c>
      <c r="CR13" s="116">
        <v>0</v>
      </c>
      <c r="CS13" s="116">
        <v>0</v>
      </c>
      <c r="CT13" s="116">
        <v>0</v>
      </c>
      <c r="CU13" s="116">
        <v>3006</v>
      </c>
      <c r="CV13" s="116">
        <v>4417</v>
      </c>
      <c r="CW13" s="119">
        <v>92364</v>
      </c>
      <c r="CX13" s="118">
        <v>148519</v>
      </c>
      <c r="CY13" s="118">
        <v>229779</v>
      </c>
      <c r="CZ13" s="120">
        <v>-266907</v>
      </c>
      <c r="DA13" s="121">
        <v>1332179</v>
      </c>
      <c r="DB13" s="122"/>
    </row>
    <row r="14" spans="1:106" x14ac:dyDescent="0.15">
      <c r="A14" s="96"/>
      <c r="B14" s="113"/>
      <c r="C14" s="78" t="s">
        <v>369</v>
      </c>
      <c r="D14" s="79" t="s">
        <v>6</v>
      </c>
      <c r="E14" s="114">
        <v>985</v>
      </c>
      <c r="F14" s="114">
        <v>72</v>
      </c>
      <c r="G14" s="114">
        <v>861</v>
      </c>
      <c r="H14" s="114">
        <v>698</v>
      </c>
      <c r="I14" s="114">
        <v>3807</v>
      </c>
      <c r="J14" s="114">
        <v>232</v>
      </c>
      <c r="K14" s="114">
        <v>1039</v>
      </c>
      <c r="L14" s="114">
        <v>4347</v>
      </c>
      <c r="M14" s="114">
        <v>3159</v>
      </c>
      <c r="N14" s="114">
        <v>416</v>
      </c>
      <c r="O14" s="114">
        <v>2906</v>
      </c>
      <c r="P14" s="114">
        <v>25053</v>
      </c>
      <c r="Q14" s="114">
        <v>561</v>
      </c>
      <c r="R14" s="114">
        <v>936</v>
      </c>
      <c r="S14" s="114">
        <v>842</v>
      </c>
      <c r="T14" s="114">
        <v>607</v>
      </c>
      <c r="U14" s="114">
        <v>157</v>
      </c>
      <c r="V14" s="114">
        <v>307</v>
      </c>
      <c r="W14" s="114">
        <v>757</v>
      </c>
      <c r="X14" s="114">
        <v>186</v>
      </c>
      <c r="Y14" s="114">
        <v>1683</v>
      </c>
      <c r="Z14" s="114">
        <v>1233</v>
      </c>
      <c r="AA14" s="114">
        <v>8558</v>
      </c>
      <c r="AB14" s="114">
        <v>24017</v>
      </c>
      <c r="AC14" s="114">
        <v>1171</v>
      </c>
      <c r="AD14" s="114">
        <v>898</v>
      </c>
      <c r="AE14" s="114">
        <v>11890</v>
      </c>
      <c r="AF14" s="114">
        <v>820</v>
      </c>
      <c r="AG14" s="114">
        <v>879</v>
      </c>
      <c r="AH14" s="114">
        <v>24752</v>
      </c>
      <c r="AI14" s="114">
        <v>862</v>
      </c>
      <c r="AJ14" s="114">
        <v>4644</v>
      </c>
      <c r="AK14" s="114">
        <v>2989</v>
      </c>
      <c r="AL14" s="114">
        <v>3495</v>
      </c>
      <c r="AM14" s="114">
        <v>458</v>
      </c>
      <c r="AN14" s="114">
        <v>2135</v>
      </c>
      <c r="AO14" s="114">
        <v>6360</v>
      </c>
      <c r="AP14" s="114">
        <v>0</v>
      </c>
      <c r="AQ14" s="114">
        <v>1859</v>
      </c>
      <c r="AR14" s="115">
        <v>146631</v>
      </c>
      <c r="AS14" s="116">
        <v>468</v>
      </c>
      <c r="AT14" s="116">
        <v>51</v>
      </c>
      <c r="AU14" s="116">
        <v>265</v>
      </c>
      <c r="AV14" s="116">
        <v>190</v>
      </c>
      <c r="AW14" s="116">
        <v>460</v>
      </c>
      <c r="AX14" s="116">
        <v>77</v>
      </c>
      <c r="AY14" s="116">
        <v>177</v>
      </c>
      <c r="AZ14" s="116">
        <v>4635</v>
      </c>
      <c r="BA14" s="116">
        <v>2539</v>
      </c>
      <c r="BB14" s="116">
        <v>69</v>
      </c>
      <c r="BC14" s="116">
        <v>431</v>
      </c>
      <c r="BD14" s="116">
        <v>2264</v>
      </c>
      <c r="BE14" s="116">
        <v>94</v>
      </c>
      <c r="BF14" s="116">
        <v>122</v>
      </c>
      <c r="BG14" s="116">
        <v>56</v>
      </c>
      <c r="BH14" s="116">
        <v>80</v>
      </c>
      <c r="BI14" s="116">
        <v>44</v>
      </c>
      <c r="BJ14" s="116">
        <v>73</v>
      </c>
      <c r="BK14" s="116">
        <v>59</v>
      </c>
      <c r="BL14" s="116">
        <v>16</v>
      </c>
      <c r="BM14" s="116">
        <v>246</v>
      </c>
      <c r="BN14" s="116">
        <v>142</v>
      </c>
      <c r="BO14" s="116">
        <v>2135</v>
      </c>
      <c r="BP14" s="116">
        <v>3185</v>
      </c>
      <c r="BQ14" s="116">
        <v>167</v>
      </c>
      <c r="BR14" s="116">
        <v>162</v>
      </c>
      <c r="BS14" s="116">
        <v>2809</v>
      </c>
      <c r="BT14" s="116">
        <v>180</v>
      </c>
      <c r="BU14" s="116">
        <v>178</v>
      </c>
      <c r="BV14" s="116">
        <v>4829</v>
      </c>
      <c r="BW14" s="116">
        <v>366</v>
      </c>
      <c r="BX14" s="116">
        <v>1105</v>
      </c>
      <c r="BY14" s="116">
        <v>597</v>
      </c>
      <c r="BZ14" s="116">
        <v>581</v>
      </c>
      <c r="CA14" s="116">
        <v>78</v>
      </c>
      <c r="CB14" s="116">
        <v>643</v>
      </c>
      <c r="CC14" s="116">
        <v>1090</v>
      </c>
      <c r="CD14" s="116">
        <v>0</v>
      </c>
      <c r="CE14" s="116">
        <v>350</v>
      </c>
      <c r="CF14" s="117">
        <v>31013</v>
      </c>
      <c r="CG14" s="118">
        <v>177644</v>
      </c>
      <c r="CH14" s="114">
        <v>262</v>
      </c>
      <c r="CI14" s="114">
        <v>43471</v>
      </c>
      <c r="CJ14" s="114">
        <v>0</v>
      </c>
      <c r="CK14" s="114">
        <v>0</v>
      </c>
      <c r="CL14" s="114">
        <v>0</v>
      </c>
      <c r="CM14" s="114">
        <v>395</v>
      </c>
      <c r="CN14" s="114">
        <v>3</v>
      </c>
      <c r="CO14" s="115">
        <v>44131</v>
      </c>
      <c r="CP14" s="116">
        <v>50</v>
      </c>
      <c r="CQ14" s="116">
        <v>12316</v>
      </c>
      <c r="CR14" s="116">
        <v>0</v>
      </c>
      <c r="CS14" s="116">
        <v>0</v>
      </c>
      <c r="CT14" s="116">
        <v>0</v>
      </c>
      <c r="CU14" s="116">
        <v>221</v>
      </c>
      <c r="CV14" s="116">
        <v>55</v>
      </c>
      <c r="CW14" s="119">
        <v>12642</v>
      </c>
      <c r="CX14" s="118">
        <v>56773</v>
      </c>
      <c r="CY14" s="118">
        <v>1288</v>
      </c>
      <c r="CZ14" s="120">
        <v>-86273</v>
      </c>
      <c r="DA14" s="121">
        <v>149432</v>
      </c>
      <c r="DB14" s="122"/>
    </row>
    <row r="15" spans="1:106" x14ac:dyDescent="0.15">
      <c r="A15" s="96"/>
      <c r="B15" s="113"/>
      <c r="C15" s="78" t="s">
        <v>88</v>
      </c>
      <c r="D15" s="79" t="s">
        <v>370</v>
      </c>
      <c r="E15" s="114">
        <v>295</v>
      </c>
      <c r="F15" s="114">
        <v>26</v>
      </c>
      <c r="G15" s="114">
        <v>153</v>
      </c>
      <c r="H15" s="114">
        <v>28</v>
      </c>
      <c r="I15" s="114">
        <v>8774</v>
      </c>
      <c r="J15" s="114">
        <v>256</v>
      </c>
      <c r="K15" s="114">
        <v>3304</v>
      </c>
      <c r="L15" s="114">
        <v>5999</v>
      </c>
      <c r="M15" s="114">
        <v>3</v>
      </c>
      <c r="N15" s="114">
        <v>26371</v>
      </c>
      <c r="O15" s="114">
        <v>1252</v>
      </c>
      <c r="P15" s="114">
        <v>506</v>
      </c>
      <c r="Q15" s="114">
        <v>146</v>
      </c>
      <c r="R15" s="114">
        <v>840</v>
      </c>
      <c r="S15" s="114">
        <v>1686</v>
      </c>
      <c r="T15" s="114">
        <v>5347</v>
      </c>
      <c r="U15" s="114">
        <v>1623</v>
      </c>
      <c r="V15" s="114">
        <v>1353</v>
      </c>
      <c r="W15" s="114">
        <v>9293</v>
      </c>
      <c r="X15" s="114">
        <v>7064</v>
      </c>
      <c r="Y15" s="114">
        <v>5934</v>
      </c>
      <c r="Z15" s="114">
        <v>5902</v>
      </c>
      <c r="AA15" s="114">
        <v>4607</v>
      </c>
      <c r="AB15" s="114">
        <v>2</v>
      </c>
      <c r="AC15" s="114">
        <v>1483</v>
      </c>
      <c r="AD15" s="114">
        <v>379</v>
      </c>
      <c r="AE15" s="114">
        <v>3845</v>
      </c>
      <c r="AF15" s="114">
        <v>704</v>
      </c>
      <c r="AG15" s="114">
        <v>375</v>
      </c>
      <c r="AH15" s="114">
        <v>869</v>
      </c>
      <c r="AI15" s="114">
        <v>500</v>
      </c>
      <c r="AJ15" s="114">
        <v>538</v>
      </c>
      <c r="AK15" s="114">
        <v>1334</v>
      </c>
      <c r="AL15" s="114">
        <v>1177</v>
      </c>
      <c r="AM15" s="114">
        <v>298</v>
      </c>
      <c r="AN15" s="114">
        <v>3426</v>
      </c>
      <c r="AO15" s="114">
        <v>1308</v>
      </c>
      <c r="AP15" s="114">
        <v>579</v>
      </c>
      <c r="AQ15" s="114">
        <v>358</v>
      </c>
      <c r="AR15" s="115">
        <v>107937</v>
      </c>
      <c r="AS15" s="116">
        <v>3205</v>
      </c>
      <c r="AT15" s="116">
        <v>668</v>
      </c>
      <c r="AU15" s="116">
        <v>1063</v>
      </c>
      <c r="AV15" s="116">
        <v>247</v>
      </c>
      <c r="AW15" s="116">
        <v>24918</v>
      </c>
      <c r="AX15" s="116">
        <v>1416</v>
      </c>
      <c r="AY15" s="116">
        <v>8197</v>
      </c>
      <c r="AZ15" s="116">
        <v>17918</v>
      </c>
      <c r="BA15" s="116">
        <v>90</v>
      </c>
      <c r="BB15" s="116">
        <v>96661</v>
      </c>
      <c r="BC15" s="116">
        <v>2067</v>
      </c>
      <c r="BD15" s="116">
        <v>646</v>
      </c>
      <c r="BE15" s="116">
        <v>2273</v>
      </c>
      <c r="BF15" s="116">
        <v>1747</v>
      </c>
      <c r="BG15" s="116">
        <v>4331</v>
      </c>
      <c r="BH15" s="116">
        <v>11424</v>
      </c>
      <c r="BI15" s="116">
        <v>9703</v>
      </c>
      <c r="BJ15" s="116">
        <v>10544</v>
      </c>
      <c r="BK15" s="116">
        <v>20482</v>
      </c>
      <c r="BL15" s="116">
        <v>11457</v>
      </c>
      <c r="BM15" s="116">
        <v>62097</v>
      </c>
      <c r="BN15" s="116">
        <v>20549</v>
      </c>
      <c r="BO15" s="116">
        <v>25825</v>
      </c>
      <c r="BP15" s="116">
        <v>15</v>
      </c>
      <c r="BQ15" s="116">
        <v>5485</v>
      </c>
      <c r="BR15" s="116">
        <v>1536</v>
      </c>
      <c r="BS15" s="116">
        <v>17435</v>
      </c>
      <c r="BT15" s="116">
        <v>3485</v>
      </c>
      <c r="BU15" s="116">
        <v>1619</v>
      </c>
      <c r="BV15" s="116">
        <v>2960</v>
      </c>
      <c r="BW15" s="116">
        <v>6507</v>
      </c>
      <c r="BX15" s="116">
        <v>2881</v>
      </c>
      <c r="BY15" s="116">
        <v>5122</v>
      </c>
      <c r="BZ15" s="116">
        <v>4503</v>
      </c>
      <c r="CA15" s="116">
        <v>1291</v>
      </c>
      <c r="CB15" s="116">
        <v>26069</v>
      </c>
      <c r="CC15" s="116">
        <v>4972</v>
      </c>
      <c r="CD15" s="116">
        <v>2500</v>
      </c>
      <c r="CE15" s="116">
        <v>1558</v>
      </c>
      <c r="CF15" s="117">
        <v>425466</v>
      </c>
      <c r="CG15" s="118">
        <v>533403</v>
      </c>
      <c r="CH15" s="114">
        <v>207</v>
      </c>
      <c r="CI15" s="114">
        <v>6981</v>
      </c>
      <c r="CJ15" s="114">
        <v>25</v>
      </c>
      <c r="CK15" s="114">
        <v>0</v>
      </c>
      <c r="CL15" s="114">
        <v>0</v>
      </c>
      <c r="CM15" s="114">
        <v>146</v>
      </c>
      <c r="CN15" s="114">
        <v>169</v>
      </c>
      <c r="CO15" s="115">
        <v>7528</v>
      </c>
      <c r="CP15" s="116">
        <v>909</v>
      </c>
      <c r="CQ15" s="116">
        <v>26630</v>
      </c>
      <c r="CR15" s="116">
        <v>187</v>
      </c>
      <c r="CS15" s="116">
        <v>0</v>
      </c>
      <c r="CT15" s="116">
        <v>-26</v>
      </c>
      <c r="CU15" s="116">
        <v>2405</v>
      </c>
      <c r="CV15" s="116">
        <v>2065</v>
      </c>
      <c r="CW15" s="119">
        <v>32170</v>
      </c>
      <c r="CX15" s="118">
        <v>39698</v>
      </c>
      <c r="CY15" s="118">
        <v>31867</v>
      </c>
      <c r="CZ15" s="120">
        <v>-55455</v>
      </c>
      <c r="DA15" s="121">
        <v>549513</v>
      </c>
      <c r="DB15" s="122"/>
    </row>
    <row r="16" spans="1:106" x14ac:dyDescent="0.15">
      <c r="A16" s="96"/>
      <c r="B16" s="113"/>
      <c r="C16" s="78" t="s">
        <v>89</v>
      </c>
      <c r="D16" s="79" t="s">
        <v>7</v>
      </c>
      <c r="E16" s="114">
        <v>185</v>
      </c>
      <c r="F16" s="114">
        <v>2</v>
      </c>
      <c r="G16" s="114">
        <v>1</v>
      </c>
      <c r="H16" s="114">
        <v>0</v>
      </c>
      <c r="I16" s="114">
        <v>2915</v>
      </c>
      <c r="J16" s="114">
        <v>20</v>
      </c>
      <c r="K16" s="114">
        <v>671</v>
      </c>
      <c r="L16" s="114">
        <v>3174</v>
      </c>
      <c r="M16" s="114">
        <v>72</v>
      </c>
      <c r="N16" s="114">
        <v>964</v>
      </c>
      <c r="O16" s="114">
        <v>13440</v>
      </c>
      <c r="P16" s="114">
        <v>6485</v>
      </c>
      <c r="Q16" s="114">
        <v>1579</v>
      </c>
      <c r="R16" s="114">
        <v>1151</v>
      </c>
      <c r="S16" s="114">
        <v>1577</v>
      </c>
      <c r="T16" s="114">
        <v>1360</v>
      </c>
      <c r="U16" s="114">
        <v>543</v>
      </c>
      <c r="V16" s="114">
        <v>14260</v>
      </c>
      <c r="W16" s="114">
        <v>5848</v>
      </c>
      <c r="X16" s="114">
        <v>764</v>
      </c>
      <c r="Y16" s="114">
        <v>3053</v>
      </c>
      <c r="Z16" s="114">
        <v>1217</v>
      </c>
      <c r="AA16" s="114">
        <v>35951</v>
      </c>
      <c r="AB16" s="114">
        <v>19</v>
      </c>
      <c r="AC16" s="114">
        <v>354</v>
      </c>
      <c r="AD16" s="114">
        <v>35</v>
      </c>
      <c r="AE16" s="114">
        <v>265</v>
      </c>
      <c r="AF16" s="114">
        <v>5</v>
      </c>
      <c r="AG16" s="114">
        <v>88</v>
      </c>
      <c r="AH16" s="114">
        <v>24</v>
      </c>
      <c r="AI16" s="114">
        <v>1</v>
      </c>
      <c r="AJ16" s="114">
        <v>113</v>
      </c>
      <c r="AK16" s="114">
        <v>1059</v>
      </c>
      <c r="AL16" s="114">
        <v>811</v>
      </c>
      <c r="AM16" s="114">
        <v>28</v>
      </c>
      <c r="AN16" s="114">
        <v>661</v>
      </c>
      <c r="AO16" s="114">
        <v>1264</v>
      </c>
      <c r="AP16" s="114">
        <v>116</v>
      </c>
      <c r="AQ16" s="114">
        <v>622</v>
      </c>
      <c r="AR16" s="115">
        <v>100697</v>
      </c>
      <c r="AS16" s="116">
        <v>675</v>
      </c>
      <c r="AT16" s="116">
        <v>16</v>
      </c>
      <c r="AU16" s="116">
        <v>2</v>
      </c>
      <c r="AV16" s="116">
        <v>11</v>
      </c>
      <c r="AW16" s="116">
        <v>2006</v>
      </c>
      <c r="AX16" s="116">
        <v>49</v>
      </c>
      <c r="AY16" s="116">
        <v>1363</v>
      </c>
      <c r="AZ16" s="116">
        <v>3556</v>
      </c>
      <c r="BA16" s="116">
        <v>130</v>
      </c>
      <c r="BB16" s="116">
        <v>1216</v>
      </c>
      <c r="BC16" s="116">
        <v>13134</v>
      </c>
      <c r="BD16" s="116">
        <v>2931</v>
      </c>
      <c r="BE16" s="116">
        <v>1304</v>
      </c>
      <c r="BF16" s="116">
        <v>931</v>
      </c>
      <c r="BG16" s="116">
        <v>1730</v>
      </c>
      <c r="BH16" s="116">
        <v>1452</v>
      </c>
      <c r="BI16" s="116">
        <v>3520</v>
      </c>
      <c r="BJ16" s="116">
        <v>16050</v>
      </c>
      <c r="BK16" s="116">
        <v>3115</v>
      </c>
      <c r="BL16" s="116">
        <v>496</v>
      </c>
      <c r="BM16" s="116">
        <v>8335</v>
      </c>
      <c r="BN16" s="116">
        <v>1015</v>
      </c>
      <c r="BO16" s="116">
        <v>67504</v>
      </c>
      <c r="BP16" s="116">
        <v>25</v>
      </c>
      <c r="BQ16" s="116">
        <v>423</v>
      </c>
      <c r="BR16" s="116">
        <v>48</v>
      </c>
      <c r="BS16" s="116">
        <v>439</v>
      </c>
      <c r="BT16" s="116">
        <v>9</v>
      </c>
      <c r="BU16" s="116">
        <v>122</v>
      </c>
      <c r="BV16" s="116">
        <v>31</v>
      </c>
      <c r="BW16" s="116">
        <v>12</v>
      </c>
      <c r="BX16" s="116">
        <v>187</v>
      </c>
      <c r="BY16" s="116">
        <v>1513</v>
      </c>
      <c r="BZ16" s="116">
        <v>1091</v>
      </c>
      <c r="CA16" s="116">
        <v>44</v>
      </c>
      <c r="CB16" s="116">
        <v>1755</v>
      </c>
      <c r="CC16" s="116">
        <v>1618</v>
      </c>
      <c r="CD16" s="116">
        <v>168</v>
      </c>
      <c r="CE16" s="116">
        <v>904</v>
      </c>
      <c r="CF16" s="117">
        <v>138930</v>
      </c>
      <c r="CG16" s="118">
        <v>239627</v>
      </c>
      <c r="CH16" s="114">
        <v>237</v>
      </c>
      <c r="CI16" s="114">
        <v>2964</v>
      </c>
      <c r="CJ16" s="114">
        <v>0</v>
      </c>
      <c r="CK16" s="114">
        <v>0</v>
      </c>
      <c r="CL16" s="114">
        <v>0</v>
      </c>
      <c r="CM16" s="114">
        <v>121</v>
      </c>
      <c r="CN16" s="114">
        <v>1433</v>
      </c>
      <c r="CO16" s="115">
        <v>4755</v>
      </c>
      <c r="CP16" s="116">
        <v>348</v>
      </c>
      <c r="CQ16" s="116">
        <v>3465</v>
      </c>
      <c r="CR16" s="116">
        <v>0</v>
      </c>
      <c r="CS16" s="116">
        <v>0</v>
      </c>
      <c r="CT16" s="116">
        <v>0</v>
      </c>
      <c r="CU16" s="116">
        <v>325</v>
      </c>
      <c r="CV16" s="116">
        <v>580</v>
      </c>
      <c r="CW16" s="119">
        <v>4718</v>
      </c>
      <c r="CX16" s="118">
        <v>9473</v>
      </c>
      <c r="CY16" s="118">
        <v>89616</v>
      </c>
      <c r="CZ16" s="120">
        <v>-24577</v>
      </c>
      <c r="DA16" s="121">
        <v>314139</v>
      </c>
      <c r="DB16" s="122"/>
    </row>
    <row r="17" spans="1:106" x14ac:dyDescent="0.15">
      <c r="A17" s="96"/>
      <c r="B17" s="113"/>
      <c r="C17" s="78" t="s">
        <v>90</v>
      </c>
      <c r="D17" s="79" t="s">
        <v>8</v>
      </c>
      <c r="E17" s="114">
        <v>5</v>
      </c>
      <c r="F17" s="114">
        <v>0</v>
      </c>
      <c r="G17" s="114">
        <v>8</v>
      </c>
      <c r="H17" s="114">
        <v>4</v>
      </c>
      <c r="I17" s="114">
        <v>0</v>
      </c>
      <c r="J17" s="114">
        <v>8</v>
      </c>
      <c r="K17" s="114">
        <v>849</v>
      </c>
      <c r="L17" s="114">
        <v>36</v>
      </c>
      <c r="M17" s="114">
        <v>0</v>
      </c>
      <c r="N17" s="114">
        <v>922</v>
      </c>
      <c r="O17" s="114">
        <v>1131</v>
      </c>
      <c r="P17" s="114">
        <v>1281195</v>
      </c>
      <c r="Q17" s="114">
        <v>97</v>
      </c>
      <c r="R17" s="114">
        <v>98925</v>
      </c>
      <c r="S17" s="114">
        <v>107414</v>
      </c>
      <c r="T17" s="114">
        <v>56915</v>
      </c>
      <c r="U17" s="114">
        <v>3529</v>
      </c>
      <c r="V17" s="114">
        <v>1042</v>
      </c>
      <c r="W17" s="114">
        <v>46665</v>
      </c>
      <c r="X17" s="114">
        <v>4788</v>
      </c>
      <c r="Y17" s="114">
        <v>55746</v>
      </c>
      <c r="Z17" s="114">
        <v>1392</v>
      </c>
      <c r="AA17" s="114">
        <v>29001</v>
      </c>
      <c r="AB17" s="114">
        <v>0</v>
      </c>
      <c r="AC17" s="114">
        <v>61</v>
      </c>
      <c r="AD17" s="114">
        <v>0</v>
      </c>
      <c r="AE17" s="114">
        <v>0</v>
      </c>
      <c r="AF17" s="114">
        <v>0</v>
      </c>
      <c r="AG17" s="114">
        <v>0</v>
      </c>
      <c r="AH17" s="114">
        <v>413</v>
      </c>
      <c r="AI17" s="114">
        <v>0</v>
      </c>
      <c r="AJ17" s="114">
        <v>19</v>
      </c>
      <c r="AK17" s="114">
        <v>0</v>
      </c>
      <c r="AL17" s="114">
        <v>4</v>
      </c>
      <c r="AM17" s="114">
        <v>1</v>
      </c>
      <c r="AN17" s="114">
        <v>198</v>
      </c>
      <c r="AO17" s="114">
        <v>51</v>
      </c>
      <c r="AP17" s="114">
        <v>1</v>
      </c>
      <c r="AQ17" s="114">
        <v>1422</v>
      </c>
      <c r="AR17" s="115">
        <v>1691842</v>
      </c>
      <c r="AS17" s="116">
        <v>19</v>
      </c>
      <c r="AT17" s="116">
        <v>0</v>
      </c>
      <c r="AU17" s="116">
        <v>17</v>
      </c>
      <c r="AV17" s="116">
        <v>107</v>
      </c>
      <c r="AW17" s="116">
        <v>0</v>
      </c>
      <c r="AX17" s="116">
        <v>19</v>
      </c>
      <c r="AY17" s="116">
        <v>4376</v>
      </c>
      <c r="AZ17" s="116">
        <v>39</v>
      </c>
      <c r="BA17" s="116">
        <v>0</v>
      </c>
      <c r="BB17" s="116">
        <v>1142</v>
      </c>
      <c r="BC17" s="116">
        <v>2084</v>
      </c>
      <c r="BD17" s="116">
        <v>649843</v>
      </c>
      <c r="BE17" s="116">
        <v>581</v>
      </c>
      <c r="BF17" s="116">
        <v>105400</v>
      </c>
      <c r="BG17" s="116">
        <v>47524</v>
      </c>
      <c r="BH17" s="116">
        <v>60372</v>
      </c>
      <c r="BI17" s="116">
        <v>6391</v>
      </c>
      <c r="BJ17" s="116">
        <v>3438</v>
      </c>
      <c r="BK17" s="116">
        <v>29167</v>
      </c>
      <c r="BL17" s="116">
        <v>3211</v>
      </c>
      <c r="BM17" s="116">
        <v>121799</v>
      </c>
      <c r="BN17" s="116">
        <v>1361</v>
      </c>
      <c r="BO17" s="116">
        <v>55137</v>
      </c>
      <c r="BP17" s="116">
        <v>0</v>
      </c>
      <c r="BQ17" s="116">
        <v>72</v>
      </c>
      <c r="BR17" s="116">
        <v>0</v>
      </c>
      <c r="BS17" s="116">
        <v>0</v>
      </c>
      <c r="BT17" s="116">
        <v>0</v>
      </c>
      <c r="BU17" s="116">
        <v>0</v>
      </c>
      <c r="BV17" s="116">
        <v>541</v>
      </c>
      <c r="BW17" s="116">
        <v>0</v>
      </c>
      <c r="BX17" s="116">
        <v>44</v>
      </c>
      <c r="BY17" s="116">
        <v>0</v>
      </c>
      <c r="BZ17" s="116">
        <v>7</v>
      </c>
      <c r="CA17" s="116">
        <v>1</v>
      </c>
      <c r="CB17" s="116">
        <v>404</v>
      </c>
      <c r="CC17" s="116">
        <v>75</v>
      </c>
      <c r="CD17" s="116">
        <v>2</v>
      </c>
      <c r="CE17" s="116">
        <v>2228</v>
      </c>
      <c r="CF17" s="117">
        <v>1095401</v>
      </c>
      <c r="CG17" s="118">
        <v>2787243</v>
      </c>
      <c r="CH17" s="114">
        <v>0</v>
      </c>
      <c r="CI17" s="114">
        <v>-1333</v>
      </c>
      <c r="CJ17" s="114">
        <v>0</v>
      </c>
      <c r="CK17" s="114">
        <v>0</v>
      </c>
      <c r="CL17" s="114">
        <v>0</v>
      </c>
      <c r="CM17" s="114">
        <v>7674</v>
      </c>
      <c r="CN17" s="114">
        <v>4254</v>
      </c>
      <c r="CO17" s="115">
        <v>10595</v>
      </c>
      <c r="CP17" s="116">
        <v>0</v>
      </c>
      <c r="CQ17" s="116">
        <v>-1764</v>
      </c>
      <c r="CR17" s="116">
        <v>0</v>
      </c>
      <c r="CS17" s="116">
        <v>-1496</v>
      </c>
      <c r="CT17" s="116">
        <v>-8986</v>
      </c>
      <c r="CU17" s="116">
        <v>6681</v>
      </c>
      <c r="CV17" s="116">
        <v>2346</v>
      </c>
      <c r="CW17" s="119">
        <v>-3219</v>
      </c>
      <c r="CX17" s="118">
        <v>7376</v>
      </c>
      <c r="CY17" s="118">
        <v>402193</v>
      </c>
      <c r="CZ17" s="120">
        <v>-91109</v>
      </c>
      <c r="DA17" s="121">
        <v>3105703</v>
      </c>
      <c r="DB17" s="122"/>
    </row>
    <row r="18" spans="1:106" x14ac:dyDescent="0.15">
      <c r="A18" s="96"/>
      <c r="B18" s="113"/>
      <c r="C18" s="78" t="s">
        <v>91</v>
      </c>
      <c r="D18" s="79" t="s">
        <v>9</v>
      </c>
      <c r="E18" s="114">
        <v>0</v>
      </c>
      <c r="F18" s="114">
        <v>0</v>
      </c>
      <c r="G18" s="114">
        <v>0</v>
      </c>
      <c r="H18" s="114">
        <v>0</v>
      </c>
      <c r="I18" s="114">
        <v>2214</v>
      </c>
      <c r="J18" s="114">
        <v>0</v>
      </c>
      <c r="K18" s="114">
        <v>300</v>
      </c>
      <c r="L18" s="114">
        <v>3349</v>
      </c>
      <c r="M18" s="114">
        <v>0</v>
      </c>
      <c r="N18" s="114">
        <v>599</v>
      </c>
      <c r="O18" s="114">
        <v>1156</v>
      </c>
      <c r="P18" s="114">
        <v>11088</v>
      </c>
      <c r="Q18" s="114">
        <v>66151</v>
      </c>
      <c r="R18" s="114">
        <v>18201</v>
      </c>
      <c r="S18" s="114">
        <v>18560</v>
      </c>
      <c r="T18" s="114">
        <v>6220</v>
      </c>
      <c r="U18" s="114">
        <v>2385</v>
      </c>
      <c r="V18" s="114">
        <v>5099</v>
      </c>
      <c r="W18" s="114">
        <v>39199</v>
      </c>
      <c r="X18" s="114">
        <v>14602</v>
      </c>
      <c r="Y18" s="114">
        <v>9518</v>
      </c>
      <c r="Z18" s="114">
        <v>3155</v>
      </c>
      <c r="AA18" s="114">
        <v>7252</v>
      </c>
      <c r="AB18" s="114">
        <v>82</v>
      </c>
      <c r="AC18" s="114">
        <v>26</v>
      </c>
      <c r="AD18" s="114">
        <v>0</v>
      </c>
      <c r="AE18" s="114">
        <v>19</v>
      </c>
      <c r="AF18" s="114">
        <v>0</v>
      </c>
      <c r="AG18" s="114">
        <v>0</v>
      </c>
      <c r="AH18" s="114">
        <v>13</v>
      </c>
      <c r="AI18" s="114">
        <v>25</v>
      </c>
      <c r="AJ18" s="114">
        <v>109</v>
      </c>
      <c r="AK18" s="114">
        <v>45</v>
      </c>
      <c r="AL18" s="114">
        <v>1812</v>
      </c>
      <c r="AM18" s="114">
        <v>19</v>
      </c>
      <c r="AN18" s="114">
        <v>500</v>
      </c>
      <c r="AO18" s="114">
        <v>405</v>
      </c>
      <c r="AP18" s="114">
        <v>22</v>
      </c>
      <c r="AQ18" s="114">
        <v>724</v>
      </c>
      <c r="AR18" s="115">
        <v>212849</v>
      </c>
      <c r="AS18" s="116">
        <v>0</v>
      </c>
      <c r="AT18" s="116">
        <v>0</v>
      </c>
      <c r="AU18" s="116">
        <v>0</v>
      </c>
      <c r="AV18" s="116">
        <v>12</v>
      </c>
      <c r="AW18" s="116">
        <v>964</v>
      </c>
      <c r="AX18" s="116">
        <v>0</v>
      </c>
      <c r="AY18" s="116">
        <v>498</v>
      </c>
      <c r="AZ18" s="116">
        <v>2114</v>
      </c>
      <c r="BA18" s="116">
        <v>3</v>
      </c>
      <c r="BB18" s="116">
        <v>515</v>
      </c>
      <c r="BC18" s="116">
        <v>986</v>
      </c>
      <c r="BD18" s="116">
        <v>3081</v>
      </c>
      <c r="BE18" s="116">
        <v>59561</v>
      </c>
      <c r="BF18" s="116">
        <v>11189</v>
      </c>
      <c r="BG18" s="116">
        <v>5834</v>
      </c>
      <c r="BH18" s="116">
        <v>4579</v>
      </c>
      <c r="BI18" s="116">
        <v>3995</v>
      </c>
      <c r="BJ18" s="116">
        <v>12383</v>
      </c>
      <c r="BK18" s="116">
        <v>15523</v>
      </c>
      <c r="BL18" s="116">
        <v>4795</v>
      </c>
      <c r="BM18" s="116">
        <v>17682</v>
      </c>
      <c r="BN18" s="116">
        <v>1927</v>
      </c>
      <c r="BO18" s="116">
        <v>9261</v>
      </c>
      <c r="BP18" s="116">
        <v>204</v>
      </c>
      <c r="BQ18" s="116">
        <v>23</v>
      </c>
      <c r="BR18" s="116">
        <v>0</v>
      </c>
      <c r="BS18" s="116">
        <v>23</v>
      </c>
      <c r="BT18" s="116">
        <v>0</v>
      </c>
      <c r="BU18" s="116">
        <v>0</v>
      </c>
      <c r="BV18" s="116">
        <v>11</v>
      </c>
      <c r="BW18" s="116">
        <v>49</v>
      </c>
      <c r="BX18" s="116">
        <v>142</v>
      </c>
      <c r="BY18" s="116">
        <v>35</v>
      </c>
      <c r="BZ18" s="116">
        <v>1447</v>
      </c>
      <c r="CA18" s="116">
        <v>17</v>
      </c>
      <c r="CB18" s="116">
        <v>593</v>
      </c>
      <c r="CC18" s="116">
        <v>332</v>
      </c>
      <c r="CD18" s="116">
        <v>20</v>
      </c>
      <c r="CE18" s="116">
        <v>676</v>
      </c>
      <c r="CF18" s="117">
        <v>158474</v>
      </c>
      <c r="CG18" s="118">
        <v>371323</v>
      </c>
      <c r="CH18" s="114">
        <v>24</v>
      </c>
      <c r="CI18" s="114">
        <v>3326</v>
      </c>
      <c r="CJ18" s="114">
        <v>0</v>
      </c>
      <c r="CK18" s="114">
        <v>0</v>
      </c>
      <c r="CL18" s="114">
        <v>2</v>
      </c>
      <c r="CM18" s="114">
        <v>-1353</v>
      </c>
      <c r="CN18" s="114">
        <v>810</v>
      </c>
      <c r="CO18" s="115">
        <v>2809</v>
      </c>
      <c r="CP18" s="116">
        <v>22</v>
      </c>
      <c r="CQ18" s="116">
        <v>2954</v>
      </c>
      <c r="CR18" s="116">
        <v>0</v>
      </c>
      <c r="CS18" s="116">
        <v>0</v>
      </c>
      <c r="CT18" s="116">
        <v>5111</v>
      </c>
      <c r="CU18" s="116">
        <v>68</v>
      </c>
      <c r="CV18" s="116">
        <v>1553</v>
      </c>
      <c r="CW18" s="119">
        <v>9708</v>
      </c>
      <c r="CX18" s="118">
        <v>12517</v>
      </c>
      <c r="CY18" s="118">
        <v>40546</v>
      </c>
      <c r="CZ18" s="120">
        <v>-154926</v>
      </c>
      <c r="DA18" s="121">
        <v>269460</v>
      </c>
      <c r="DB18" s="122"/>
    </row>
    <row r="19" spans="1:106" x14ac:dyDescent="0.15">
      <c r="A19" s="96"/>
      <c r="B19" s="113"/>
      <c r="C19" s="78" t="s">
        <v>92</v>
      </c>
      <c r="D19" s="79" t="s">
        <v>10</v>
      </c>
      <c r="E19" s="114">
        <v>87</v>
      </c>
      <c r="F19" s="114">
        <v>2</v>
      </c>
      <c r="G19" s="114">
        <v>24</v>
      </c>
      <c r="H19" s="114">
        <v>149</v>
      </c>
      <c r="I19" s="114">
        <v>8212</v>
      </c>
      <c r="J19" s="114">
        <v>64</v>
      </c>
      <c r="K19" s="114">
        <v>1045</v>
      </c>
      <c r="L19" s="114">
        <v>5607</v>
      </c>
      <c r="M19" s="114">
        <v>68</v>
      </c>
      <c r="N19" s="114">
        <v>1506</v>
      </c>
      <c r="O19" s="114">
        <v>1279</v>
      </c>
      <c r="P19" s="114">
        <v>339</v>
      </c>
      <c r="Q19" s="114">
        <v>196</v>
      </c>
      <c r="R19" s="114">
        <v>19720</v>
      </c>
      <c r="S19" s="114">
        <v>12435</v>
      </c>
      <c r="T19" s="114">
        <v>9635</v>
      </c>
      <c r="U19" s="114">
        <v>3395</v>
      </c>
      <c r="V19" s="114">
        <v>2564</v>
      </c>
      <c r="W19" s="114">
        <v>14226</v>
      </c>
      <c r="X19" s="114">
        <v>6629</v>
      </c>
      <c r="Y19" s="114">
        <v>6734</v>
      </c>
      <c r="Z19" s="114">
        <v>2034</v>
      </c>
      <c r="AA19" s="114">
        <v>46149</v>
      </c>
      <c r="AB19" s="114">
        <v>151</v>
      </c>
      <c r="AC19" s="114">
        <v>72</v>
      </c>
      <c r="AD19" s="114">
        <v>8</v>
      </c>
      <c r="AE19" s="114">
        <v>3090</v>
      </c>
      <c r="AF19" s="114">
        <v>38</v>
      </c>
      <c r="AG19" s="114">
        <v>333</v>
      </c>
      <c r="AH19" s="114">
        <v>1150</v>
      </c>
      <c r="AI19" s="114">
        <v>142</v>
      </c>
      <c r="AJ19" s="114">
        <v>2050</v>
      </c>
      <c r="AK19" s="114">
        <v>75</v>
      </c>
      <c r="AL19" s="114">
        <v>308</v>
      </c>
      <c r="AM19" s="114">
        <v>161</v>
      </c>
      <c r="AN19" s="114">
        <v>901</v>
      </c>
      <c r="AO19" s="114">
        <v>2128</v>
      </c>
      <c r="AP19" s="114">
        <v>7</v>
      </c>
      <c r="AQ19" s="114">
        <v>284</v>
      </c>
      <c r="AR19" s="115">
        <v>152997</v>
      </c>
      <c r="AS19" s="116">
        <v>485</v>
      </c>
      <c r="AT19" s="116">
        <v>18</v>
      </c>
      <c r="AU19" s="116">
        <v>108</v>
      </c>
      <c r="AV19" s="116">
        <v>723</v>
      </c>
      <c r="AW19" s="116">
        <v>20177</v>
      </c>
      <c r="AX19" s="116">
        <v>340</v>
      </c>
      <c r="AY19" s="116">
        <v>5573</v>
      </c>
      <c r="AZ19" s="116">
        <v>9463</v>
      </c>
      <c r="BA19" s="116">
        <v>403</v>
      </c>
      <c r="BB19" s="116">
        <v>3745</v>
      </c>
      <c r="BC19" s="116">
        <v>2950</v>
      </c>
      <c r="BD19" s="116">
        <v>819</v>
      </c>
      <c r="BE19" s="116">
        <v>624</v>
      </c>
      <c r="BF19" s="116">
        <v>28512</v>
      </c>
      <c r="BG19" s="116">
        <v>13079</v>
      </c>
      <c r="BH19" s="116">
        <v>19510</v>
      </c>
      <c r="BI19" s="116">
        <v>10707</v>
      </c>
      <c r="BJ19" s="116">
        <v>11542</v>
      </c>
      <c r="BK19" s="116">
        <v>15878</v>
      </c>
      <c r="BL19" s="116">
        <v>7033</v>
      </c>
      <c r="BM19" s="116">
        <v>20114</v>
      </c>
      <c r="BN19" s="116">
        <v>4034</v>
      </c>
      <c r="BO19" s="116">
        <v>189152</v>
      </c>
      <c r="BP19" s="116">
        <v>532</v>
      </c>
      <c r="BQ19" s="116">
        <v>192</v>
      </c>
      <c r="BR19" s="116">
        <v>25</v>
      </c>
      <c r="BS19" s="116">
        <v>12893</v>
      </c>
      <c r="BT19" s="116">
        <v>136</v>
      </c>
      <c r="BU19" s="116">
        <v>984</v>
      </c>
      <c r="BV19" s="116">
        <v>2692</v>
      </c>
      <c r="BW19" s="116">
        <v>711</v>
      </c>
      <c r="BX19" s="116">
        <v>8562</v>
      </c>
      <c r="BY19" s="116">
        <v>205</v>
      </c>
      <c r="BZ19" s="116">
        <v>842</v>
      </c>
      <c r="CA19" s="116">
        <v>482</v>
      </c>
      <c r="CB19" s="116">
        <v>3510</v>
      </c>
      <c r="CC19" s="116">
        <v>5716</v>
      </c>
      <c r="CD19" s="116">
        <v>20</v>
      </c>
      <c r="CE19" s="116">
        <v>879</v>
      </c>
      <c r="CF19" s="117">
        <v>403370</v>
      </c>
      <c r="CG19" s="118">
        <v>556367</v>
      </c>
      <c r="CH19" s="114">
        <v>410</v>
      </c>
      <c r="CI19" s="114">
        <v>3872</v>
      </c>
      <c r="CJ19" s="114">
        <v>5</v>
      </c>
      <c r="CK19" s="114">
        <v>30</v>
      </c>
      <c r="CL19" s="114">
        <v>3791</v>
      </c>
      <c r="CM19" s="114">
        <v>26</v>
      </c>
      <c r="CN19" s="114">
        <v>223</v>
      </c>
      <c r="CO19" s="115">
        <v>8357</v>
      </c>
      <c r="CP19" s="116">
        <v>1287</v>
      </c>
      <c r="CQ19" s="116">
        <v>12129</v>
      </c>
      <c r="CR19" s="116">
        <v>27</v>
      </c>
      <c r="CS19" s="116">
        <v>120</v>
      </c>
      <c r="CT19" s="116">
        <v>11270</v>
      </c>
      <c r="CU19" s="116">
        <v>1014</v>
      </c>
      <c r="CV19" s="116">
        <v>1026</v>
      </c>
      <c r="CW19" s="119">
        <v>26873</v>
      </c>
      <c r="CX19" s="118">
        <v>35230</v>
      </c>
      <c r="CY19" s="118">
        <v>19249</v>
      </c>
      <c r="CZ19" s="120">
        <v>-33719</v>
      </c>
      <c r="DA19" s="121">
        <v>577127</v>
      </c>
      <c r="DB19" s="122"/>
    </row>
    <row r="20" spans="1:106" x14ac:dyDescent="0.15">
      <c r="A20" s="96"/>
      <c r="B20" s="113"/>
      <c r="C20" s="78" t="s">
        <v>93</v>
      </c>
      <c r="D20" s="79" t="s">
        <v>371</v>
      </c>
      <c r="E20" s="114">
        <v>0</v>
      </c>
      <c r="F20" s="114">
        <v>0</v>
      </c>
      <c r="G20" s="114">
        <v>0</v>
      </c>
      <c r="H20" s="114">
        <v>8</v>
      </c>
      <c r="I20" s="114">
        <v>0</v>
      </c>
      <c r="J20" s="114">
        <v>0</v>
      </c>
      <c r="K20" s="114">
        <v>129</v>
      </c>
      <c r="L20" s="114">
        <v>14</v>
      </c>
      <c r="M20" s="114">
        <v>0</v>
      </c>
      <c r="N20" s="114">
        <v>49</v>
      </c>
      <c r="O20" s="114">
        <v>91</v>
      </c>
      <c r="P20" s="114">
        <v>32</v>
      </c>
      <c r="Q20" s="114">
        <v>0</v>
      </c>
      <c r="R20" s="114">
        <v>190</v>
      </c>
      <c r="S20" s="114">
        <v>30896</v>
      </c>
      <c r="T20" s="114">
        <v>7130</v>
      </c>
      <c r="U20" s="114">
        <v>1109</v>
      </c>
      <c r="V20" s="114">
        <v>214</v>
      </c>
      <c r="W20" s="114">
        <v>3856</v>
      </c>
      <c r="X20" s="114">
        <v>303</v>
      </c>
      <c r="Y20" s="114">
        <v>3841</v>
      </c>
      <c r="Z20" s="114">
        <v>14</v>
      </c>
      <c r="AA20" s="114">
        <v>2505</v>
      </c>
      <c r="AB20" s="114">
        <v>0</v>
      </c>
      <c r="AC20" s="114">
        <v>291</v>
      </c>
      <c r="AD20" s="114">
        <v>0</v>
      </c>
      <c r="AE20" s="114">
        <v>3</v>
      </c>
      <c r="AF20" s="114">
        <v>0</v>
      </c>
      <c r="AG20" s="114">
        <v>0</v>
      </c>
      <c r="AH20" s="114">
        <v>39</v>
      </c>
      <c r="AI20" s="114">
        <v>1</v>
      </c>
      <c r="AJ20" s="114">
        <v>90</v>
      </c>
      <c r="AK20" s="114">
        <v>0</v>
      </c>
      <c r="AL20" s="114">
        <v>0</v>
      </c>
      <c r="AM20" s="114">
        <v>0</v>
      </c>
      <c r="AN20" s="114">
        <v>4229</v>
      </c>
      <c r="AO20" s="114">
        <v>3</v>
      </c>
      <c r="AP20" s="114">
        <v>0</v>
      </c>
      <c r="AQ20" s="114">
        <v>0</v>
      </c>
      <c r="AR20" s="115">
        <v>55037</v>
      </c>
      <c r="AS20" s="116">
        <v>0</v>
      </c>
      <c r="AT20" s="116">
        <v>0</v>
      </c>
      <c r="AU20" s="116">
        <v>0</v>
      </c>
      <c r="AV20" s="116">
        <v>138</v>
      </c>
      <c r="AW20" s="116">
        <v>0</v>
      </c>
      <c r="AX20" s="116">
        <v>0</v>
      </c>
      <c r="AY20" s="116">
        <v>907</v>
      </c>
      <c r="AZ20" s="116">
        <v>35</v>
      </c>
      <c r="BA20" s="116">
        <v>0</v>
      </c>
      <c r="BB20" s="116">
        <v>317</v>
      </c>
      <c r="BC20" s="116">
        <v>951</v>
      </c>
      <c r="BD20" s="116">
        <v>229</v>
      </c>
      <c r="BE20" s="116">
        <v>11</v>
      </c>
      <c r="BF20" s="116">
        <v>646</v>
      </c>
      <c r="BG20" s="116">
        <v>88019</v>
      </c>
      <c r="BH20" s="116">
        <v>40472</v>
      </c>
      <c r="BI20" s="116">
        <v>7231</v>
      </c>
      <c r="BJ20" s="116">
        <v>2098</v>
      </c>
      <c r="BK20" s="116">
        <v>13202</v>
      </c>
      <c r="BL20" s="116">
        <v>1477</v>
      </c>
      <c r="BM20" s="116">
        <v>27024</v>
      </c>
      <c r="BN20" s="116">
        <v>340</v>
      </c>
      <c r="BO20" s="116">
        <v>22258</v>
      </c>
      <c r="BP20" s="116">
        <v>0</v>
      </c>
      <c r="BQ20" s="116">
        <v>1637</v>
      </c>
      <c r="BR20" s="116">
        <v>0</v>
      </c>
      <c r="BS20" s="116">
        <v>28</v>
      </c>
      <c r="BT20" s="116">
        <v>0</v>
      </c>
      <c r="BU20" s="116">
        <v>0</v>
      </c>
      <c r="BV20" s="116">
        <v>226</v>
      </c>
      <c r="BW20" s="116">
        <v>20</v>
      </c>
      <c r="BX20" s="116">
        <v>929</v>
      </c>
      <c r="BY20" s="116">
        <v>0</v>
      </c>
      <c r="BZ20" s="116">
        <v>1</v>
      </c>
      <c r="CA20" s="116">
        <v>0</v>
      </c>
      <c r="CB20" s="116">
        <v>35383</v>
      </c>
      <c r="CC20" s="116">
        <v>31</v>
      </c>
      <c r="CD20" s="116">
        <v>0</v>
      </c>
      <c r="CE20" s="116">
        <v>0</v>
      </c>
      <c r="CF20" s="117">
        <v>243610</v>
      </c>
      <c r="CG20" s="118">
        <v>298647</v>
      </c>
      <c r="CH20" s="114">
        <v>0</v>
      </c>
      <c r="CI20" s="114">
        <v>148</v>
      </c>
      <c r="CJ20" s="114">
        <v>0</v>
      </c>
      <c r="CK20" s="114">
        <v>897</v>
      </c>
      <c r="CL20" s="114">
        <v>38767</v>
      </c>
      <c r="CM20" s="114">
        <v>1361</v>
      </c>
      <c r="CN20" s="114">
        <v>1408</v>
      </c>
      <c r="CO20" s="115">
        <v>42581</v>
      </c>
      <c r="CP20" s="116">
        <v>0</v>
      </c>
      <c r="CQ20" s="116">
        <v>923</v>
      </c>
      <c r="CR20" s="116">
        <v>0</v>
      </c>
      <c r="CS20" s="116">
        <v>8596</v>
      </c>
      <c r="CT20" s="116">
        <v>247699</v>
      </c>
      <c r="CU20" s="116">
        <v>5390</v>
      </c>
      <c r="CV20" s="116">
        <v>5888</v>
      </c>
      <c r="CW20" s="119">
        <v>268496</v>
      </c>
      <c r="CX20" s="118">
        <v>311077</v>
      </c>
      <c r="CY20" s="118">
        <v>386350</v>
      </c>
      <c r="CZ20" s="120">
        <v>-55307</v>
      </c>
      <c r="DA20" s="121">
        <v>940767</v>
      </c>
      <c r="DB20" s="122"/>
    </row>
    <row r="21" spans="1:106" x14ac:dyDescent="0.15">
      <c r="A21" s="96"/>
      <c r="B21" s="113"/>
      <c r="C21" s="78" t="s">
        <v>94</v>
      </c>
      <c r="D21" s="79" t="s">
        <v>372</v>
      </c>
      <c r="E21" s="114">
        <v>0</v>
      </c>
      <c r="F21" s="114">
        <v>0</v>
      </c>
      <c r="G21" s="114">
        <v>0</v>
      </c>
      <c r="H21" s="114">
        <v>7</v>
      </c>
      <c r="I21" s="114">
        <v>0</v>
      </c>
      <c r="J21" s="114">
        <v>0</v>
      </c>
      <c r="K21" s="114">
        <v>4</v>
      </c>
      <c r="L21" s="114">
        <v>0</v>
      </c>
      <c r="M21" s="114">
        <v>0</v>
      </c>
      <c r="N21" s="114">
        <v>321</v>
      </c>
      <c r="O21" s="114">
        <v>58</v>
      </c>
      <c r="P21" s="114">
        <v>31</v>
      </c>
      <c r="Q21" s="114">
        <v>9</v>
      </c>
      <c r="R21" s="114">
        <v>92</v>
      </c>
      <c r="S21" s="114">
        <v>578</v>
      </c>
      <c r="T21" s="114">
        <v>29108</v>
      </c>
      <c r="U21" s="114">
        <v>89</v>
      </c>
      <c r="V21" s="114">
        <v>231</v>
      </c>
      <c r="W21" s="114">
        <v>609</v>
      </c>
      <c r="X21" s="114">
        <v>80</v>
      </c>
      <c r="Y21" s="114">
        <v>313</v>
      </c>
      <c r="Z21" s="114">
        <v>4</v>
      </c>
      <c r="AA21" s="114">
        <v>19</v>
      </c>
      <c r="AB21" s="114">
        <v>1</v>
      </c>
      <c r="AC21" s="114">
        <v>8</v>
      </c>
      <c r="AD21" s="114">
        <v>0</v>
      </c>
      <c r="AE21" s="114">
        <v>2</v>
      </c>
      <c r="AF21" s="114">
        <v>0</v>
      </c>
      <c r="AG21" s="114">
        <v>0</v>
      </c>
      <c r="AH21" s="114">
        <v>25</v>
      </c>
      <c r="AI21" s="114">
        <v>0</v>
      </c>
      <c r="AJ21" s="114">
        <v>4</v>
      </c>
      <c r="AK21" s="114">
        <v>0</v>
      </c>
      <c r="AL21" s="114">
        <v>0</v>
      </c>
      <c r="AM21" s="114">
        <v>0</v>
      </c>
      <c r="AN21" s="114">
        <v>6274</v>
      </c>
      <c r="AO21" s="114">
        <v>5</v>
      </c>
      <c r="AP21" s="114">
        <v>0</v>
      </c>
      <c r="AQ21" s="114">
        <v>0</v>
      </c>
      <c r="AR21" s="115">
        <v>37872</v>
      </c>
      <c r="AS21" s="116">
        <v>0</v>
      </c>
      <c r="AT21" s="116">
        <v>1</v>
      </c>
      <c r="AU21" s="116">
        <v>0</v>
      </c>
      <c r="AV21" s="116">
        <v>33</v>
      </c>
      <c r="AW21" s="116">
        <v>0</v>
      </c>
      <c r="AX21" s="116">
        <v>0</v>
      </c>
      <c r="AY21" s="116">
        <v>24</v>
      </c>
      <c r="AZ21" s="116">
        <v>0</v>
      </c>
      <c r="BA21" s="116">
        <v>6</v>
      </c>
      <c r="BB21" s="116">
        <v>833</v>
      </c>
      <c r="BC21" s="116">
        <v>145</v>
      </c>
      <c r="BD21" s="116">
        <v>83</v>
      </c>
      <c r="BE21" s="116">
        <v>20</v>
      </c>
      <c r="BF21" s="116">
        <v>126</v>
      </c>
      <c r="BG21" s="116">
        <v>899</v>
      </c>
      <c r="BH21" s="116">
        <v>49690</v>
      </c>
      <c r="BI21" s="116">
        <v>301</v>
      </c>
      <c r="BJ21" s="116">
        <v>1048</v>
      </c>
      <c r="BK21" s="116">
        <v>778</v>
      </c>
      <c r="BL21" s="116">
        <v>189</v>
      </c>
      <c r="BM21" s="116">
        <v>1175</v>
      </c>
      <c r="BN21" s="116">
        <v>28</v>
      </c>
      <c r="BO21" s="116">
        <v>83</v>
      </c>
      <c r="BP21" s="116">
        <v>3</v>
      </c>
      <c r="BQ21" s="116">
        <v>18</v>
      </c>
      <c r="BR21" s="116">
        <v>0</v>
      </c>
      <c r="BS21" s="116">
        <v>9</v>
      </c>
      <c r="BT21" s="116">
        <v>0</v>
      </c>
      <c r="BU21" s="116">
        <v>0</v>
      </c>
      <c r="BV21" s="116">
        <v>54</v>
      </c>
      <c r="BW21" s="116">
        <v>3</v>
      </c>
      <c r="BX21" s="116">
        <v>18</v>
      </c>
      <c r="BY21" s="116">
        <v>0</v>
      </c>
      <c r="BZ21" s="116">
        <v>0</v>
      </c>
      <c r="CA21" s="116">
        <v>0</v>
      </c>
      <c r="CB21" s="116">
        <v>20144</v>
      </c>
      <c r="CC21" s="116">
        <v>13</v>
      </c>
      <c r="CD21" s="116">
        <v>0</v>
      </c>
      <c r="CE21" s="116">
        <v>0</v>
      </c>
      <c r="CF21" s="117">
        <v>75724</v>
      </c>
      <c r="CG21" s="118">
        <v>113596</v>
      </c>
      <c r="CH21" s="114">
        <v>0</v>
      </c>
      <c r="CI21" s="114">
        <v>98</v>
      </c>
      <c r="CJ21" s="114">
        <v>0</v>
      </c>
      <c r="CK21" s="114">
        <v>561</v>
      </c>
      <c r="CL21" s="114">
        <v>69533</v>
      </c>
      <c r="CM21" s="114">
        <v>-1868</v>
      </c>
      <c r="CN21" s="114">
        <v>3621</v>
      </c>
      <c r="CO21" s="115">
        <v>71945</v>
      </c>
      <c r="CP21" s="116">
        <v>0</v>
      </c>
      <c r="CQ21" s="116">
        <v>253</v>
      </c>
      <c r="CR21" s="116">
        <v>0</v>
      </c>
      <c r="CS21" s="116">
        <v>2165</v>
      </c>
      <c r="CT21" s="116">
        <v>167600</v>
      </c>
      <c r="CU21" s="116">
        <v>4548</v>
      </c>
      <c r="CV21" s="116">
        <v>4445</v>
      </c>
      <c r="CW21" s="119">
        <v>179011</v>
      </c>
      <c r="CX21" s="118">
        <v>250956</v>
      </c>
      <c r="CY21" s="118">
        <v>457582</v>
      </c>
      <c r="CZ21" s="120">
        <v>-57903</v>
      </c>
      <c r="DA21" s="121">
        <v>764231</v>
      </c>
      <c r="DB21" s="122"/>
    </row>
    <row r="22" spans="1:106" x14ac:dyDescent="0.15">
      <c r="A22" s="96"/>
      <c r="B22" s="113"/>
      <c r="C22" s="78" t="s">
        <v>95</v>
      </c>
      <c r="D22" s="79" t="s">
        <v>373</v>
      </c>
      <c r="E22" s="114">
        <v>57</v>
      </c>
      <c r="F22" s="114">
        <v>0</v>
      </c>
      <c r="G22" s="114">
        <v>0</v>
      </c>
      <c r="H22" s="114">
        <v>0</v>
      </c>
      <c r="I22" s="114">
        <v>0</v>
      </c>
      <c r="J22" s="114">
        <v>0</v>
      </c>
      <c r="K22" s="114">
        <v>0</v>
      </c>
      <c r="L22" s="114">
        <v>2</v>
      </c>
      <c r="M22" s="114">
        <v>0</v>
      </c>
      <c r="N22" s="114">
        <v>0</v>
      </c>
      <c r="O22" s="114">
        <v>0</v>
      </c>
      <c r="P22" s="114">
        <v>0</v>
      </c>
      <c r="Q22" s="114">
        <v>0</v>
      </c>
      <c r="R22" s="114">
        <v>7</v>
      </c>
      <c r="S22" s="114">
        <v>958</v>
      </c>
      <c r="T22" s="114">
        <v>2550</v>
      </c>
      <c r="U22" s="114">
        <v>9822</v>
      </c>
      <c r="V22" s="114">
        <v>65</v>
      </c>
      <c r="W22" s="114">
        <v>582</v>
      </c>
      <c r="X22" s="114">
        <v>447</v>
      </c>
      <c r="Y22" s="114">
        <v>194</v>
      </c>
      <c r="Z22" s="114">
        <v>39</v>
      </c>
      <c r="AA22" s="114">
        <v>137</v>
      </c>
      <c r="AB22" s="114">
        <v>0</v>
      </c>
      <c r="AC22" s="114">
        <v>8</v>
      </c>
      <c r="AD22" s="114">
        <v>2</v>
      </c>
      <c r="AE22" s="114">
        <v>1536</v>
      </c>
      <c r="AF22" s="114">
        <v>7</v>
      </c>
      <c r="AG22" s="114">
        <v>0</v>
      </c>
      <c r="AH22" s="114">
        <v>22</v>
      </c>
      <c r="AI22" s="114">
        <v>21</v>
      </c>
      <c r="AJ22" s="114">
        <v>1837</v>
      </c>
      <c r="AK22" s="114">
        <v>0</v>
      </c>
      <c r="AL22" s="114">
        <v>11688</v>
      </c>
      <c r="AM22" s="114">
        <v>0</v>
      </c>
      <c r="AN22" s="114">
        <v>6811</v>
      </c>
      <c r="AO22" s="114">
        <v>609</v>
      </c>
      <c r="AP22" s="114">
        <v>627</v>
      </c>
      <c r="AQ22" s="114">
        <v>0</v>
      </c>
      <c r="AR22" s="115">
        <v>38028</v>
      </c>
      <c r="AS22" s="116">
        <v>53</v>
      </c>
      <c r="AT22" s="116">
        <v>1</v>
      </c>
      <c r="AU22" s="116">
        <v>0</v>
      </c>
      <c r="AV22" s="116">
        <v>0</v>
      </c>
      <c r="AW22" s="116">
        <v>0</v>
      </c>
      <c r="AX22" s="116">
        <v>0</v>
      </c>
      <c r="AY22" s="116">
        <v>0</v>
      </c>
      <c r="AZ22" s="116">
        <v>0</v>
      </c>
      <c r="BA22" s="116">
        <v>0</v>
      </c>
      <c r="BB22" s="116">
        <v>0</v>
      </c>
      <c r="BC22" s="116">
        <v>0</v>
      </c>
      <c r="BD22" s="116">
        <v>0</v>
      </c>
      <c r="BE22" s="116">
        <v>0</v>
      </c>
      <c r="BF22" s="116">
        <v>3</v>
      </c>
      <c r="BG22" s="116">
        <v>429</v>
      </c>
      <c r="BH22" s="116">
        <v>1396</v>
      </c>
      <c r="BI22" s="116">
        <v>9657</v>
      </c>
      <c r="BJ22" s="116">
        <v>54</v>
      </c>
      <c r="BK22" s="116">
        <v>203</v>
      </c>
      <c r="BL22" s="116">
        <v>127</v>
      </c>
      <c r="BM22" s="116">
        <v>345</v>
      </c>
      <c r="BN22" s="116">
        <v>21</v>
      </c>
      <c r="BO22" s="116">
        <v>151</v>
      </c>
      <c r="BP22" s="116">
        <v>0</v>
      </c>
      <c r="BQ22" s="116">
        <v>6</v>
      </c>
      <c r="BR22" s="116">
        <v>2</v>
      </c>
      <c r="BS22" s="116">
        <v>2161</v>
      </c>
      <c r="BT22" s="116">
        <v>8</v>
      </c>
      <c r="BU22" s="116">
        <v>0</v>
      </c>
      <c r="BV22" s="116">
        <v>22</v>
      </c>
      <c r="BW22" s="116">
        <v>131</v>
      </c>
      <c r="BX22" s="116">
        <v>7955</v>
      </c>
      <c r="BY22" s="116">
        <v>0</v>
      </c>
      <c r="BZ22" s="116">
        <v>9762</v>
      </c>
      <c r="CA22" s="116">
        <v>0</v>
      </c>
      <c r="CB22" s="116">
        <v>7558</v>
      </c>
      <c r="CC22" s="116">
        <v>683</v>
      </c>
      <c r="CD22" s="116">
        <v>598</v>
      </c>
      <c r="CE22" s="116">
        <v>0</v>
      </c>
      <c r="CF22" s="117">
        <v>41326</v>
      </c>
      <c r="CG22" s="118">
        <v>79354</v>
      </c>
      <c r="CH22" s="114">
        <v>100</v>
      </c>
      <c r="CI22" s="114">
        <v>4432</v>
      </c>
      <c r="CJ22" s="114">
        <v>4</v>
      </c>
      <c r="CK22" s="114">
        <v>2810</v>
      </c>
      <c r="CL22" s="114">
        <v>64497</v>
      </c>
      <c r="CM22" s="114">
        <v>1741</v>
      </c>
      <c r="CN22" s="114">
        <v>45</v>
      </c>
      <c r="CO22" s="115">
        <v>73629</v>
      </c>
      <c r="CP22" s="116">
        <v>44</v>
      </c>
      <c r="CQ22" s="116">
        <v>3588</v>
      </c>
      <c r="CR22" s="116">
        <v>3</v>
      </c>
      <c r="CS22" s="116">
        <v>3367</v>
      </c>
      <c r="CT22" s="116">
        <v>66861</v>
      </c>
      <c r="CU22" s="116">
        <v>511</v>
      </c>
      <c r="CV22" s="116">
        <v>925</v>
      </c>
      <c r="CW22" s="119">
        <v>75299</v>
      </c>
      <c r="CX22" s="118">
        <v>148928</v>
      </c>
      <c r="CY22" s="118">
        <v>2563</v>
      </c>
      <c r="CZ22" s="120">
        <v>-49832</v>
      </c>
      <c r="DA22" s="121">
        <v>181013</v>
      </c>
      <c r="DB22" s="122"/>
    </row>
    <row r="23" spans="1:106" x14ac:dyDescent="0.15">
      <c r="A23" s="96"/>
      <c r="B23" s="113"/>
      <c r="C23" s="78" t="s">
        <v>96</v>
      </c>
      <c r="D23" s="79" t="s">
        <v>397</v>
      </c>
      <c r="E23" s="114">
        <v>0</v>
      </c>
      <c r="F23" s="114">
        <v>0</v>
      </c>
      <c r="G23" s="114">
        <v>0</v>
      </c>
      <c r="H23" s="114">
        <v>0</v>
      </c>
      <c r="I23" s="114">
        <v>0</v>
      </c>
      <c r="J23" s="114">
        <v>0</v>
      </c>
      <c r="K23" s="114">
        <v>3</v>
      </c>
      <c r="L23" s="114">
        <v>2</v>
      </c>
      <c r="M23" s="114">
        <v>0</v>
      </c>
      <c r="N23" s="114">
        <v>0</v>
      </c>
      <c r="O23" s="114">
        <v>0</v>
      </c>
      <c r="P23" s="114">
        <v>0</v>
      </c>
      <c r="Q23" s="114">
        <v>6</v>
      </c>
      <c r="R23" s="114">
        <v>1923</v>
      </c>
      <c r="S23" s="114">
        <v>1312</v>
      </c>
      <c r="T23" s="114">
        <v>2300</v>
      </c>
      <c r="U23" s="114">
        <v>11797</v>
      </c>
      <c r="V23" s="114">
        <v>36998</v>
      </c>
      <c r="W23" s="114">
        <v>42891</v>
      </c>
      <c r="X23" s="114">
        <v>89335</v>
      </c>
      <c r="Y23" s="114">
        <v>1601</v>
      </c>
      <c r="Z23" s="114">
        <v>348</v>
      </c>
      <c r="AA23" s="114">
        <v>214</v>
      </c>
      <c r="AB23" s="114">
        <v>2</v>
      </c>
      <c r="AC23" s="114">
        <v>1</v>
      </c>
      <c r="AD23" s="114">
        <v>0</v>
      </c>
      <c r="AE23" s="114">
        <v>31</v>
      </c>
      <c r="AF23" s="114">
        <v>15</v>
      </c>
      <c r="AG23" s="114">
        <v>0</v>
      </c>
      <c r="AH23" s="114">
        <v>2</v>
      </c>
      <c r="AI23" s="114">
        <v>196</v>
      </c>
      <c r="AJ23" s="114">
        <v>1041</v>
      </c>
      <c r="AK23" s="114">
        <v>686</v>
      </c>
      <c r="AL23" s="114">
        <v>3</v>
      </c>
      <c r="AM23" s="114">
        <v>0</v>
      </c>
      <c r="AN23" s="114">
        <v>12123</v>
      </c>
      <c r="AO23" s="114">
        <v>7</v>
      </c>
      <c r="AP23" s="114">
        <v>625</v>
      </c>
      <c r="AQ23" s="114">
        <v>0</v>
      </c>
      <c r="AR23" s="115">
        <v>203462</v>
      </c>
      <c r="AS23" s="116">
        <v>0</v>
      </c>
      <c r="AT23" s="116">
        <v>0</v>
      </c>
      <c r="AU23" s="116">
        <v>0</v>
      </c>
      <c r="AV23" s="116">
        <v>0</v>
      </c>
      <c r="AW23" s="116">
        <v>1</v>
      </c>
      <c r="AX23" s="116">
        <v>0</v>
      </c>
      <c r="AY23" s="116">
        <v>2</v>
      </c>
      <c r="AZ23" s="116">
        <v>2</v>
      </c>
      <c r="BA23" s="116">
        <v>0</v>
      </c>
      <c r="BB23" s="116">
        <v>0</v>
      </c>
      <c r="BC23" s="116">
        <v>0</v>
      </c>
      <c r="BD23" s="116">
        <v>0</v>
      </c>
      <c r="BE23" s="116">
        <v>27</v>
      </c>
      <c r="BF23" s="116">
        <v>474</v>
      </c>
      <c r="BG23" s="116">
        <v>1156</v>
      </c>
      <c r="BH23" s="116">
        <v>1898</v>
      </c>
      <c r="BI23" s="116">
        <v>14795</v>
      </c>
      <c r="BJ23" s="116">
        <v>56318</v>
      </c>
      <c r="BK23" s="116">
        <v>30716</v>
      </c>
      <c r="BL23" s="116">
        <v>37639</v>
      </c>
      <c r="BM23" s="116">
        <v>4305</v>
      </c>
      <c r="BN23" s="116">
        <v>985</v>
      </c>
      <c r="BO23" s="116">
        <v>228</v>
      </c>
      <c r="BP23" s="116">
        <v>2</v>
      </c>
      <c r="BQ23" s="116">
        <v>1</v>
      </c>
      <c r="BR23" s="116">
        <v>0</v>
      </c>
      <c r="BS23" s="116">
        <v>34</v>
      </c>
      <c r="BT23" s="116">
        <v>17</v>
      </c>
      <c r="BU23" s="116">
        <v>0</v>
      </c>
      <c r="BV23" s="116">
        <v>3</v>
      </c>
      <c r="BW23" s="116">
        <v>701</v>
      </c>
      <c r="BX23" s="116">
        <v>1466</v>
      </c>
      <c r="BY23" s="116">
        <v>561</v>
      </c>
      <c r="BZ23" s="116">
        <v>4</v>
      </c>
      <c r="CA23" s="116">
        <v>0</v>
      </c>
      <c r="CB23" s="116">
        <v>13432</v>
      </c>
      <c r="CC23" s="116">
        <v>9</v>
      </c>
      <c r="CD23" s="116">
        <v>610</v>
      </c>
      <c r="CE23" s="116">
        <v>0</v>
      </c>
      <c r="CF23" s="117">
        <v>165386</v>
      </c>
      <c r="CG23" s="118">
        <v>368848</v>
      </c>
      <c r="CH23" s="114">
        <v>16</v>
      </c>
      <c r="CI23" s="114">
        <v>1834</v>
      </c>
      <c r="CJ23" s="114">
        <v>0</v>
      </c>
      <c r="CK23" s="114">
        <v>0</v>
      </c>
      <c r="CL23" s="114">
        <v>0</v>
      </c>
      <c r="CM23" s="114">
        <v>-2549</v>
      </c>
      <c r="CN23" s="114">
        <v>1244</v>
      </c>
      <c r="CO23" s="115">
        <v>545</v>
      </c>
      <c r="CP23" s="116">
        <v>16</v>
      </c>
      <c r="CQ23" s="116">
        <v>2211</v>
      </c>
      <c r="CR23" s="116">
        <v>0</v>
      </c>
      <c r="CS23" s="116">
        <v>0</v>
      </c>
      <c r="CT23" s="116">
        <v>0</v>
      </c>
      <c r="CU23" s="116">
        <v>3351</v>
      </c>
      <c r="CV23" s="116">
        <v>2528</v>
      </c>
      <c r="CW23" s="119">
        <v>8106</v>
      </c>
      <c r="CX23" s="118">
        <v>8651</v>
      </c>
      <c r="CY23" s="118">
        <v>109775</v>
      </c>
      <c r="CZ23" s="120">
        <v>-138157</v>
      </c>
      <c r="DA23" s="121">
        <v>349117</v>
      </c>
      <c r="DB23" s="122"/>
    </row>
    <row r="24" spans="1:106" x14ac:dyDescent="0.15">
      <c r="A24" s="96"/>
      <c r="B24" s="113"/>
      <c r="C24" s="78" t="s">
        <v>97</v>
      </c>
      <c r="D24" s="79" t="s">
        <v>11</v>
      </c>
      <c r="E24" s="114">
        <v>3</v>
      </c>
      <c r="F24" s="114">
        <v>0</v>
      </c>
      <c r="G24" s="114">
        <v>15</v>
      </c>
      <c r="H24" s="114">
        <v>1</v>
      </c>
      <c r="I24" s="114">
        <v>0</v>
      </c>
      <c r="J24" s="114">
        <v>0</v>
      </c>
      <c r="K24" s="114">
        <v>12</v>
      </c>
      <c r="L24" s="114">
        <v>2</v>
      </c>
      <c r="M24" s="114">
        <v>0</v>
      </c>
      <c r="N24" s="114">
        <v>5</v>
      </c>
      <c r="O24" s="114">
        <v>4</v>
      </c>
      <c r="P24" s="114">
        <v>0</v>
      </c>
      <c r="Q24" s="114">
        <v>0</v>
      </c>
      <c r="R24" s="114">
        <v>157</v>
      </c>
      <c r="S24" s="114">
        <v>6291</v>
      </c>
      <c r="T24" s="114">
        <v>5631</v>
      </c>
      <c r="U24" s="114">
        <v>1567</v>
      </c>
      <c r="V24" s="114">
        <v>4138</v>
      </c>
      <c r="W24" s="114">
        <v>69378</v>
      </c>
      <c r="X24" s="114">
        <v>6026</v>
      </c>
      <c r="Y24" s="114">
        <v>7619</v>
      </c>
      <c r="Z24" s="114">
        <v>137</v>
      </c>
      <c r="AA24" s="114">
        <v>4791</v>
      </c>
      <c r="AB24" s="114">
        <v>1</v>
      </c>
      <c r="AC24" s="114">
        <v>8</v>
      </c>
      <c r="AD24" s="114">
        <v>0</v>
      </c>
      <c r="AE24" s="114">
        <v>248</v>
      </c>
      <c r="AF24" s="114">
        <v>2</v>
      </c>
      <c r="AG24" s="114">
        <v>12</v>
      </c>
      <c r="AH24" s="114">
        <v>91</v>
      </c>
      <c r="AI24" s="114">
        <v>28</v>
      </c>
      <c r="AJ24" s="114">
        <v>726</v>
      </c>
      <c r="AK24" s="114">
        <v>245</v>
      </c>
      <c r="AL24" s="114">
        <v>124</v>
      </c>
      <c r="AM24" s="114">
        <v>1</v>
      </c>
      <c r="AN24" s="114">
        <v>5230</v>
      </c>
      <c r="AO24" s="114">
        <v>161</v>
      </c>
      <c r="AP24" s="114">
        <v>0</v>
      </c>
      <c r="AQ24" s="114">
        <v>90</v>
      </c>
      <c r="AR24" s="115">
        <v>112744</v>
      </c>
      <c r="AS24" s="116">
        <v>30</v>
      </c>
      <c r="AT24" s="116">
        <v>1</v>
      </c>
      <c r="AU24" s="116">
        <v>106</v>
      </c>
      <c r="AV24" s="116">
        <v>19</v>
      </c>
      <c r="AW24" s="116">
        <v>4</v>
      </c>
      <c r="AX24" s="116">
        <v>0</v>
      </c>
      <c r="AY24" s="116">
        <v>75</v>
      </c>
      <c r="AZ24" s="116">
        <v>5</v>
      </c>
      <c r="BA24" s="116">
        <v>0</v>
      </c>
      <c r="BB24" s="116">
        <v>19</v>
      </c>
      <c r="BC24" s="116">
        <v>18</v>
      </c>
      <c r="BD24" s="116">
        <v>2</v>
      </c>
      <c r="BE24" s="116">
        <v>15</v>
      </c>
      <c r="BF24" s="116">
        <v>476</v>
      </c>
      <c r="BG24" s="116">
        <v>13082</v>
      </c>
      <c r="BH24" s="116">
        <v>18309</v>
      </c>
      <c r="BI24" s="116">
        <v>6906</v>
      </c>
      <c r="BJ24" s="116">
        <v>13935</v>
      </c>
      <c r="BK24" s="116">
        <v>84327</v>
      </c>
      <c r="BL24" s="116">
        <v>9401</v>
      </c>
      <c r="BM24" s="116">
        <v>80202</v>
      </c>
      <c r="BN24" s="116">
        <v>609</v>
      </c>
      <c r="BO24" s="116">
        <v>22073</v>
      </c>
      <c r="BP24" s="116">
        <v>5</v>
      </c>
      <c r="BQ24" s="116">
        <v>27</v>
      </c>
      <c r="BR24" s="116">
        <v>2</v>
      </c>
      <c r="BS24" s="116">
        <v>1372</v>
      </c>
      <c r="BT24" s="116">
        <v>8</v>
      </c>
      <c r="BU24" s="116">
        <v>57</v>
      </c>
      <c r="BV24" s="116">
        <v>388</v>
      </c>
      <c r="BW24" s="116">
        <v>586</v>
      </c>
      <c r="BX24" s="116">
        <v>4107</v>
      </c>
      <c r="BY24" s="116">
        <v>956</v>
      </c>
      <c r="BZ24" s="116">
        <v>460</v>
      </c>
      <c r="CA24" s="116">
        <v>3</v>
      </c>
      <c r="CB24" s="116">
        <v>26588</v>
      </c>
      <c r="CC24" s="116">
        <v>495</v>
      </c>
      <c r="CD24" s="116">
        <v>0</v>
      </c>
      <c r="CE24" s="116">
        <v>381</v>
      </c>
      <c r="CF24" s="117">
        <v>285049</v>
      </c>
      <c r="CG24" s="118">
        <v>397793</v>
      </c>
      <c r="CH24" s="114">
        <v>696</v>
      </c>
      <c r="CI24" s="114">
        <v>39242</v>
      </c>
      <c r="CJ24" s="114">
        <v>0</v>
      </c>
      <c r="CK24" s="114">
        <v>4773</v>
      </c>
      <c r="CL24" s="114">
        <v>86300</v>
      </c>
      <c r="CM24" s="114">
        <v>-250</v>
      </c>
      <c r="CN24" s="114">
        <v>3913</v>
      </c>
      <c r="CO24" s="115">
        <v>134674</v>
      </c>
      <c r="CP24" s="116">
        <v>2941</v>
      </c>
      <c r="CQ24" s="116">
        <v>161182</v>
      </c>
      <c r="CR24" s="116">
        <v>0</v>
      </c>
      <c r="CS24" s="116">
        <v>24860</v>
      </c>
      <c r="CT24" s="116">
        <v>233714</v>
      </c>
      <c r="CU24" s="116">
        <v>10767</v>
      </c>
      <c r="CV24" s="116">
        <v>8920</v>
      </c>
      <c r="CW24" s="119">
        <v>442384</v>
      </c>
      <c r="CX24" s="118">
        <v>577058</v>
      </c>
      <c r="CY24" s="118">
        <v>391030</v>
      </c>
      <c r="CZ24" s="120">
        <v>-134815</v>
      </c>
      <c r="DA24" s="121">
        <v>1231066</v>
      </c>
      <c r="DB24" s="122"/>
    </row>
    <row r="25" spans="1:106" x14ac:dyDescent="0.15">
      <c r="A25" s="96"/>
      <c r="B25" s="113"/>
      <c r="C25" s="78" t="s">
        <v>98</v>
      </c>
      <c r="D25" s="79" t="s">
        <v>345</v>
      </c>
      <c r="E25" s="114">
        <v>2</v>
      </c>
      <c r="F25" s="114">
        <v>0</v>
      </c>
      <c r="G25" s="114">
        <v>1</v>
      </c>
      <c r="H25" s="114">
        <v>0</v>
      </c>
      <c r="I25" s="114">
        <v>39</v>
      </c>
      <c r="J25" s="114">
        <v>0</v>
      </c>
      <c r="K25" s="114">
        <v>2</v>
      </c>
      <c r="L25" s="114">
        <v>45</v>
      </c>
      <c r="M25" s="114">
        <v>0</v>
      </c>
      <c r="N25" s="114">
        <v>6</v>
      </c>
      <c r="O25" s="114">
        <v>3</v>
      </c>
      <c r="P25" s="114">
        <v>1</v>
      </c>
      <c r="Q25" s="114">
        <v>0</v>
      </c>
      <c r="R25" s="114">
        <v>28</v>
      </c>
      <c r="S25" s="114">
        <v>424</v>
      </c>
      <c r="T25" s="114">
        <v>136</v>
      </c>
      <c r="U25" s="114">
        <v>11</v>
      </c>
      <c r="V25" s="114">
        <v>19</v>
      </c>
      <c r="W25" s="114">
        <v>76</v>
      </c>
      <c r="X25" s="114">
        <v>11384</v>
      </c>
      <c r="Y25" s="114">
        <v>1338</v>
      </c>
      <c r="Z25" s="114">
        <v>33</v>
      </c>
      <c r="AA25" s="114">
        <v>2366</v>
      </c>
      <c r="AB25" s="114">
        <v>13</v>
      </c>
      <c r="AC25" s="114">
        <v>2</v>
      </c>
      <c r="AD25" s="114">
        <v>2</v>
      </c>
      <c r="AE25" s="114">
        <v>1050</v>
      </c>
      <c r="AF25" s="114">
        <v>176</v>
      </c>
      <c r="AG25" s="114">
        <v>173</v>
      </c>
      <c r="AH25" s="114">
        <v>234</v>
      </c>
      <c r="AI25" s="114">
        <v>174</v>
      </c>
      <c r="AJ25" s="114">
        <v>1755</v>
      </c>
      <c r="AK25" s="114">
        <v>159</v>
      </c>
      <c r="AL25" s="114">
        <v>79</v>
      </c>
      <c r="AM25" s="114">
        <v>16</v>
      </c>
      <c r="AN25" s="114">
        <v>1908</v>
      </c>
      <c r="AO25" s="114">
        <v>324</v>
      </c>
      <c r="AP25" s="114">
        <v>0</v>
      </c>
      <c r="AQ25" s="114">
        <v>0</v>
      </c>
      <c r="AR25" s="115">
        <v>21979</v>
      </c>
      <c r="AS25" s="116">
        <v>2</v>
      </c>
      <c r="AT25" s="116">
        <v>2</v>
      </c>
      <c r="AU25" s="116">
        <v>3</v>
      </c>
      <c r="AV25" s="116">
        <v>1</v>
      </c>
      <c r="AW25" s="116">
        <v>29</v>
      </c>
      <c r="AX25" s="116">
        <v>2</v>
      </c>
      <c r="AY25" s="116">
        <v>6</v>
      </c>
      <c r="AZ25" s="116">
        <v>52</v>
      </c>
      <c r="BA25" s="116">
        <v>3</v>
      </c>
      <c r="BB25" s="116">
        <v>12</v>
      </c>
      <c r="BC25" s="116">
        <v>5</v>
      </c>
      <c r="BD25" s="116">
        <v>1</v>
      </c>
      <c r="BE25" s="116">
        <v>2</v>
      </c>
      <c r="BF25" s="116">
        <v>28</v>
      </c>
      <c r="BG25" s="116">
        <v>279</v>
      </c>
      <c r="BH25" s="116">
        <v>201</v>
      </c>
      <c r="BI25" s="116">
        <v>29</v>
      </c>
      <c r="BJ25" s="116">
        <v>47</v>
      </c>
      <c r="BK25" s="116">
        <v>40</v>
      </c>
      <c r="BL25" s="116">
        <v>8058</v>
      </c>
      <c r="BM25" s="116">
        <v>13333</v>
      </c>
      <c r="BN25" s="116">
        <v>32</v>
      </c>
      <c r="BO25" s="116">
        <v>4313</v>
      </c>
      <c r="BP25" s="116">
        <v>22</v>
      </c>
      <c r="BQ25" s="116">
        <v>3</v>
      </c>
      <c r="BR25" s="116">
        <v>4</v>
      </c>
      <c r="BS25" s="116">
        <v>1926</v>
      </c>
      <c r="BT25" s="116">
        <v>295</v>
      </c>
      <c r="BU25" s="116">
        <v>249</v>
      </c>
      <c r="BV25" s="116">
        <v>279</v>
      </c>
      <c r="BW25" s="116">
        <v>761</v>
      </c>
      <c r="BX25" s="116">
        <v>3730</v>
      </c>
      <c r="BY25" s="116">
        <v>201</v>
      </c>
      <c r="BZ25" s="116">
        <v>102</v>
      </c>
      <c r="CA25" s="116">
        <v>22</v>
      </c>
      <c r="CB25" s="116">
        <v>3558</v>
      </c>
      <c r="CC25" s="116">
        <v>437</v>
      </c>
      <c r="CD25" s="116">
        <v>0</v>
      </c>
      <c r="CE25" s="116">
        <v>0</v>
      </c>
      <c r="CF25" s="117">
        <v>38069</v>
      </c>
      <c r="CG25" s="118">
        <v>60048</v>
      </c>
      <c r="CH25" s="114">
        <v>573</v>
      </c>
      <c r="CI25" s="114">
        <v>103287</v>
      </c>
      <c r="CJ25" s="114">
        <v>0</v>
      </c>
      <c r="CK25" s="114">
        <v>20116</v>
      </c>
      <c r="CL25" s="114">
        <v>80719</v>
      </c>
      <c r="CM25" s="114">
        <v>13782</v>
      </c>
      <c r="CN25" s="114">
        <v>1870</v>
      </c>
      <c r="CO25" s="115">
        <v>220347</v>
      </c>
      <c r="CP25" s="116">
        <v>3764</v>
      </c>
      <c r="CQ25" s="116">
        <v>176525</v>
      </c>
      <c r="CR25" s="116">
        <v>0</v>
      </c>
      <c r="CS25" s="116">
        <v>36846</v>
      </c>
      <c r="CT25" s="116">
        <v>181287</v>
      </c>
      <c r="CU25" s="116">
        <v>-6480</v>
      </c>
      <c r="CV25" s="116">
        <v>3404</v>
      </c>
      <c r="CW25" s="119">
        <v>395346</v>
      </c>
      <c r="CX25" s="118">
        <v>615693</v>
      </c>
      <c r="CY25" s="118">
        <v>127635</v>
      </c>
      <c r="CZ25" s="120">
        <v>-104725</v>
      </c>
      <c r="DA25" s="121">
        <v>698651</v>
      </c>
      <c r="DB25" s="122"/>
    </row>
    <row r="26" spans="1:106" x14ac:dyDescent="0.15">
      <c r="A26" s="96"/>
      <c r="B26" s="113"/>
      <c r="C26" s="78" t="s">
        <v>99</v>
      </c>
      <c r="D26" s="79" t="s">
        <v>342</v>
      </c>
      <c r="E26" s="114">
        <v>0</v>
      </c>
      <c r="F26" s="114">
        <v>0</v>
      </c>
      <c r="G26" s="114">
        <v>426</v>
      </c>
      <c r="H26" s="114">
        <v>0</v>
      </c>
      <c r="I26" s="114">
        <v>0</v>
      </c>
      <c r="J26" s="114">
        <v>0</v>
      </c>
      <c r="K26" s="114">
        <v>0</v>
      </c>
      <c r="L26" s="114">
        <v>0</v>
      </c>
      <c r="M26" s="114">
        <v>0</v>
      </c>
      <c r="N26" s="114">
        <v>0</v>
      </c>
      <c r="O26" s="114">
        <v>0</v>
      </c>
      <c r="P26" s="114">
        <v>0</v>
      </c>
      <c r="Q26" s="114">
        <v>0</v>
      </c>
      <c r="R26" s="114">
        <v>0</v>
      </c>
      <c r="S26" s="114">
        <v>0</v>
      </c>
      <c r="T26" s="114">
        <v>288</v>
      </c>
      <c r="U26" s="114">
        <v>0</v>
      </c>
      <c r="V26" s="114">
        <v>0</v>
      </c>
      <c r="W26" s="114">
        <v>0</v>
      </c>
      <c r="X26" s="114">
        <v>0</v>
      </c>
      <c r="Y26" s="114">
        <v>78365</v>
      </c>
      <c r="Z26" s="114">
        <v>0</v>
      </c>
      <c r="AA26" s="114">
        <v>1</v>
      </c>
      <c r="AB26" s="114">
        <v>0</v>
      </c>
      <c r="AC26" s="114">
        <v>0</v>
      </c>
      <c r="AD26" s="114">
        <v>0</v>
      </c>
      <c r="AE26" s="114">
        <v>5</v>
      </c>
      <c r="AF26" s="114">
        <v>0</v>
      </c>
      <c r="AG26" s="114">
        <v>0</v>
      </c>
      <c r="AH26" s="114">
        <v>7099</v>
      </c>
      <c r="AI26" s="114">
        <v>0</v>
      </c>
      <c r="AJ26" s="114">
        <v>3202</v>
      </c>
      <c r="AK26" s="114">
        <v>16</v>
      </c>
      <c r="AL26" s="114">
        <v>0</v>
      </c>
      <c r="AM26" s="114">
        <v>0</v>
      </c>
      <c r="AN26" s="114">
        <v>9893</v>
      </c>
      <c r="AO26" s="114">
        <v>19</v>
      </c>
      <c r="AP26" s="114">
        <v>0</v>
      </c>
      <c r="AQ26" s="114">
        <v>0</v>
      </c>
      <c r="AR26" s="115">
        <v>99314</v>
      </c>
      <c r="AS26" s="116">
        <v>1</v>
      </c>
      <c r="AT26" s="116">
        <v>0</v>
      </c>
      <c r="AU26" s="116">
        <v>1042</v>
      </c>
      <c r="AV26" s="116">
        <v>1</v>
      </c>
      <c r="AW26" s="116">
        <v>1</v>
      </c>
      <c r="AX26" s="116">
        <v>0</v>
      </c>
      <c r="AY26" s="116">
        <v>0</v>
      </c>
      <c r="AZ26" s="116">
        <v>0</v>
      </c>
      <c r="BA26" s="116">
        <v>0</v>
      </c>
      <c r="BB26" s="116">
        <v>0</v>
      </c>
      <c r="BC26" s="116">
        <v>0</v>
      </c>
      <c r="BD26" s="116">
        <v>0</v>
      </c>
      <c r="BE26" s="116">
        <v>0</v>
      </c>
      <c r="BF26" s="116">
        <v>0</v>
      </c>
      <c r="BG26" s="116">
        <v>0</v>
      </c>
      <c r="BH26" s="116">
        <v>123</v>
      </c>
      <c r="BI26" s="116">
        <v>0</v>
      </c>
      <c r="BJ26" s="116">
        <v>0</v>
      </c>
      <c r="BK26" s="116">
        <v>0</v>
      </c>
      <c r="BL26" s="116">
        <v>0</v>
      </c>
      <c r="BM26" s="116">
        <v>290266</v>
      </c>
      <c r="BN26" s="116">
        <v>0</v>
      </c>
      <c r="BO26" s="116">
        <v>3</v>
      </c>
      <c r="BP26" s="116">
        <v>0</v>
      </c>
      <c r="BQ26" s="116">
        <v>0</v>
      </c>
      <c r="BR26" s="116">
        <v>0</v>
      </c>
      <c r="BS26" s="116">
        <v>9</v>
      </c>
      <c r="BT26" s="116">
        <v>1</v>
      </c>
      <c r="BU26" s="116">
        <v>0</v>
      </c>
      <c r="BV26" s="116">
        <v>10578</v>
      </c>
      <c r="BW26" s="116">
        <v>1</v>
      </c>
      <c r="BX26" s="116">
        <v>6346</v>
      </c>
      <c r="BY26" s="116">
        <v>32</v>
      </c>
      <c r="BZ26" s="116">
        <v>1</v>
      </c>
      <c r="CA26" s="116">
        <v>0</v>
      </c>
      <c r="CB26" s="116">
        <v>27114</v>
      </c>
      <c r="CC26" s="116">
        <v>37</v>
      </c>
      <c r="CD26" s="116">
        <v>0</v>
      </c>
      <c r="CE26" s="116">
        <v>0</v>
      </c>
      <c r="CF26" s="117">
        <v>335556</v>
      </c>
      <c r="CG26" s="118">
        <v>434870</v>
      </c>
      <c r="CH26" s="114">
        <v>0</v>
      </c>
      <c r="CI26" s="114">
        <v>52450</v>
      </c>
      <c r="CJ26" s="114">
        <v>0</v>
      </c>
      <c r="CK26" s="114">
        <v>2703</v>
      </c>
      <c r="CL26" s="114">
        <v>36800</v>
      </c>
      <c r="CM26" s="114">
        <v>211</v>
      </c>
      <c r="CN26" s="114">
        <v>2489</v>
      </c>
      <c r="CO26" s="115">
        <v>94653</v>
      </c>
      <c r="CP26" s="116">
        <v>0</v>
      </c>
      <c r="CQ26" s="116">
        <v>75790</v>
      </c>
      <c r="CR26" s="116">
        <v>0</v>
      </c>
      <c r="CS26" s="116">
        <v>3181</v>
      </c>
      <c r="CT26" s="116">
        <v>73972</v>
      </c>
      <c r="CU26" s="116">
        <v>-5490</v>
      </c>
      <c r="CV26" s="116">
        <v>5168</v>
      </c>
      <c r="CW26" s="119">
        <v>152621</v>
      </c>
      <c r="CX26" s="118">
        <v>247274</v>
      </c>
      <c r="CY26" s="118">
        <v>356142</v>
      </c>
      <c r="CZ26" s="120">
        <v>-77242</v>
      </c>
      <c r="DA26" s="121">
        <v>961044</v>
      </c>
      <c r="DB26" s="122"/>
    </row>
    <row r="27" spans="1:106" x14ac:dyDescent="0.15">
      <c r="A27" s="96"/>
      <c r="B27" s="113"/>
      <c r="C27" s="78" t="s">
        <v>100</v>
      </c>
      <c r="D27" s="79" t="s">
        <v>13</v>
      </c>
      <c r="E27" s="114">
        <v>66</v>
      </c>
      <c r="F27" s="114">
        <v>5</v>
      </c>
      <c r="G27" s="114">
        <v>136</v>
      </c>
      <c r="H27" s="114">
        <v>46</v>
      </c>
      <c r="I27" s="114">
        <v>10573</v>
      </c>
      <c r="J27" s="114">
        <v>803</v>
      </c>
      <c r="K27" s="114">
        <v>2925</v>
      </c>
      <c r="L27" s="114">
        <v>3216</v>
      </c>
      <c r="M27" s="114">
        <v>1490</v>
      </c>
      <c r="N27" s="114">
        <v>3962</v>
      </c>
      <c r="O27" s="114">
        <v>2503</v>
      </c>
      <c r="P27" s="114">
        <v>26100</v>
      </c>
      <c r="Q27" s="114">
        <v>4095</v>
      </c>
      <c r="R27" s="114">
        <v>1938</v>
      </c>
      <c r="S27" s="114">
        <v>620</v>
      </c>
      <c r="T27" s="114">
        <v>1496</v>
      </c>
      <c r="U27" s="114">
        <v>643</v>
      </c>
      <c r="V27" s="114">
        <v>1430</v>
      </c>
      <c r="W27" s="114">
        <v>2140</v>
      </c>
      <c r="X27" s="114">
        <v>3091</v>
      </c>
      <c r="Y27" s="114">
        <v>1563</v>
      </c>
      <c r="Z27" s="114">
        <v>14267</v>
      </c>
      <c r="AA27" s="114">
        <v>2865</v>
      </c>
      <c r="AB27" s="114">
        <v>5872</v>
      </c>
      <c r="AC27" s="114">
        <v>332</v>
      </c>
      <c r="AD27" s="114">
        <v>402</v>
      </c>
      <c r="AE27" s="114">
        <v>11309</v>
      </c>
      <c r="AF27" s="114">
        <v>10629</v>
      </c>
      <c r="AG27" s="114">
        <v>93</v>
      </c>
      <c r="AH27" s="114">
        <v>2341</v>
      </c>
      <c r="AI27" s="114">
        <v>8522</v>
      </c>
      <c r="AJ27" s="114">
        <v>7262</v>
      </c>
      <c r="AK27" s="114">
        <v>16008</v>
      </c>
      <c r="AL27" s="114">
        <v>6111</v>
      </c>
      <c r="AM27" s="114">
        <v>5640</v>
      </c>
      <c r="AN27" s="114">
        <v>7531</v>
      </c>
      <c r="AO27" s="114">
        <v>8419</v>
      </c>
      <c r="AP27" s="114">
        <v>4185</v>
      </c>
      <c r="AQ27" s="114">
        <v>189</v>
      </c>
      <c r="AR27" s="115">
        <v>180818</v>
      </c>
      <c r="AS27" s="116">
        <v>221</v>
      </c>
      <c r="AT27" s="116">
        <v>37</v>
      </c>
      <c r="AU27" s="116">
        <v>269</v>
      </c>
      <c r="AV27" s="116">
        <v>82</v>
      </c>
      <c r="AW27" s="116">
        <v>7680</v>
      </c>
      <c r="AX27" s="116">
        <v>1348</v>
      </c>
      <c r="AY27" s="116">
        <v>3537</v>
      </c>
      <c r="AZ27" s="116">
        <v>2600</v>
      </c>
      <c r="BA27" s="116">
        <v>1240</v>
      </c>
      <c r="BB27" s="116">
        <v>4116</v>
      </c>
      <c r="BC27" s="116">
        <v>2123</v>
      </c>
      <c r="BD27" s="116">
        <v>9788</v>
      </c>
      <c r="BE27" s="116">
        <v>5665</v>
      </c>
      <c r="BF27" s="116">
        <v>690</v>
      </c>
      <c r="BG27" s="116">
        <v>334</v>
      </c>
      <c r="BH27" s="116">
        <v>948</v>
      </c>
      <c r="BI27" s="116">
        <v>1171</v>
      </c>
      <c r="BJ27" s="116">
        <v>2115</v>
      </c>
      <c r="BK27" s="116">
        <v>1551</v>
      </c>
      <c r="BL27" s="116">
        <v>1712</v>
      </c>
      <c r="BM27" s="116">
        <v>2201</v>
      </c>
      <c r="BN27" s="116">
        <v>13932</v>
      </c>
      <c r="BO27" s="116">
        <v>4718</v>
      </c>
      <c r="BP27" s="116">
        <v>4995</v>
      </c>
      <c r="BQ27" s="116">
        <v>332</v>
      </c>
      <c r="BR27" s="116">
        <v>447</v>
      </c>
      <c r="BS27" s="116">
        <v>15611</v>
      </c>
      <c r="BT27" s="116">
        <v>14661</v>
      </c>
      <c r="BU27" s="116">
        <v>109</v>
      </c>
      <c r="BV27" s="116">
        <v>2645</v>
      </c>
      <c r="BW27" s="116">
        <v>28247</v>
      </c>
      <c r="BX27" s="116">
        <v>10455</v>
      </c>
      <c r="BY27" s="116">
        <v>17061</v>
      </c>
      <c r="BZ27" s="116">
        <v>6866</v>
      </c>
      <c r="CA27" s="116">
        <v>5790</v>
      </c>
      <c r="CB27" s="116">
        <v>17856</v>
      </c>
      <c r="CC27" s="116">
        <v>9639</v>
      </c>
      <c r="CD27" s="116">
        <v>4970</v>
      </c>
      <c r="CE27" s="116">
        <v>227</v>
      </c>
      <c r="CF27" s="117">
        <v>207989</v>
      </c>
      <c r="CG27" s="118">
        <v>388807</v>
      </c>
      <c r="CH27" s="114">
        <v>4800</v>
      </c>
      <c r="CI27" s="114">
        <v>57770</v>
      </c>
      <c r="CJ27" s="114">
        <v>1</v>
      </c>
      <c r="CK27" s="114">
        <v>1602</v>
      </c>
      <c r="CL27" s="114">
        <v>18071</v>
      </c>
      <c r="CM27" s="114">
        <v>8791</v>
      </c>
      <c r="CN27" s="114">
        <v>91</v>
      </c>
      <c r="CO27" s="115">
        <v>91126</v>
      </c>
      <c r="CP27" s="116">
        <v>5814</v>
      </c>
      <c r="CQ27" s="116">
        <v>67417</v>
      </c>
      <c r="CR27" s="116">
        <v>0</v>
      </c>
      <c r="CS27" s="116">
        <v>2488</v>
      </c>
      <c r="CT27" s="116">
        <v>23354</v>
      </c>
      <c r="CU27" s="116">
        <v>-891</v>
      </c>
      <c r="CV27" s="116">
        <v>381</v>
      </c>
      <c r="CW27" s="119">
        <v>98563</v>
      </c>
      <c r="CX27" s="118">
        <v>189689</v>
      </c>
      <c r="CY27" s="118">
        <v>9212</v>
      </c>
      <c r="CZ27" s="120">
        <v>-98267</v>
      </c>
      <c r="DA27" s="121">
        <v>489441</v>
      </c>
      <c r="DB27" s="122"/>
    </row>
    <row r="28" spans="1:106" x14ac:dyDescent="0.15">
      <c r="A28" s="96"/>
      <c r="B28" s="113"/>
      <c r="C28" s="78" t="s">
        <v>101</v>
      </c>
      <c r="D28" s="79" t="s">
        <v>14</v>
      </c>
      <c r="E28" s="114">
        <v>607</v>
      </c>
      <c r="F28" s="114">
        <v>15</v>
      </c>
      <c r="G28" s="114">
        <v>49</v>
      </c>
      <c r="H28" s="114">
        <v>130</v>
      </c>
      <c r="I28" s="114">
        <v>1601</v>
      </c>
      <c r="J28" s="114">
        <v>224</v>
      </c>
      <c r="K28" s="114">
        <v>1933</v>
      </c>
      <c r="L28" s="114">
        <v>5418</v>
      </c>
      <c r="M28" s="114">
        <v>177</v>
      </c>
      <c r="N28" s="114">
        <v>1997</v>
      </c>
      <c r="O28" s="114">
        <v>2020</v>
      </c>
      <c r="P28" s="114">
        <v>14005</v>
      </c>
      <c r="Q28" s="114">
        <v>995</v>
      </c>
      <c r="R28" s="114">
        <v>2138</v>
      </c>
      <c r="S28" s="114">
        <v>1975</v>
      </c>
      <c r="T28" s="114">
        <v>1593</v>
      </c>
      <c r="U28" s="114">
        <v>221</v>
      </c>
      <c r="V28" s="114">
        <v>1081</v>
      </c>
      <c r="W28" s="114">
        <v>2780</v>
      </c>
      <c r="X28" s="114">
        <v>1279</v>
      </c>
      <c r="Y28" s="114">
        <v>1714</v>
      </c>
      <c r="Z28" s="114">
        <v>814</v>
      </c>
      <c r="AA28" s="114">
        <v>1400</v>
      </c>
      <c r="AB28" s="114">
        <v>15959</v>
      </c>
      <c r="AC28" s="114">
        <v>6680</v>
      </c>
      <c r="AD28" s="114">
        <v>557</v>
      </c>
      <c r="AE28" s="114">
        <v>11794</v>
      </c>
      <c r="AF28" s="114">
        <v>3345</v>
      </c>
      <c r="AG28" s="114">
        <v>64736</v>
      </c>
      <c r="AH28" s="114">
        <v>13533</v>
      </c>
      <c r="AI28" s="114">
        <v>3022</v>
      </c>
      <c r="AJ28" s="114">
        <v>14496</v>
      </c>
      <c r="AK28" s="114">
        <v>10109</v>
      </c>
      <c r="AL28" s="114">
        <v>7025</v>
      </c>
      <c r="AM28" s="114">
        <v>349</v>
      </c>
      <c r="AN28" s="114">
        <v>2977</v>
      </c>
      <c r="AO28" s="114">
        <v>6589</v>
      </c>
      <c r="AP28" s="114">
        <v>0</v>
      </c>
      <c r="AQ28" s="114">
        <v>33</v>
      </c>
      <c r="AR28" s="115">
        <v>205370</v>
      </c>
      <c r="AS28" s="116">
        <v>0</v>
      </c>
      <c r="AT28" s="116">
        <v>0</v>
      </c>
      <c r="AU28" s="116">
        <v>0</v>
      </c>
      <c r="AV28" s="116">
        <v>0</v>
      </c>
      <c r="AW28" s="116">
        <v>0</v>
      </c>
      <c r="AX28" s="116">
        <v>0</v>
      </c>
      <c r="AY28" s="116">
        <v>0</v>
      </c>
      <c r="AZ28" s="116">
        <v>0</v>
      </c>
      <c r="BA28" s="116">
        <v>0</v>
      </c>
      <c r="BB28" s="116">
        <v>0</v>
      </c>
      <c r="BC28" s="116">
        <v>0</v>
      </c>
      <c r="BD28" s="116">
        <v>0</v>
      </c>
      <c r="BE28" s="116">
        <v>0</v>
      </c>
      <c r="BF28" s="116">
        <v>0</v>
      </c>
      <c r="BG28" s="116">
        <v>0</v>
      </c>
      <c r="BH28" s="116">
        <v>0</v>
      </c>
      <c r="BI28" s="116">
        <v>0</v>
      </c>
      <c r="BJ28" s="116">
        <v>0</v>
      </c>
      <c r="BK28" s="116">
        <v>0</v>
      </c>
      <c r="BL28" s="116">
        <v>0</v>
      </c>
      <c r="BM28" s="116">
        <v>0</v>
      </c>
      <c r="BN28" s="116">
        <v>0</v>
      </c>
      <c r="BO28" s="116">
        <v>0</v>
      </c>
      <c r="BP28" s="116">
        <v>0</v>
      </c>
      <c r="BQ28" s="116">
        <v>0</v>
      </c>
      <c r="BR28" s="116">
        <v>0</v>
      </c>
      <c r="BS28" s="116">
        <v>0</v>
      </c>
      <c r="BT28" s="116">
        <v>0</v>
      </c>
      <c r="BU28" s="116">
        <v>0</v>
      </c>
      <c r="BV28" s="116">
        <v>0</v>
      </c>
      <c r="BW28" s="116">
        <v>0</v>
      </c>
      <c r="BX28" s="116">
        <v>0</v>
      </c>
      <c r="BY28" s="116">
        <v>0</v>
      </c>
      <c r="BZ28" s="116">
        <v>0</v>
      </c>
      <c r="CA28" s="116">
        <v>0</v>
      </c>
      <c r="CB28" s="116">
        <v>0</v>
      </c>
      <c r="CC28" s="116">
        <v>0</v>
      </c>
      <c r="CD28" s="116">
        <v>0</v>
      </c>
      <c r="CE28" s="116">
        <v>0</v>
      </c>
      <c r="CF28" s="117">
        <v>0</v>
      </c>
      <c r="CG28" s="118">
        <v>205370</v>
      </c>
      <c r="CH28" s="114">
        <v>0</v>
      </c>
      <c r="CI28" s="114">
        <v>0</v>
      </c>
      <c r="CJ28" s="114">
        <v>0</v>
      </c>
      <c r="CK28" s="114">
        <v>449398</v>
      </c>
      <c r="CL28" s="114">
        <v>914526</v>
      </c>
      <c r="CM28" s="114">
        <v>0</v>
      </c>
      <c r="CN28" s="114">
        <v>0</v>
      </c>
      <c r="CO28" s="115">
        <v>1363924</v>
      </c>
      <c r="CP28" s="116">
        <v>0</v>
      </c>
      <c r="CQ28" s="116">
        <v>0</v>
      </c>
      <c r="CR28" s="116">
        <v>0</v>
      </c>
      <c r="CS28" s="116">
        <v>0</v>
      </c>
      <c r="CT28" s="116">
        <v>0</v>
      </c>
      <c r="CU28" s="116">
        <v>0</v>
      </c>
      <c r="CV28" s="116">
        <v>0</v>
      </c>
      <c r="CW28" s="119">
        <v>0</v>
      </c>
      <c r="CX28" s="118">
        <v>1363924</v>
      </c>
      <c r="CY28" s="118">
        <v>0</v>
      </c>
      <c r="CZ28" s="120">
        <v>0</v>
      </c>
      <c r="DA28" s="121">
        <v>1569294</v>
      </c>
      <c r="DB28" s="122"/>
    </row>
    <row r="29" spans="1:106" x14ac:dyDescent="0.15">
      <c r="A29" s="96"/>
      <c r="B29" s="113"/>
      <c r="C29" s="78" t="s">
        <v>102</v>
      </c>
      <c r="D29" s="79" t="s">
        <v>343</v>
      </c>
      <c r="E29" s="114">
        <v>1259</v>
      </c>
      <c r="F29" s="114">
        <v>34</v>
      </c>
      <c r="G29" s="114">
        <v>124</v>
      </c>
      <c r="H29" s="114">
        <v>277</v>
      </c>
      <c r="I29" s="114">
        <v>21295</v>
      </c>
      <c r="J29" s="114">
        <v>1443</v>
      </c>
      <c r="K29" s="114">
        <v>14001</v>
      </c>
      <c r="L29" s="114">
        <v>36753</v>
      </c>
      <c r="M29" s="114">
        <v>1209</v>
      </c>
      <c r="N29" s="114">
        <v>9073</v>
      </c>
      <c r="O29" s="114">
        <v>11781</v>
      </c>
      <c r="P29" s="114">
        <v>90925</v>
      </c>
      <c r="Q29" s="114">
        <v>6559</v>
      </c>
      <c r="R29" s="114">
        <v>7935</v>
      </c>
      <c r="S29" s="114">
        <v>7111</v>
      </c>
      <c r="T29" s="114">
        <v>4988</v>
      </c>
      <c r="U29" s="114">
        <v>967</v>
      </c>
      <c r="V29" s="114">
        <v>8016</v>
      </c>
      <c r="W29" s="114">
        <v>8493</v>
      </c>
      <c r="X29" s="114">
        <v>2640</v>
      </c>
      <c r="Y29" s="114">
        <v>10658</v>
      </c>
      <c r="Z29" s="114">
        <v>5197</v>
      </c>
      <c r="AA29" s="114">
        <v>5960</v>
      </c>
      <c r="AB29" s="114">
        <v>62644</v>
      </c>
      <c r="AC29" s="114">
        <v>6489</v>
      </c>
      <c r="AD29" s="114">
        <v>5161</v>
      </c>
      <c r="AE29" s="114">
        <v>53896</v>
      </c>
      <c r="AF29" s="114">
        <v>3261</v>
      </c>
      <c r="AG29" s="114">
        <v>9697</v>
      </c>
      <c r="AH29" s="114">
        <v>16203</v>
      </c>
      <c r="AI29" s="114">
        <v>4616</v>
      </c>
      <c r="AJ29" s="114">
        <v>9435</v>
      </c>
      <c r="AK29" s="114">
        <v>18203</v>
      </c>
      <c r="AL29" s="114">
        <v>19658</v>
      </c>
      <c r="AM29" s="114">
        <v>624</v>
      </c>
      <c r="AN29" s="114">
        <v>7398</v>
      </c>
      <c r="AO29" s="114">
        <v>49740</v>
      </c>
      <c r="AP29" s="114">
        <v>0</v>
      </c>
      <c r="AQ29" s="114">
        <v>1390</v>
      </c>
      <c r="AR29" s="115">
        <v>525113</v>
      </c>
      <c r="AS29" s="116">
        <v>196</v>
      </c>
      <c r="AT29" s="116">
        <v>14</v>
      </c>
      <c r="AU29" s="116">
        <v>17</v>
      </c>
      <c r="AV29" s="116">
        <v>53</v>
      </c>
      <c r="AW29" s="116">
        <v>790</v>
      </c>
      <c r="AX29" s="116">
        <v>158</v>
      </c>
      <c r="AY29" s="116">
        <v>797</v>
      </c>
      <c r="AZ29" s="116">
        <v>1226</v>
      </c>
      <c r="BA29" s="116">
        <v>226</v>
      </c>
      <c r="BB29" s="116">
        <v>522</v>
      </c>
      <c r="BC29" s="116">
        <v>580</v>
      </c>
      <c r="BD29" s="116">
        <v>1480</v>
      </c>
      <c r="BE29" s="116">
        <v>456</v>
      </c>
      <c r="BF29" s="116">
        <v>349</v>
      </c>
      <c r="BG29" s="116">
        <v>198</v>
      </c>
      <c r="BH29" s="116">
        <v>240</v>
      </c>
      <c r="BI29" s="116">
        <v>107</v>
      </c>
      <c r="BJ29" s="116">
        <v>719</v>
      </c>
      <c r="BK29" s="116">
        <v>246</v>
      </c>
      <c r="BL29" s="116">
        <v>73</v>
      </c>
      <c r="BM29" s="116">
        <v>939</v>
      </c>
      <c r="BN29" s="116">
        <v>245</v>
      </c>
      <c r="BO29" s="116">
        <v>455</v>
      </c>
      <c r="BP29" s="116">
        <v>4242</v>
      </c>
      <c r="BQ29" s="116">
        <v>340</v>
      </c>
      <c r="BR29" s="116">
        <v>301</v>
      </c>
      <c r="BS29" s="116">
        <v>3567</v>
      </c>
      <c r="BT29" s="116">
        <v>248</v>
      </c>
      <c r="BU29" s="116">
        <v>725</v>
      </c>
      <c r="BV29" s="116">
        <v>862</v>
      </c>
      <c r="BW29" s="116">
        <v>587</v>
      </c>
      <c r="BX29" s="116">
        <v>746</v>
      </c>
      <c r="BY29" s="116">
        <v>1160</v>
      </c>
      <c r="BZ29" s="116">
        <v>1179</v>
      </c>
      <c r="CA29" s="116">
        <v>37</v>
      </c>
      <c r="CB29" s="116">
        <v>821</v>
      </c>
      <c r="CC29" s="116">
        <v>2841</v>
      </c>
      <c r="CD29" s="116">
        <v>0</v>
      </c>
      <c r="CE29" s="116">
        <v>92</v>
      </c>
      <c r="CF29" s="117">
        <v>27834</v>
      </c>
      <c r="CG29" s="118">
        <v>552947</v>
      </c>
      <c r="CH29" s="114">
        <v>156</v>
      </c>
      <c r="CI29" s="114">
        <v>231715</v>
      </c>
      <c r="CJ29" s="114">
        <v>0</v>
      </c>
      <c r="CK29" s="114">
        <v>0</v>
      </c>
      <c r="CL29" s="114">
        <v>0</v>
      </c>
      <c r="CM29" s="114">
        <v>0</v>
      </c>
      <c r="CN29" s="114">
        <v>0</v>
      </c>
      <c r="CO29" s="115">
        <v>231871</v>
      </c>
      <c r="CP29" s="116">
        <v>10</v>
      </c>
      <c r="CQ29" s="116">
        <v>11827</v>
      </c>
      <c r="CR29" s="116">
        <v>0</v>
      </c>
      <c r="CS29" s="116">
        <v>0</v>
      </c>
      <c r="CT29" s="116">
        <v>0</v>
      </c>
      <c r="CU29" s="116">
        <v>0</v>
      </c>
      <c r="CV29" s="116">
        <v>0</v>
      </c>
      <c r="CW29" s="119">
        <v>11837</v>
      </c>
      <c r="CX29" s="118">
        <v>243708</v>
      </c>
      <c r="CY29" s="118">
        <v>657</v>
      </c>
      <c r="CZ29" s="120">
        <v>-48</v>
      </c>
      <c r="DA29" s="121">
        <v>797264</v>
      </c>
      <c r="DB29" s="122"/>
    </row>
    <row r="30" spans="1:106" x14ac:dyDescent="0.15">
      <c r="A30" s="96"/>
      <c r="B30" s="113"/>
      <c r="C30" s="78" t="s">
        <v>103</v>
      </c>
      <c r="D30" s="79" t="s">
        <v>375</v>
      </c>
      <c r="E30" s="114">
        <v>259</v>
      </c>
      <c r="F30" s="114">
        <v>3</v>
      </c>
      <c r="G30" s="114">
        <v>15</v>
      </c>
      <c r="H30" s="114">
        <v>82</v>
      </c>
      <c r="I30" s="114">
        <v>5269</v>
      </c>
      <c r="J30" s="114">
        <v>94</v>
      </c>
      <c r="K30" s="114">
        <v>1046</v>
      </c>
      <c r="L30" s="114">
        <v>3590</v>
      </c>
      <c r="M30" s="114">
        <v>301</v>
      </c>
      <c r="N30" s="114">
        <v>729</v>
      </c>
      <c r="O30" s="114">
        <v>498</v>
      </c>
      <c r="P30" s="114">
        <v>3452</v>
      </c>
      <c r="Q30" s="114">
        <v>328</v>
      </c>
      <c r="R30" s="114">
        <v>441</v>
      </c>
      <c r="S30" s="114">
        <v>555</v>
      </c>
      <c r="T30" s="114">
        <v>465</v>
      </c>
      <c r="U30" s="114">
        <v>84</v>
      </c>
      <c r="V30" s="114">
        <v>701</v>
      </c>
      <c r="W30" s="114">
        <v>771</v>
      </c>
      <c r="X30" s="114">
        <v>159</v>
      </c>
      <c r="Y30" s="114">
        <v>512</v>
      </c>
      <c r="Z30" s="114">
        <v>659</v>
      </c>
      <c r="AA30" s="114">
        <v>1464</v>
      </c>
      <c r="AB30" s="114">
        <v>654</v>
      </c>
      <c r="AC30" s="114">
        <v>16834</v>
      </c>
      <c r="AD30" s="114">
        <v>1639</v>
      </c>
      <c r="AE30" s="114">
        <v>9743</v>
      </c>
      <c r="AF30" s="114">
        <v>1744</v>
      </c>
      <c r="AG30" s="114">
        <v>1362</v>
      </c>
      <c r="AH30" s="114">
        <v>4678</v>
      </c>
      <c r="AI30" s="114">
        <v>3107</v>
      </c>
      <c r="AJ30" s="114">
        <v>4825</v>
      </c>
      <c r="AK30" s="114">
        <v>12935</v>
      </c>
      <c r="AL30" s="114">
        <v>13790</v>
      </c>
      <c r="AM30" s="114">
        <v>562</v>
      </c>
      <c r="AN30" s="114">
        <v>1782</v>
      </c>
      <c r="AO30" s="114">
        <v>22952</v>
      </c>
      <c r="AP30" s="114">
        <v>0</v>
      </c>
      <c r="AQ30" s="114">
        <v>650</v>
      </c>
      <c r="AR30" s="115">
        <v>118734</v>
      </c>
      <c r="AS30" s="116">
        <v>0</v>
      </c>
      <c r="AT30" s="116">
        <v>0</v>
      </c>
      <c r="AU30" s="116">
        <v>0</v>
      </c>
      <c r="AV30" s="116">
        <v>0</v>
      </c>
      <c r="AW30" s="116">
        <v>0</v>
      </c>
      <c r="AX30" s="116">
        <v>0</v>
      </c>
      <c r="AY30" s="116">
        <v>0</v>
      </c>
      <c r="AZ30" s="116">
        <v>0</v>
      </c>
      <c r="BA30" s="116">
        <v>0</v>
      </c>
      <c r="BB30" s="116">
        <v>0</v>
      </c>
      <c r="BC30" s="116">
        <v>0</v>
      </c>
      <c r="BD30" s="116">
        <v>0</v>
      </c>
      <c r="BE30" s="116">
        <v>0</v>
      </c>
      <c r="BF30" s="116">
        <v>0</v>
      </c>
      <c r="BG30" s="116">
        <v>0</v>
      </c>
      <c r="BH30" s="116">
        <v>0</v>
      </c>
      <c r="BI30" s="116">
        <v>0</v>
      </c>
      <c r="BJ30" s="116">
        <v>0</v>
      </c>
      <c r="BK30" s="116">
        <v>0</v>
      </c>
      <c r="BL30" s="116">
        <v>0</v>
      </c>
      <c r="BM30" s="116">
        <v>0</v>
      </c>
      <c r="BN30" s="116">
        <v>0</v>
      </c>
      <c r="BO30" s="116">
        <v>0</v>
      </c>
      <c r="BP30" s="116">
        <v>0</v>
      </c>
      <c r="BQ30" s="116">
        <v>0</v>
      </c>
      <c r="BR30" s="116">
        <v>0</v>
      </c>
      <c r="BS30" s="116">
        <v>0</v>
      </c>
      <c r="BT30" s="116">
        <v>0</v>
      </c>
      <c r="BU30" s="116">
        <v>0</v>
      </c>
      <c r="BV30" s="116">
        <v>0</v>
      </c>
      <c r="BW30" s="116">
        <v>0</v>
      </c>
      <c r="BX30" s="116">
        <v>0</v>
      </c>
      <c r="BY30" s="116">
        <v>0</v>
      </c>
      <c r="BZ30" s="116">
        <v>0</v>
      </c>
      <c r="CA30" s="116">
        <v>0</v>
      </c>
      <c r="CB30" s="116">
        <v>0</v>
      </c>
      <c r="CC30" s="116">
        <v>0</v>
      </c>
      <c r="CD30" s="116">
        <v>0</v>
      </c>
      <c r="CE30" s="116">
        <v>0</v>
      </c>
      <c r="CF30" s="117">
        <v>0</v>
      </c>
      <c r="CG30" s="118">
        <v>118734</v>
      </c>
      <c r="CH30" s="114">
        <v>127</v>
      </c>
      <c r="CI30" s="114">
        <v>82201</v>
      </c>
      <c r="CJ30" s="114">
        <v>-5428</v>
      </c>
      <c r="CK30" s="114">
        <v>0</v>
      </c>
      <c r="CL30" s="114">
        <v>0</v>
      </c>
      <c r="CM30" s="114">
        <v>0</v>
      </c>
      <c r="CN30" s="114">
        <v>0</v>
      </c>
      <c r="CO30" s="115">
        <v>76900</v>
      </c>
      <c r="CP30" s="116">
        <v>0</v>
      </c>
      <c r="CQ30" s="116">
        <v>0</v>
      </c>
      <c r="CR30" s="116">
        <v>0</v>
      </c>
      <c r="CS30" s="116">
        <v>0</v>
      </c>
      <c r="CT30" s="116">
        <v>0</v>
      </c>
      <c r="CU30" s="116">
        <v>0</v>
      </c>
      <c r="CV30" s="116">
        <v>0</v>
      </c>
      <c r="CW30" s="119">
        <v>0</v>
      </c>
      <c r="CX30" s="118">
        <v>76900</v>
      </c>
      <c r="CY30" s="118">
        <v>420</v>
      </c>
      <c r="CZ30" s="120">
        <v>-51</v>
      </c>
      <c r="DA30" s="121">
        <v>196003</v>
      </c>
      <c r="DB30" s="122"/>
    </row>
    <row r="31" spans="1:106" x14ac:dyDescent="0.15">
      <c r="A31" s="96"/>
      <c r="B31" s="113"/>
      <c r="C31" s="78" t="s">
        <v>104</v>
      </c>
      <c r="D31" s="79" t="s">
        <v>398</v>
      </c>
      <c r="E31" s="114">
        <v>53</v>
      </c>
      <c r="F31" s="114">
        <v>0</v>
      </c>
      <c r="G31" s="114">
        <v>0</v>
      </c>
      <c r="H31" s="114">
        <v>18</v>
      </c>
      <c r="I31" s="114">
        <v>927</v>
      </c>
      <c r="J31" s="114">
        <v>7</v>
      </c>
      <c r="K31" s="114">
        <v>284</v>
      </c>
      <c r="L31" s="114">
        <v>2438</v>
      </c>
      <c r="M31" s="114">
        <v>19</v>
      </c>
      <c r="N31" s="114">
        <v>32</v>
      </c>
      <c r="O31" s="114">
        <v>599</v>
      </c>
      <c r="P31" s="114">
        <v>176</v>
      </c>
      <c r="Q31" s="114">
        <v>11</v>
      </c>
      <c r="R31" s="114">
        <v>33</v>
      </c>
      <c r="S31" s="114">
        <v>131</v>
      </c>
      <c r="T31" s="114">
        <v>13</v>
      </c>
      <c r="U31" s="114">
        <v>21</v>
      </c>
      <c r="V31" s="114">
        <v>162</v>
      </c>
      <c r="W31" s="114">
        <v>194</v>
      </c>
      <c r="X31" s="114">
        <v>71</v>
      </c>
      <c r="Y31" s="114">
        <v>1984</v>
      </c>
      <c r="Z31" s="114">
        <v>107</v>
      </c>
      <c r="AA31" s="114">
        <v>1947</v>
      </c>
      <c r="AB31" s="114">
        <v>4037</v>
      </c>
      <c r="AC31" s="114">
        <v>246</v>
      </c>
      <c r="AD31" s="114">
        <v>0</v>
      </c>
      <c r="AE31" s="114">
        <v>3535</v>
      </c>
      <c r="AF31" s="114">
        <v>2241</v>
      </c>
      <c r="AG31" s="114">
        <v>37</v>
      </c>
      <c r="AH31" s="114">
        <v>6256</v>
      </c>
      <c r="AI31" s="114">
        <v>3373</v>
      </c>
      <c r="AJ31" s="114">
        <v>27344</v>
      </c>
      <c r="AK31" s="114">
        <v>4804</v>
      </c>
      <c r="AL31" s="114">
        <v>6509</v>
      </c>
      <c r="AM31" s="114">
        <v>5</v>
      </c>
      <c r="AN31" s="114">
        <v>403</v>
      </c>
      <c r="AO31" s="114">
        <v>25658</v>
      </c>
      <c r="AP31" s="114">
        <v>0</v>
      </c>
      <c r="AQ31" s="114">
        <v>663</v>
      </c>
      <c r="AR31" s="115">
        <v>94338</v>
      </c>
      <c r="AS31" s="116">
        <v>0</v>
      </c>
      <c r="AT31" s="116">
        <v>0</v>
      </c>
      <c r="AU31" s="116">
        <v>0</v>
      </c>
      <c r="AV31" s="116">
        <v>0</v>
      </c>
      <c r="AW31" s="116">
        <v>0</v>
      </c>
      <c r="AX31" s="116">
        <v>0</v>
      </c>
      <c r="AY31" s="116">
        <v>0</v>
      </c>
      <c r="AZ31" s="116">
        <v>0</v>
      </c>
      <c r="BA31" s="116">
        <v>0</v>
      </c>
      <c r="BB31" s="116">
        <v>0</v>
      </c>
      <c r="BC31" s="116">
        <v>0</v>
      </c>
      <c r="BD31" s="116">
        <v>0</v>
      </c>
      <c r="BE31" s="116">
        <v>0</v>
      </c>
      <c r="BF31" s="116">
        <v>0</v>
      </c>
      <c r="BG31" s="116">
        <v>0</v>
      </c>
      <c r="BH31" s="116">
        <v>0</v>
      </c>
      <c r="BI31" s="116">
        <v>0</v>
      </c>
      <c r="BJ31" s="116">
        <v>0</v>
      </c>
      <c r="BK31" s="116">
        <v>0</v>
      </c>
      <c r="BL31" s="116">
        <v>0</v>
      </c>
      <c r="BM31" s="116">
        <v>0</v>
      </c>
      <c r="BN31" s="116">
        <v>0</v>
      </c>
      <c r="BO31" s="116">
        <v>0</v>
      </c>
      <c r="BP31" s="116">
        <v>0</v>
      </c>
      <c r="BQ31" s="116">
        <v>0</v>
      </c>
      <c r="BR31" s="116">
        <v>0</v>
      </c>
      <c r="BS31" s="116">
        <v>0</v>
      </c>
      <c r="BT31" s="116">
        <v>0</v>
      </c>
      <c r="BU31" s="116">
        <v>0</v>
      </c>
      <c r="BV31" s="116">
        <v>0</v>
      </c>
      <c r="BW31" s="116">
        <v>0</v>
      </c>
      <c r="BX31" s="116">
        <v>0</v>
      </c>
      <c r="BY31" s="116">
        <v>0</v>
      </c>
      <c r="BZ31" s="116">
        <v>0</v>
      </c>
      <c r="CA31" s="116">
        <v>0</v>
      </c>
      <c r="CB31" s="116">
        <v>0</v>
      </c>
      <c r="CC31" s="116">
        <v>0</v>
      </c>
      <c r="CD31" s="116">
        <v>0</v>
      </c>
      <c r="CE31" s="116">
        <v>0</v>
      </c>
      <c r="CF31" s="117">
        <v>0</v>
      </c>
      <c r="CG31" s="118">
        <v>94338</v>
      </c>
      <c r="CH31" s="114">
        <v>0</v>
      </c>
      <c r="CI31" s="114">
        <v>9331</v>
      </c>
      <c r="CJ31" s="114">
        <v>38414</v>
      </c>
      <c r="CK31" s="114">
        <v>0</v>
      </c>
      <c r="CL31" s="114">
        <v>0</v>
      </c>
      <c r="CM31" s="114">
        <v>0</v>
      </c>
      <c r="CN31" s="114">
        <v>0</v>
      </c>
      <c r="CO31" s="115">
        <v>47745</v>
      </c>
      <c r="CP31" s="116">
        <v>0</v>
      </c>
      <c r="CQ31" s="116">
        <v>0</v>
      </c>
      <c r="CR31" s="116">
        <v>0</v>
      </c>
      <c r="CS31" s="116">
        <v>0</v>
      </c>
      <c r="CT31" s="116">
        <v>0</v>
      </c>
      <c r="CU31" s="116">
        <v>0</v>
      </c>
      <c r="CV31" s="116">
        <v>0</v>
      </c>
      <c r="CW31" s="119">
        <v>0</v>
      </c>
      <c r="CX31" s="118">
        <v>47745</v>
      </c>
      <c r="CY31" s="118">
        <v>102</v>
      </c>
      <c r="CZ31" s="120">
        <v>-11</v>
      </c>
      <c r="DA31" s="121">
        <v>142174</v>
      </c>
      <c r="DB31" s="122"/>
    </row>
    <row r="32" spans="1:106" x14ac:dyDescent="0.15">
      <c r="A32" s="96"/>
      <c r="B32" s="113"/>
      <c r="C32" s="78" t="s">
        <v>105</v>
      </c>
      <c r="D32" s="79" t="s">
        <v>399</v>
      </c>
      <c r="E32" s="114">
        <v>3079</v>
      </c>
      <c r="F32" s="114">
        <v>57</v>
      </c>
      <c r="G32" s="114">
        <v>650</v>
      </c>
      <c r="H32" s="114">
        <v>238</v>
      </c>
      <c r="I32" s="114">
        <v>49741</v>
      </c>
      <c r="J32" s="114">
        <v>3368</v>
      </c>
      <c r="K32" s="114">
        <v>17330</v>
      </c>
      <c r="L32" s="114">
        <v>27607</v>
      </c>
      <c r="M32" s="114">
        <v>800</v>
      </c>
      <c r="N32" s="114">
        <v>14629</v>
      </c>
      <c r="O32" s="114">
        <v>5168</v>
      </c>
      <c r="P32" s="114">
        <v>30505</v>
      </c>
      <c r="Q32" s="114">
        <v>5634</v>
      </c>
      <c r="R32" s="114">
        <v>13113</v>
      </c>
      <c r="S32" s="114">
        <v>16927</v>
      </c>
      <c r="T32" s="114">
        <v>12505</v>
      </c>
      <c r="U32" s="114">
        <v>3770</v>
      </c>
      <c r="V32" s="114">
        <v>6317</v>
      </c>
      <c r="W32" s="114">
        <v>25538</v>
      </c>
      <c r="X32" s="114">
        <v>12210</v>
      </c>
      <c r="Y32" s="114">
        <v>15170</v>
      </c>
      <c r="Z32" s="114">
        <v>13471</v>
      </c>
      <c r="AA32" s="114">
        <v>37047</v>
      </c>
      <c r="AB32" s="114">
        <v>4349</v>
      </c>
      <c r="AC32" s="114">
        <v>1414</v>
      </c>
      <c r="AD32" s="114">
        <v>840</v>
      </c>
      <c r="AE32" s="114">
        <v>20297</v>
      </c>
      <c r="AF32" s="114">
        <v>2494</v>
      </c>
      <c r="AG32" s="114">
        <v>1442</v>
      </c>
      <c r="AH32" s="114">
        <v>6348</v>
      </c>
      <c r="AI32" s="114">
        <v>3560</v>
      </c>
      <c r="AJ32" s="114">
        <v>5331</v>
      </c>
      <c r="AK32" s="114">
        <v>8080</v>
      </c>
      <c r="AL32" s="114">
        <v>42200</v>
      </c>
      <c r="AM32" s="114">
        <v>2801</v>
      </c>
      <c r="AN32" s="114">
        <v>12508</v>
      </c>
      <c r="AO32" s="114">
        <v>55718</v>
      </c>
      <c r="AP32" s="114">
        <v>3777</v>
      </c>
      <c r="AQ32" s="114">
        <v>981</v>
      </c>
      <c r="AR32" s="115">
        <v>487014</v>
      </c>
      <c r="AS32" s="116">
        <v>10372</v>
      </c>
      <c r="AT32" s="116">
        <v>408</v>
      </c>
      <c r="AU32" s="116">
        <v>1550</v>
      </c>
      <c r="AV32" s="116">
        <v>531</v>
      </c>
      <c r="AW32" s="116">
        <v>47331</v>
      </c>
      <c r="AX32" s="116">
        <v>6309</v>
      </c>
      <c r="AY32" s="116">
        <v>19809</v>
      </c>
      <c r="AZ32" s="116">
        <v>22970</v>
      </c>
      <c r="BA32" s="116">
        <v>2822</v>
      </c>
      <c r="BB32" s="116">
        <v>18592</v>
      </c>
      <c r="BC32" s="116">
        <v>5581</v>
      </c>
      <c r="BD32" s="116">
        <v>15920</v>
      </c>
      <c r="BE32" s="116">
        <v>8447</v>
      </c>
      <c r="BF32" s="116">
        <v>12196</v>
      </c>
      <c r="BG32" s="116">
        <v>9166</v>
      </c>
      <c r="BH32" s="116">
        <v>12547</v>
      </c>
      <c r="BI32" s="116">
        <v>6952</v>
      </c>
      <c r="BJ32" s="116">
        <v>12228</v>
      </c>
      <c r="BK32" s="116">
        <v>15211</v>
      </c>
      <c r="BL32" s="116">
        <v>6717</v>
      </c>
      <c r="BM32" s="116">
        <v>37442</v>
      </c>
      <c r="BN32" s="116">
        <v>15176</v>
      </c>
      <c r="BO32" s="116">
        <v>66557</v>
      </c>
      <c r="BP32" s="116">
        <v>5425</v>
      </c>
      <c r="BQ32" s="116">
        <v>1666</v>
      </c>
      <c r="BR32" s="116">
        <v>1149</v>
      </c>
      <c r="BS32" s="116">
        <v>39657</v>
      </c>
      <c r="BT32" s="116">
        <v>4220</v>
      </c>
      <c r="BU32" s="116">
        <v>2210</v>
      </c>
      <c r="BV32" s="116">
        <v>8019</v>
      </c>
      <c r="BW32" s="116">
        <v>12770</v>
      </c>
      <c r="BX32" s="116">
        <v>9571</v>
      </c>
      <c r="BY32" s="116">
        <v>11016</v>
      </c>
      <c r="BZ32" s="116">
        <v>52905</v>
      </c>
      <c r="CA32" s="116">
        <v>3833</v>
      </c>
      <c r="CB32" s="116">
        <v>26389</v>
      </c>
      <c r="CC32" s="116">
        <v>70849</v>
      </c>
      <c r="CD32" s="116">
        <v>5453</v>
      </c>
      <c r="CE32" s="116">
        <v>1405</v>
      </c>
      <c r="CF32" s="117">
        <v>611371</v>
      </c>
      <c r="CG32" s="118">
        <v>1098385</v>
      </c>
      <c r="CH32" s="114">
        <v>15036</v>
      </c>
      <c r="CI32" s="114">
        <v>555906</v>
      </c>
      <c r="CJ32" s="114">
        <v>81</v>
      </c>
      <c r="CK32" s="114">
        <v>5489</v>
      </c>
      <c r="CL32" s="114">
        <v>120189</v>
      </c>
      <c r="CM32" s="114">
        <v>1163</v>
      </c>
      <c r="CN32" s="114">
        <v>0</v>
      </c>
      <c r="CO32" s="115">
        <v>697864</v>
      </c>
      <c r="CP32" s="116">
        <v>27230</v>
      </c>
      <c r="CQ32" s="116">
        <v>756610</v>
      </c>
      <c r="CR32" s="116">
        <v>172</v>
      </c>
      <c r="CS32" s="116">
        <v>7710</v>
      </c>
      <c r="CT32" s="116">
        <v>100466</v>
      </c>
      <c r="CU32" s="116">
        <v>2661</v>
      </c>
      <c r="CV32" s="116">
        <v>0</v>
      </c>
      <c r="CW32" s="119">
        <v>894849</v>
      </c>
      <c r="CX32" s="118">
        <v>1592713</v>
      </c>
      <c r="CY32" s="118">
        <v>167131</v>
      </c>
      <c r="CZ32" s="120">
        <v>-28307</v>
      </c>
      <c r="DA32" s="121">
        <v>2829922</v>
      </c>
      <c r="DB32" s="122"/>
    </row>
    <row r="33" spans="1:106" x14ac:dyDescent="0.15">
      <c r="A33" s="96"/>
      <c r="B33" s="113"/>
      <c r="C33" s="78" t="s">
        <v>106</v>
      </c>
      <c r="D33" s="79" t="s">
        <v>17</v>
      </c>
      <c r="E33" s="114">
        <v>1026</v>
      </c>
      <c r="F33" s="114">
        <v>61</v>
      </c>
      <c r="G33" s="114">
        <v>303</v>
      </c>
      <c r="H33" s="114">
        <v>660</v>
      </c>
      <c r="I33" s="114">
        <v>9010</v>
      </c>
      <c r="J33" s="114">
        <v>1461</v>
      </c>
      <c r="K33" s="114">
        <v>3698</v>
      </c>
      <c r="L33" s="114">
        <v>7666</v>
      </c>
      <c r="M33" s="114">
        <v>428</v>
      </c>
      <c r="N33" s="114">
        <v>1489</v>
      </c>
      <c r="O33" s="114">
        <v>2532</v>
      </c>
      <c r="P33" s="114">
        <v>9584</v>
      </c>
      <c r="Q33" s="114">
        <v>2018</v>
      </c>
      <c r="R33" s="114">
        <v>5733</v>
      </c>
      <c r="S33" s="114">
        <v>6715</v>
      </c>
      <c r="T33" s="114">
        <v>4158</v>
      </c>
      <c r="U33" s="114">
        <v>1133</v>
      </c>
      <c r="V33" s="114">
        <v>1603</v>
      </c>
      <c r="W33" s="114">
        <v>5001</v>
      </c>
      <c r="X33" s="114">
        <v>2978</v>
      </c>
      <c r="Y33" s="114">
        <v>9084</v>
      </c>
      <c r="Z33" s="114">
        <v>5472</v>
      </c>
      <c r="AA33" s="114">
        <v>19439</v>
      </c>
      <c r="AB33" s="114">
        <v>10804</v>
      </c>
      <c r="AC33" s="114">
        <v>678</v>
      </c>
      <c r="AD33" s="114">
        <v>1113</v>
      </c>
      <c r="AE33" s="114">
        <v>44013</v>
      </c>
      <c r="AF33" s="114">
        <v>56110</v>
      </c>
      <c r="AG33" s="114">
        <v>181876</v>
      </c>
      <c r="AH33" s="114">
        <v>26194</v>
      </c>
      <c r="AI33" s="114">
        <v>5244</v>
      </c>
      <c r="AJ33" s="114">
        <v>44989</v>
      </c>
      <c r="AK33" s="114">
        <v>2968</v>
      </c>
      <c r="AL33" s="114">
        <v>13217</v>
      </c>
      <c r="AM33" s="114">
        <v>12585</v>
      </c>
      <c r="AN33" s="114">
        <v>16658</v>
      </c>
      <c r="AO33" s="114">
        <v>13068</v>
      </c>
      <c r="AP33" s="114">
        <v>0</v>
      </c>
      <c r="AQ33" s="114">
        <v>848</v>
      </c>
      <c r="AR33" s="115">
        <v>531617</v>
      </c>
      <c r="AS33" s="116">
        <v>39</v>
      </c>
      <c r="AT33" s="116">
        <v>4</v>
      </c>
      <c r="AU33" s="116">
        <v>9</v>
      </c>
      <c r="AV33" s="116">
        <v>21</v>
      </c>
      <c r="AW33" s="116">
        <v>112</v>
      </c>
      <c r="AX33" s="116">
        <v>39</v>
      </c>
      <c r="AY33" s="116">
        <v>65</v>
      </c>
      <c r="AZ33" s="116">
        <v>110</v>
      </c>
      <c r="BA33" s="116">
        <v>36</v>
      </c>
      <c r="BB33" s="116">
        <v>25</v>
      </c>
      <c r="BC33" s="116">
        <v>42</v>
      </c>
      <c r="BD33" s="116">
        <v>66</v>
      </c>
      <c r="BE33" s="116">
        <v>43</v>
      </c>
      <c r="BF33" s="116">
        <v>66</v>
      </c>
      <c r="BG33" s="116">
        <v>35</v>
      </c>
      <c r="BH33" s="116">
        <v>59</v>
      </c>
      <c r="BI33" s="116">
        <v>41</v>
      </c>
      <c r="BJ33" s="116">
        <v>50</v>
      </c>
      <c r="BK33" s="116">
        <v>45</v>
      </c>
      <c r="BL33" s="116">
        <v>25</v>
      </c>
      <c r="BM33" s="116">
        <v>132</v>
      </c>
      <c r="BN33" s="116">
        <v>79</v>
      </c>
      <c r="BO33" s="116">
        <v>477</v>
      </c>
      <c r="BP33" s="116">
        <v>258</v>
      </c>
      <c r="BQ33" s="116">
        <v>12</v>
      </c>
      <c r="BR33" s="116">
        <v>23</v>
      </c>
      <c r="BS33" s="116">
        <v>1088</v>
      </c>
      <c r="BT33" s="116">
        <v>1294</v>
      </c>
      <c r="BU33" s="116">
        <v>3422</v>
      </c>
      <c r="BV33" s="116">
        <v>430</v>
      </c>
      <c r="BW33" s="116">
        <v>152</v>
      </c>
      <c r="BX33" s="116">
        <v>1053</v>
      </c>
      <c r="BY33" s="116">
        <v>51</v>
      </c>
      <c r="BZ33" s="116">
        <v>228</v>
      </c>
      <c r="CA33" s="116">
        <v>203</v>
      </c>
      <c r="CB33" s="116">
        <v>495</v>
      </c>
      <c r="CC33" s="116">
        <v>225</v>
      </c>
      <c r="CD33" s="116">
        <v>0</v>
      </c>
      <c r="CE33" s="116">
        <v>16</v>
      </c>
      <c r="CF33" s="117">
        <v>10570</v>
      </c>
      <c r="CG33" s="118">
        <v>542187</v>
      </c>
      <c r="CH33" s="114">
        <v>6</v>
      </c>
      <c r="CI33" s="114">
        <v>501460</v>
      </c>
      <c r="CJ33" s="114">
        <v>0</v>
      </c>
      <c r="CK33" s="114">
        <v>0</v>
      </c>
      <c r="CL33" s="114">
        <v>0</v>
      </c>
      <c r="CM33" s="114">
        <v>0</v>
      </c>
      <c r="CN33" s="114">
        <v>0</v>
      </c>
      <c r="CO33" s="115">
        <v>501466</v>
      </c>
      <c r="CP33" s="116">
        <v>0</v>
      </c>
      <c r="CQ33" s="116">
        <v>9896</v>
      </c>
      <c r="CR33" s="116">
        <v>0</v>
      </c>
      <c r="CS33" s="116">
        <v>0</v>
      </c>
      <c r="CT33" s="116">
        <v>0</v>
      </c>
      <c r="CU33" s="116">
        <v>0</v>
      </c>
      <c r="CV33" s="116">
        <v>0</v>
      </c>
      <c r="CW33" s="119">
        <v>9896</v>
      </c>
      <c r="CX33" s="118">
        <v>511362</v>
      </c>
      <c r="CY33" s="118">
        <v>28807</v>
      </c>
      <c r="CZ33" s="120">
        <v>-41605</v>
      </c>
      <c r="DA33" s="121">
        <v>1040751</v>
      </c>
      <c r="DB33" s="122"/>
    </row>
    <row r="34" spans="1:106" x14ac:dyDescent="0.15">
      <c r="A34" s="96"/>
      <c r="B34" s="113"/>
      <c r="C34" s="78" t="s">
        <v>107</v>
      </c>
      <c r="D34" s="79" t="s">
        <v>18</v>
      </c>
      <c r="E34" s="114">
        <v>839</v>
      </c>
      <c r="F34" s="114">
        <v>7</v>
      </c>
      <c r="G34" s="114">
        <v>34</v>
      </c>
      <c r="H34" s="114">
        <v>92</v>
      </c>
      <c r="I34" s="114">
        <v>5501</v>
      </c>
      <c r="J34" s="114">
        <v>368</v>
      </c>
      <c r="K34" s="114">
        <v>1182</v>
      </c>
      <c r="L34" s="114">
        <v>3454</v>
      </c>
      <c r="M34" s="114">
        <v>73</v>
      </c>
      <c r="N34" s="114">
        <v>1907</v>
      </c>
      <c r="O34" s="114">
        <v>807</v>
      </c>
      <c r="P34" s="114">
        <v>3507</v>
      </c>
      <c r="Q34" s="114">
        <v>390</v>
      </c>
      <c r="R34" s="114">
        <v>2195</v>
      </c>
      <c r="S34" s="114">
        <v>2631</v>
      </c>
      <c r="T34" s="114">
        <v>1779</v>
      </c>
      <c r="U34" s="114">
        <v>357</v>
      </c>
      <c r="V34" s="114">
        <v>495</v>
      </c>
      <c r="W34" s="114">
        <v>2903</v>
      </c>
      <c r="X34" s="114">
        <v>2133</v>
      </c>
      <c r="Y34" s="114">
        <v>1246</v>
      </c>
      <c r="Z34" s="114">
        <v>1299</v>
      </c>
      <c r="AA34" s="114">
        <v>8464</v>
      </c>
      <c r="AB34" s="114">
        <v>5024</v>
      </c>
      <c r="AC34" s="114">
        <v>338</v>
      </c>
      <c r="AD34" s="114">
        <v>414</v>
      </c>
      <c r="AE34" s="114">
        <v>90094</v>
      </c>
      <c r="AF34" s="114">
        <v>20232</v>
      </c>
      <c r="AG34" s="114">
        <v>55790</v>
      </c>
      <c r="AH34" s="114">
        <v>49905</v>
      </c>
      <c r="AI34" s="114">
        <v>15871</v>
      </c>
      <c r="AJ34" s="114">
        <v>1953</v>
      </c>
      <c r="AK34" s="114">
        <v>12342</v>
      </c>
      <c r="AL34" s="114">
        <v>48495</v>
      </c>
      <c r="AM34" s="114">
        <v>4068</v>
      </c>
      <c r="AN34" s="114">
        <v>12753</v>
      </c>
      <c r="AO34" s="114">
        <v>37991</v>
      </c>
      <c r="AP34" s="114">
        <v>0</v>
      </c>
      <c r="AQ34" s="114">
        <v>7150</v>
      </c>
      <c r="AR34" s="115">
        <v>404083</v>
      </c>
      <c r="AS34" s="116">
        <v>9</v>
      </c>
      <c r="AT34" s="116">
        <v>0</v>
      </c>
      <c r="AU34" s="116">
        <v>1</v>
      </c>
      <c r="AV34" s="116">
        <v>3</v>
      </c>
      <c r="AW34" s="116">
        <v>32</v>
      </c>
      <c r="AX34" s="116">
        <v>5</v>
      </c>
      <c r="AY34" s="116">
        <v>11</v>
      </c>
      <c r="AZ34" s="116">
        <v>27</v>
      </c>
      <c r="BA34" s="116">
        <v>2</v>
      </c>
      <c r="BB34" s="116">
        <v>16</v>
      </c>
      <c r="BC34" s="116">
        <v>8</v>
      </c>
      <c r="BD34" s="116">
        <v>13</v>
      </c>
      <c r="BE34" s="116">
        <v>4</v>
      </c>
      <c r="BF34" s="116">
        <v>15</v>
      </c>
      <c r="BG34" s="116">
        <v>10</v>
      </c>
      <c r="BH34" s="116">
        <v>16</v>
      </c>
      <c r="BI34" s="116">
        <v>5</v>
      </c>
      <c r="BJ34" s="116">
        <v>9</v>
      </c>
      <c r="BK34" s="116">
        <v>15</v>
      </c>
      <c r="BL34" s="116">
        <v>7</v>
      </c>
      <c r="BM34" s="116">
        <v>17</v>
      </c>
      <c r="BN34" s="116">
        <v>12</v>
      </c>
      <c r="BO34" s="116">
        <v>96</v>
      </c>
      <c r="BP34" s="116">
        <v>64</v>
      </c>
      <c r="BQ34" s="116">
        <v>3</v>
      </c>
      <c r="BR34" s="116">
        <v>4</v>
      </c>
      <c r="BS34" s="116">
        <v>1221</v>
      </c>
      <c r="BT34" s="116">
        <v>239</v>
      </c>
      <c r="BU34" s="116">
        <v>586</v>
      </c>
      <c r="BV34" s="116">
        <v>332</v>
      </c>
      <c r="BW34" s="116">
        <v>469</v>
      </c>
      <c r="BX34" s="116">
        <v>26</v>
      </c>
      <c r="BY34" s="116">
        <v>108</v>
      </c>
      <c r="BZ34" s="116">
        <v>424</v>
      </c>
      <c r="CA34" s="116">
        <v>39</v>
      </c>
      <c r="CB34" s="116">
        <v>211</v>
      </c>
      <c r="CC34" s="116">
        <v>331</v>
      </c>
      <c r="CD34" s="116">
        <v>0</v>
      </c>
      <c r="CE34" s="116">
        <v>73</v>
      </c>
      <c r="CF34" s="117">
        <v>4463</v>
      </c>
      <c r="CG34" s="118">
        <v>408546</v>
      </c>
      <c r="CH34" s="114">
        <v>0</v>
      </c>
      <c r="CI34" s="114">
        <v>2281709</v>
      </c>
      <c r="CJ34" s="114">
        <v>2222</v>
      </c>
      <c r="CK34" s="114">
        <v>0</v>
      </c>
      <c r="CL34" s="114">
        <v>0</v>
      </c>
      <c r="CM34" s="114">
        <v>0</v>
      </c>
      <c r="CN34" s="114">
        <v>0</v>
      </c>
      <c r="CO34" s="115">
        <v>2283931</v>
      </c>
      <c r="CP34" s="116">
        <v>0</v>
      </c>
      <c r="CQ34" s="116">
        <v>22088</v>
      </c>
      <c r="CR34" s="116">
        <v>23</v>
      </c>
      <c r="CS34" s="116">
        <v>0</v>
      </c>
      <c r="CT34" s="116">
        <v>0</v>
      </c>
      <c r="CU34" s="116">
        <v>0</v>
      </c>
      <c r="CV34" s="116">
        <v>0</v>
      </c>
      <c r="CW34" s="119">
        <v>22111</v>
      </c>
      <c r="CX34" s="118">
        <v>2306042</v>
      </c>
      <c r="CY34" s="118">
        <v>813</v>
      </c>
      <c r="CZ34" s="120">
        <v>-91</v>
      </c>
      <c r="DA34" s="121">
        <v>2715310</v>
      </c>
      <c r="DB34" s="122"/>
    </row>
    <row r="35" spans="1:106" x14ac:dyDescent="0.15">
      <c r="A35" s="96"/>
      <c r="B35" s="113"/>
      <c r="C35" s="78" t="s">
        <v>108</v>
      </c>
      <c r="D35" s="79" t="s">
        <v>400</v>
      </c>
      <c r="E35" s="114">
        <v>2710</v>
      </c>
      <c r="F35" s="114">
        <v>93</v>
      </c>
      <c r="G35" s="114">
        <v>412</v>
      </c>
      <c r="H35" s="114">
        <v>308</v>
      </c>
      <c r="I35" s="114">
        <v>30587</v>
      </c>
      <c r="J35" s="114">
        <v>1112</v>
      </c>
      <c r="K35" s="114">
        <v>9085</v>
      </c>
      <c r="L35" s="114">
        <v>18048</v>
      </c>
      <c r="M35" s="114">
        <v>3166</v>
      </c>
      <c r="N35" s="114">
        <v>5798</v>
      </c>
      <c r="O35" s="114">
        <v>7063</v>
      </c>
      <c r="P35" s="114">
        <v>28721</v>
      </c>
      <c r="Q35" s="114">
        <v>3083</v>
      </c>
      <c r="R35" s="114">
        <v>7661</v>
      </c>
      <c r="S35" s="114">
        <v>11194</v>
      </c>
      <c r="T35" s="114">
        <v>6536</v>
      </c>
      <c r="U35" s="114">
        <v>1846</v>
      </c>
      <c r="V35" s="114">
        <v>3816</v>
      </c>
      <c r="W35" s="114">
        <v>14268</v>
      </c>
      <c r="X35" s="114">
        <v>7058</v>
      </c>
      <c r="Y35" s="114">
        <v>8333</v>
      </c>
      <c r="Z35" s="114">
        <v>29650</v>
      </c>
      <c r="AA35" s="114">
        <v>25219</v>
      </c>
      <c r="AB35" s="114">
        <v>16304</v>
      </c>
      <c r="AC35" s="114">
        <v>1320</v>
      </c>
      <c r="AD35" s="114">
        <v>3414</v>
      </c>
      <c r="AE35" s="114">
        <v>37585</v>
      </c>
      <c r="AF35" s="114">
        <v>16839</v>
      </c>
      <c r="AG35" s="114">
        <v>1617</v>
      </c>
      <c r="AH35" s="114">
        <v>57261</v>
      </c>
      <c r="AI35" s="114">
        <v>8036</v>
      </c>
      <c r="AJ35" s="114">
        <v>17373</v>
      </c>
      <c r="AK35" s="114">
        <v>13325</v>
      </c>
      <c r="AL35" s="114">
        <v>16576</v>
      </c>
      <c r="AM35" s="114">
        <v>3254</v>
      </c>
      <c r="AN35" s="114">
        <v>8826</v>
      </c>
      <c r="AO35" s="114">
        <v>25979</v>
      </c>
      <c r="AP35" s="114">
        <v>1373</v>
      </c>
      <c r="AQ35" s="114">
        <v>7539</v>
      </c>
      <c r="AR35" s="115">
        <v>462388</v>
      </c>
      <c r="AS35" s="116">
        <v>5560</v>
      </c>
      <c r="AT35" s="116">
        <v>342</v>
      </c>
      <c r="AU35" s="116">
        <v>658</v>
      </c>
      <c r="AV35" s="116">
        <v>571</v>
      </c>
      <c r="AW35" s="116">
        <v>19938</v>
      </c>
      <c r="AX35" s="116">
        <v>1398</v>
      </c>
      <c r="AY35" s="116">
        <v>7894</v>
      </c>
      <c r="AZ35" s="116">
        <v>12244</v>
      </c>
      <c r="BA35" s="116">
        <v>9025</v>
      </c>
      <c r="BB35" s="116">
        <v>4910</v>
      </c>
      <c r="BC35" s="116">
        <v>5585</v>
      </c>
      <c r="BD35" s="116">
        <v>10805</v>
      </c>
      <c r="BE35" s="116">
        <v>5301</v>
      </c>
      <c r="BF35" s="116">
        <v>4754</v>
      </c>
      <c r="BG35" s="116">
        <v>3233</v>
      </c>
      <c r="BH35" s="116">
        <v>4664</v>
      </c>
      <c r="BI35" s="116">
        <v>2441</v>
      </c>
      <c r="BJ35" s="116">
        <v>5048</v>
      </c>
      <c r="BK35" s="116">
        <v>5655</v>
      </c>
      <c r="BL35" s="116">
        <v>2664</v>
      </c>
      <c r="BM35" s="116">
        <v>15093</v>
      </c>
      <c r="BN35" s="116">
        <v>17123</v>
      </c>
      <c r="BO35" s="116">
        <v>30753</v>
      </c>
      <c r="BP35" s="116">
        <v>15823</v>
      </c>
      <c r="BQ35" s="116">
        <v>1037</v>
      </c>
      <c r="BR35" s="116">
        <v>3329</v>
      </c>
      <c r="BS35" s="116">
        <v>48955</v>
      </c>
      <c r="BT35" s="116">
        <v>18860</v>
      </c>
      <c r="BU35" s="116">
        <v>1525</v>
      </c>
      <c r="BV35" s="116">
        <v>84918</v>
      </c>
      <c r="BW35" s="116">
        <v>17474</v>
      </c>
      <c r="BX35" s="116">
        <v>21384</v>
      </c>
      <c r="BY35" s="116">
        <v>12786</v>
      </c>
      <c r="BZ35" s="116">
        <v>14280</v>
      </c>
      <c r="CA35" s="116">
        <v>2862</v>
      </c>
      <c r="CB35" s="116">
        <v>14005</v>
      </c>
      <c r="CC35" s="116">
        <v>26922</v>
      </c>
      <c r="CD35" s="116">
        <v>1342</v>
      </c>
      <c r="CE35" s="116">
        <v>7244</v>
      </c>
      <c r="CF35" s="117">
        <v>468405</v>
      </c>
      <c r="CG35" s="118">
        <v>930793</v>
      </c>
      <c r="CH35" s="114">
        <v>8494</v>
      </c>
      <c r="CI35" s="114">
        <v>294928</v>
      </c>
      <c r="CJ35" s="114">
        <v>-481</v>
      </c>
      <c r="CK35" s="114">
        <v>585</v>
      </c>
      <c r="CL35" s="114">
        <v>12158</v>
      </c>
      <c r="CM35" s="114">
        <v>826</v>
      </c>
      <c r="CN35" s="114">
        <v>0</v>
      </c>
      <c r="CO35" s="115">
        <v>316510</v>
      </c>
      <c r="CP35" s="116">
        <v>8427</v>
      </c>
      <c r="CQ35" s="116">
        <v>290899</v>
      </c>
      <c r="CR35" s="116">
        <v>-1148</v>
      </c>
      <c r="CS35" s="116">
        <v>733</v>
      </c>
      <c r="CT35" s="116">
        <v>13275</v>
      </c>
      <c r="CU35" s="116">
        <v>799</v>
      </c>
      <c r="CV35" s="116">
        <v>0</v>
      </c>
      <c r="CW35" s="119">
        <v>312985</v>
      </c>
      <c r="CX35" s="118">
        <v>629495</v>
      </c>
      <c r="CY35" s="118">
        <v>160555</v>
      </c>
      <c r="CZ35" s="120">
        <v>-66950</v>
      </c>
      <c r="DA35" s="121">
        <v>1653893</v>
      </c>
      <c r="DB35" s="122"/>
    </row>
    <row r="36" spans="1:106" x14ac:dyDescent="0.15">
      <c r="A36" s="96"/>
      <c r="B36" s="113"/>
      <c r="C36" s="78" t="s">
        <v>109</v>
      </c>
      <c r="D36" s="79" t="s">
        <v>347</v>
      </c>
      <c r="E36" s="114">
        <v>271</v>
      </c>
      <c r="F36" s="114">
        <v>9</v>
      </c>
      <c r="G36" s="114">
        <v>120</v>
      </c>
      <c r="H36" s="114">
        <v>36</v>
      </c>
      <c r="I36" s="114">
        <v>5289</v>
      </c>
      <c r="J36" s="114">
        <v>338</v>
      </c>
      <c r="K36" s="114">
        <v>1204</v>
      </c>
      <c r="L36" s="114">
        <v>8658</v>
      </c>
      <c r="M36" s="114">
        <v>72</v>
      </c>
      <c r="N36" s="114">
        <v>1779</v>
      </c>
      <c r="O36" s="114">
        <v>1030</v>
      </c>
      <c r="P36" s="114">
        <v>3400</v>
      </c>
      <c r="Q36" s="114">
        <v>590</v>
      </c>
      <c r="R36" s="114">
        <v>1695</v>
      </c>
      <c r="S36" s="114">
        <v>3493</v>
      </c>
      <c r="T36" s="114">
        <v>4057</v>
      </c>
      <c r="U36" s="114">
        <v>707</v>
      </c>
      <c r="V36" s="114">
        <v>1386</v>
      </c>
      <c r="W36" s="114">
        <v>8560</v>
      </c>
      <c r="X36" s="114">
        <v>6418</v>
      </c>
      <c r="Y36" s="114">
        <v>1915</v>
      </c>
      <c r="Z36" s="114">
        <v>1474</v>
      </c>
      <c r="AA36" s="114">
        <v>6338</v>
      </c>
      <c r="AB36" s="114">
        <v>3754</v>
      </c>
      <c r="AC36" s="114">
        <v>4385</v>
      </c>
      <c r="AD36" s="114">
        <v>715</v>
      </c>
      <c r="AE36" s="114">
        <v>58544</v>
      </c>
      <c r="AF36" s="114">
        <v>30987</v>
      </c>
      <c r="AG36" s="114">
        <v>5033</v>
      </c>
      <c r="AH36" s="114">
        <v>11424</v>
      </c>
      <c r="AI36" s="114">
        <v>76622</v>
      </c>
      <c r="AJ36" s="114">
        <v>16400</v>
      </c>
      <c r="AK36" s="114">
        <v>17251</v>
      </c>
      <c r="AL36" s="114">
        <v>16812</v>
      </c>
      <c r="AM36" s="114">
        <v>6484</v>
      </c>
      <c r="AN36" s="114">
        <v>24980</v>
      </c>
      <c r="AO36" s="114">
        <v>19206</v>
      </c>
      <c r="AP36" s="114">
        <v>0</v>
      </c>
      <c r="AQ36" s="114">
        <v>3983</v>
      </c>
      <c r="AR36" s="115">
        <v>355419</v>
      </c>
      <c r="AS36" s="116">
        <v>100</v>
      </c>
      <c r="AT36" s="116">
        <v>4</v>
      </c>
      <c r="AU36" s="116">
        <v>35</v>
      </c>
      <c r="AV36" s="116">
        <v>27</v>
      </c>
      <c r="AW36" s="116">
        <v>591</v>
      </c>
      <c r="AX36" s="116">
        <v>76</v>
      </c>
      <c r="AY36" s="116">
        <v>216</v>
      </c>
      <c r="AZ36" s="116">
        <v>1118</v>
      </c>
      <c r="BA36" s="116">
        <v>46</v>
      </c>
      <c r="BB36" s="116">
        <v>267</v>
      </c>
      <c r="BC36" s="116">
        <v>152</v>
      </c>
      <c r="BD36" s="116">
        <v>214</v>
      </c>
      <c r="BE36" s="116">
        <v>116</v>
      </c>
      <c r="BF36" s="116">
        <v>216</v>
      </c>
      <c r="BG36" s="116">
        <v>226</v>
      </c>
      <c r="BH36" s="116">
        <v>496</v>
      </c>
      <c r="BI36" s="116">
        <v>176</v>
      </c>
      <c r="BJ36" s="116">
        <v>454</v>
      </c>
      <c r="BK36" s="116">
        <v>603</v>
      </c>
      <c r="BL36" s="116">
        <v>568</v>
      </c>
      <c r="BM36" s="116">
        <v>464</v>
      </c>
      <c r="BN36" s="116">
        <v>220</v>
      </c>
      <c r="BO36" s="116">
        <v>1599</v>
      </c>
      <c r="BP36" s="116">
        <v>881</v>
      </c>
      <c r="BQ36" s="116">
        <v>627</v>
      </c>
      <c r="BR36" s="116">
        <v>124</v>
      </c>
      <c r="BS36" s="116">
        <v>12630</v>
      </c>
      <c r="BT36" s="116">
        <v>6381</v>
      </c>
      <c r="BU36" s="116">
        <v>961</v>
      </c>
      <c r="BV36" s="116">
        <v>1803</v>
      </c>
      <c r="BW36" s="116">
        <v>23824</v>
      </c>
      <c r="BX36" s="116">
        <v>3513</v>
      </c>
      <c r="BY36" s="116">
        <v>2737</v>
      </c>
      <c r="BZ36" s="116">
        <v>2758</v>
      </c>
      <c r="CA36" s="116">
        <v>1067</v>
      </c>
      <c r="CB36" s="116">
        <v>16284</v>
      </c>
      <c r="CC36" s="116">
        <v>3556</v>
      </c>
      <c r="CD36" s="116">
        <v>0</v>
      </c>
      <c r="CE36" s="116">
        <v>708</v>
      </c>
      <c r="CF36" s="117">
        <v>85838</v>
      </c>
      <c r="CG36" s="118">
        <v>441257</v>
      </c>
      <c r="CH36" s="114">
        <v>2964</v>
      </c>
      <c r="CI36" s="114">
        <v>222437</v>
      </c>
      <c r="CJ36" s="114">
        <v>179</v>
      </c>
      <c r="CK36" s="114">
        <v>17404</v>
      </c>
      <c r="CL36" s="114">
        <v>125572</v>
      </c>
      <c r="CM36" s="114">
        <v>-233</v>
      </c>
      <c r="CN36" s="114">
        <v>4</v>
      </c>
      <c r="CO36" s="115">
        <v>368327</v>
      </c>
      <c r="CP36" s="116">
        <v>539</v>
      </c>
      <c r="CQ36" s="116">
        <v>42581</v>
      </c>
      <c r="CR36" s="116">
        <v>123</v>
      </c>
      <c r="CS36" s="116">
        <v>4022</v>
      </c>
      <c r="CT36" s="116">
        <v>23486</v>
      </c>
      <c r="CU36" s="116">
        <v>-39</v>
      </c>
      <c r="CV36" s="116">
        <v>2</v>
      </c>
      <c r="CW36" s="119">
        <v>70714</v>
      </c>
      <c r="CX36" s="118">
        <v>439041</v>
      </c>
      <c r="CY36" s="118">
        <v>3708</v>
      </c>
      <c r="CZ36" s="120">
        <v>-35447</v>
      </c>
      <c r="DA36" s="121">
        <v>848559</v>
      </c>
      <c r="DB36" s="122"/>
    </row>
    <row r="37" spans="1:106" x14ac:dyDescent="0.15">
      <c r="A37" s="96"/>
      <c r="B37" s="113"/>
      <c r="C37" s="78" t="s">
        <v>110</v>
      </c>
      <c r="D37" s="79" t="s">
        <v>19</v>
      </c>
      <c r="E37" s="114">
        <v>0</v>
      </c>
      <c r="F37" s="114">
        <v>0</v>
      </c>
      <c r="G37" s="114">
        <v>0</v>
      </c>
      <c r="H37" s="114">
        <v>0</v>
      </c>
      <c r="I37" s="114">
        <v>0</v>
      </c>
      <c r="J37" s="114">
        <v>0</v>
      </c>
      <c r="K37" s="114">
        <v>0</v>
      </c>
      <c r="L37" s="114">
        <v>0</v>
      </c>
      <c r="M37" s="114">
        <v>0</v>
      </c>
      <c r="N37" s="114">
        <v>0</v>
      </c>
      <c r="O37" s="114">
        <v>0</v>
      </c>
      <c r="P37" s="114">
        <v>0</v>
      </c>
      <c r="Q37" s="114">
        <v>0</v>
      </c>
      <c r="R37" s="114">
        <v>0</v>
      </c>
      <c r="S37" s="114">
        <v>0</v>
      </c>
      <c r="T37" s="114">
        <v>0</v>
      </c>
      <c r="U37" s="114">
        <v>0</v>
      </c>
      <c r="V37" s="114">
        <v>0</v>
      </c>
      <c r="W37" s="114">
        <v>0</v>
      </c>
      <c r="X37" s="114">
        <v>0</v>
      </c>
      <c r="Y37" s="114">
        <v>0</v>
      </c>
      <c r="Z37" s="114">
        <v>0</v>
      </c>
      <c r="AA37" s="114">
        <v>0</v>
      </c>
      <c r="AB37" s="114">
        <v>0</v>
      </c>
      <c r="AC37" s="114">
        <v>0</v>
      </c>
      <c r="AD37" s="114">
        <v>0</v>
      </c>
      <c r="AE37" s="114">
        <v>0</v>
      </c>
      <c r="AF37" s="114">
        <v>0</v>
      </c>
      <c r="AG37" s="114">
        <v>0</v>
      </c>
      <c r="AH37" s="114">
        <v>0</v>
      </c>
      <c r="AI37" s="114">
        <v>0</v>
      </c>
      <c r="AJ37" s="114">
        <v>0</v>
      </c>
      <c r="AK37" s="114">
        <v>0</v>
      </c>
      <c r="AL37" s="114">
        <v>0</v>
      </c>
      <c r="AM37" s="114">
        <v>0</v>
      </c>
      <c r="AN37" s="114">
        <v>0</v>
      </c>
      <c r="AO37" s="114">
        <v>0</v>
      </c>
      <c r="AP37" s="114">
        <v>0</v>
      </c>
      <c r="AQ37" s="114">
        <v>42508</v>
      </c>
      <c r="AR37" s="115">
        <v>42508</v>
      </c>
      <c r="AS37" s="116">
        <v>0</v>
      </c>
      <c r="AT37" s="116">
        <v>0</v>
      </c>
      <c r="AU37" s="116">
        <v>0</v>
      </c>
      <c r="AV37" s="116">
        <v>0</v>
      </c>
      <c r="AW37" s="116">
        <v>0</v>
      </c>
      <c r="AX37" s="116">
        <v>0</v>
      </c>
      <c r="AY37" s="116">
        <v>0</v>
      </c>
      <c r="AZ37" s="116">
        <v>0</v>
      </c>
      <c r="BA37" s="116">
        <v>0</v>
      </c>
      <c r="BB37" s="116">
        <v>0</v>
      </c>
      <c r="BC37" s="116">
        <v>0</v>
      </c>
      <c r="BD37" s="116">
        <v>0</v>
      </c>
      <c r="BE37" s="116">
        <v>0</v>
      </c>
      <c r="BF37" s="116">
        <v>0</v>
      </c>
      <c r="BG37" s="116">
        <v>0</v>
      </c>
      <c r="BH37" s="116">
        <v>0</v>
      </c>
      <c r="BI37" s="116">
        <v>0</v>
      </c>
      <c r="BJ37" s="116">
        <v>0</v>
      </c>
      <c r="BK37" s="116">
        <v>0</v>
      </c>
      <c r="BL37" s="116">
        <v>0</v>
      </c>
      <c r="BM37" s="116">
        <v>0</v>
      </c>
      <c r="BN37" s="116">
        <v>0</v>
      </c>
      <c r="BO37" s="116">
        <v>0</v>
      </c>
      <c r="BP37" s="116">
        <v>0</v>
      </c>
      <c r="BQ37" s="116">
        <v>0</v>
      </c>
      <c r="BR37" s="116">
        <v>0</v>
      </c>
      <c r="BS37" s="116">
        <v>0</v>
      </c>
      <c r="BT37" s="116">
        <v>0</v>
      </c>
      <c r="BU37" s="116">
        <v>0</v>
      </c>
      <c r="BV37" s="116">
        <v>0</v>
      </c>
      <c r="BW37" s="116">
        <v>0</v>
      </c>
      <c r="BX37" s="116">
        <v>0</v>
      </c>
      <c r="BY37" s="116">
        <v>0</v>
      </c>
      <c r="BZ37" s="116">
        <v>0</v>
      </c>
      <c r="CA37" s="116">
        <v>0</v>
      </c>
      <c r="CB37" s="116">
        <v>0</v>
      </c>
      <c r="CC37" s="116">
        <v>0</v>
      </c>
      <c r="CD37" s="116">
        <v>0</v>
      </c>
      <c r="CE37" s="116">
        <v>0</v>
      </c>
      <c r="CF37" s="117">
        <v>0</v>
      </c>
      <c r="CG37" s="118">
        <v>42508</v>
      </c>
      <c r="CH37" s="114">
        <v>0</v>
      </c>
      <c r="CI37" s="114">
        <v>37229</v>
      </c>
      <c r="CJ37" s="114">
        <v>1154697</v>
      </c>
      <c r="CK37" s="114">
        <v>0</v>
      </c>
      <c r="CL37" s="114">
        <v>0</v>
      </c>
      <c r="CM37" s="114">
        <v>0</v>
      </c>
      <c r="CN37" s="114">
        <v>0</v>
      </c>
      <c r="CO37" s="115">
        <v>1191926</v>
      </c>
      <c r="CP37" s="116">
        <v>0</v>
      </c>
      <c r="CQ37" s="116">
        <v>0</v>
      </c>
      <c r="CR37" s="116">
        <v>0</v>
      </c>
      <c r="CS37" s="116">
        <v>0</v>
      </c>
      <c r="CT37" s="116">
        <v>0</v>
      </c>
      <c r="CU37" s="116">
        <v>0</v>
      </c>
      <c r="CV37" s="116">
        <v>0</v>
      </c>
      <c r="CW37" s="119">
        <v>0</v>
      </c>
      <c r="CX37" s="118">
        <v>1191926</v>
      </c>
      <c r="CY37" s="118">
        <v>0</v>
      </c>
      <c r="CZ37" s="120">
        <v>0</v>
      </c>
      <c r="DA37" s="121">
        <v>1234434</v>
      </c>
      <c r="DB37" s="122"/>
    </row>
    <row r="38" spans="1:106" x14ac:dyDescent="0.15">
      <c r="A38" s="96"/>
      <c r="B38" s="113"/>
      <c r="C38" s="78" t="s">
        <v>111</v>
      </c>
      <c r="D38" s="79" t="s">
        <v>20</v>
      </c>
      <c r="E38" s="114">
        <v>43</v>
      </c>
      <c r="F38" s="114">
        <v>24</v>
      </c>
      <c r="G38" s="114">
        <v>61</v>
      </c>
      <c r="H38" s="114">
        <v>25</v>
      </c>
      <c r="I38" s="114">
        <v>11684</v>
      </c>
      <c r="J38" s="114">
        <v>1237</v>
      </c>
      <c r="K38" s="114">
        <v>3151</v>
      </c>
      <c r="L38" s="114">
        <v>102704</v>
      </c>
      <c r="M38" s="114">
        <v>245</v>
      </c>
      <c r="N38" s="114">
        <v>11987</v>
      </c>
      <c r="O38" s="114">
        <v>7443</v>
      </c>
      <c r="P38" s="114">
        <v>20750</v>
      </c>
      <c r="Q38" s="114">
        <v>3803</v>
      </c>
      <c r="R38" s="114">
        <v>4871</v>
      </c>
      <c r="S38" s="114">
        <v>30419</v>
      </c>
      <c r="T38" s="114">
        <v>18898</v>
      </c>
      <c r="U38" s="114">
        <v>11025</v>
      </c>
      <c r="V38" s="114">
        <v>18322</v>
      </c>
      <c r="W38" s="114">
        <v>68878</v>
      </c>
      <c r="X38" s="114">
        <v>55054</v>
      </c>
      <c r="Y38" s="114">
        <v>30550</v>
      </c>
      <c r="Z38" s="114">
        <v>6859</v>
      </c>
      <c r="AA38" s="114">
        <v>2710</v>
      </c>
      <c r="AB38" s="114">
        <v>4668</v>
      </c>
      <c r="AC38" s="114">
        <v>32</v>
      </c>
      <c r="AD38" s="114">
        <v>33</v>
      </c>
      <c r="AE38" s="114">
        <v>8756</v>
      </c>
      <c r="AF38" s="114">
        <v>755</v>
      </c>
      <c r="AG38" s="114">
        <v>5</v>
      </c>
      <c r="AH38" s="114">
        <v>4768</v>
      </c>
      <c r="AI38" s="114">
        <v>14298</v>
      </c>
      <c r="AJ38" s="114">
        <v>224</v>
      </c>
      <c r="AK38" s="114">
        <v>1995</v>
      </c>
      <c r="AL38" s="114">
        <v>8010</v>
      </c>
      <c r="AM38" s="114">
        <v>0</v>
      </c>
      <c r="AN38" s="114">
        <v>4194</v>
      </c>
      <c r="AO38" s="114">
        <v>1408</v>
      </c>
      <c r="AP38" s="114">
        <v>0</v>
      </c>
      <c r="AQ38" s="114">
        <v>4447</v>
      </c>
      <c r="AR38" s="115">
        <v>464336</v>
      </c>
      <c r="AS38" s="116">
        <v>5</v>
      </c>
      <c r="AT38" s="116">
        <v>6</v>
      </c>
      <c r="AU38" s="116">
        <v>4</v>
      </c>
      <c r="AV38" s="116">
        <v>9</v>
      </c>
      <c r="AW38" s="116">
        <v>287</v>
      </c>
      <c r="AX38" s="116">
        <v>69</v>
      </c>
      <c r="AY38" s="116">
        <v>102</v>
      </c>
      <c r="AZ38" s="116">
        <v>2837</v>
      </c>
      <c r="BA38" s="116">
        <v>53</v>
      </c>
      <c r="BB38" s="116">
        <v>402</v>
      </c>
      <c r="BC38" s="116">
        <v>166</v>
      </c>
      <c r="BD38" s="116">
        <v>240</v>
      </c>
      <c r="BE38" s="116">
        <v>195</v>
      </c>
      <c r="BF38" s="116">
        <v>115</v>
      </c>
      <c r="BG38" s="116">
        <v>293</v>
      </c>
      <c r="BH38" s="116">
        <v>669</v>
      </c>
      <c r="BI38" s="116">
        <v>553</v>
      </c>
      <c r="BJ38" s="116">
        <v>1233</v>
      </c>
      <c r="BK38" s="116">
        <v>1068</v>
      </c>
      <c r="BL38" s="116">
        <v>697</v>
      </c>
      <c r="BM38" s="116">
        <v>2437</v>
      </c>
      <c r="BN38" s="116">
        <v>196</v>
      </c>
      <c r="BO38" s="116">
        <v>124</v>
      </c>
      <c r="BP38" s="116">
        <v>196</v>
      </c>
      <c r="BQ38" s="116">
        <v>1</v>
      </c>
      <c r="BR38" s="116">
        <v>1</v>
      </c>
      <c r="BS38" s="116">
        <v>407</v>
      </c>
      <c r="BT38" s="116">
        <v>33</v>
      </c>
      <c r="BU38" s="116">
        <v>0</v>
      </c>
      <c r="BV38" s="116">
        <v>150</v>
      </c>
      <c r="BW38" s="116">
        <v>1151</v>
      </c>
      <c r="BX38" s="116">
        <v>12</v>
      </c>
      <c r="BY38" s="116">
        <v>122</v>
      </c>
      <c r="BZ38" s="116">
        <v>250</v>
      </c>
      <c r="CA38" s="116">
        <v>0</v>
      </c>
      <c r="CB38" s="116">
        <v>253</v>
      </c>
      <c r="CC38" s="116">
        <v>43</v>
      </c>
      <c r="CD38" s="116">
        <v>0</v>
      </c>
      <c r="CE38" s="116">
        <v>164</v>
      </c>
      <c r="CF38" s="117">
        <v>14543</v>
      </c>
      <c r="CG38" s="118">
        <v>478879</v>
      </c>
      <c r="CH38" s="114">
        <v>0</v>
      </c>
      <c r="CI38" s="114">
        <v>287335</v>
      </c>
      <c r="CJ38" s="114">
        <v>659500</v>
      </c>
      <c r="CK38" s="114">
        <v>0</v>
      </c>
      <c r="CL38" s="114">
        <v>0</v>
      </c>
      <c r="CM38" s="114">
        <v>0</v>
      </c>
      <c r="CN38" s="114">
        <v>0</v>
      </c>
      <c r="CO38" s="115">
        <v>946835</v>
      </c>
      <c r="CP38" s="116">
        <v>0</v>
      </c>
      <c r="CQ38" s="116">
        <v>9794</v>
      </c>
      <c r="CR38" s="116">
        <v>20988</v>
      </c>
      <c r="CS38" s="116">
        <v>0</v>
      </c>
      <c r="CT38" s="116">
        <v>0</v>
      </c>
      <c r="CU38" s="116">
        <v>0</v>
      </c>
      <c r="CV38" s="116">
        <v>0</v>
      </c>
      <c r="CW38" s="119">
        <v>30782</v>
      </c>
      <c r="CX38" s="118">
        <v>977617</v>
      </c>
      <c r="CY38" s="118">
        <v>2278</v>
      </c>
      <c r="CZ38" s="120">
        <v>-6886</v>
      </c>
      <c r="DA38" s="121">
        <v>1451888</v>
      </c>
      <c r="DB38" s="122"/>
    </row>
    <row r="39" spans="1:106" x14ac:dyDescent="0.15">
      <c r="A39" s="96"/>
      <c r="B39" s="113"/>
      <c r="C39" s="78" t="s">
        <v>112</v>
      </c>
      <c r="D39" s="79" t="s">
        <v>401</v>
      </c>
      <c r="E39" s="114">
        <v>148</v>
      </c>
      <c r="F39" s="114">
        <v>0</v>
      </c>
      <c r="G39" s="114">
        <v>0</v>
      </c>
      <c r="H39" s="114">
        <v>0</v>
      </c>
      <c r="I39" s="114">
        <v>0</v>
      </c>
      <c r="J39" s="114">
        <v>0</v>
      </c>
      <c r="K39" s="114">
        <v>0</v>
      </c>
      <c r="L39" s="114">
        <v>19</v>
      </c>
      <c r="M39" s="114">
        <v>0</v>
      </c>
      <c r="N39" s="114">
        <v>0</v>
      </c>
      <c r="O39" s="114">
        <v>0</v>
      </c>
      <c r="P39" s="114">
        <v>4</v>
      </c>
      <c r="Q39" s="114">
        <v>0</v>
      </c>
      <c r="R39" s="114">
        <v>0</v>
      </c>
      <c r="S39" s="114">
        <v>0</v>
      </c>
      <c r="T39" s="114">
        <v>0</v>
      </c>
      <c r="U39" s="114">
        <v>0</v>
      </c>
      <c r="V39" s="114">
        <v>0</v>
      </c>
      <c r="W39" s="114">
        <v>0</v>
      </c>
      <c r="X39" s="114">
        <v>0</v>
      </c>
      <c r="Y39" s="114">
        <v>0</v>
      </c>
      <c r="Z39" s="114">
        <v>3</v>
      </c>
      <c r="AA39" s="114">
        <v>0</v>
      </c>
      <c r="AB39" s="114">
        <v>1</v>
      </c>
      <c r="AC39" s="114">
        <v>47</v>
      </c>
      <c r="AD39" s="114">
        <v>0</v>
      </c>
      <c r="AE39" s="114">
        <v>65</v>
      </c>
      <c r="AF39" s="114">
        <v>125</v>
      </c>
      <c r="AG39" s="114">
        <v>17</v>
      </c>
      <c r="AH39" s="114">
        <v>2461</v>
      </c>
      <c r="AI39" s="114">
        <v>551</v>
      </c>
      <c r="AJ39" s="114">
        <v>27</v>
      </c>
      <c r="AK39" s="114">
        <v>22</v>
      </c>
      <c r="AL39" s="114">
        <v>80387</v>
      </c>
      <c r="AM39" s="114">
        <v>2</v>
      </c>
      <c r="AN39" s="114">
        <v>16</v>
      </c>
      <c r="AO39" s="114">
        <v>114</v>
      </c>
      <c r="AP39" s="114">
        <v>0</v>
      </c>
      <c r="AQ39" s="114">
        <v>600</v>
      </c>
      <c r="AR39" s="115">
        <v>84609</v>
      </c>
      <c r="AS39" s="116">
        <v>0</v>
      </c>
      <c r="AT39" s="116">
        <v>0</v>
      </c>
      <c r="AU39" s="116">
        <v>0</v>
      </c>
      <c r="AV39" s="116">
        <v>0</v>
      </c>
      <c r="AW39" s="116">
        <v>0</v>
      </c>
      <c r="AX39" s="116">
        <v>0</v>
      </c>
      <c r="AY39" s="116">
        <v>0</v>
      </c>
      <c r="AZ39" s="116">
        <v>0</v>
      </c>
      <c r="BA39" s="116">
        <v>0</v>
      </c>
      <c r="BB39" s="116">
        <v>0</v>
      </c>
      <c r="BC39" s="116">
        <v>0</v>
      </c>
      <c r="BD39" s="116">
        <v>0</v>
      </c>
      <c r="BE39" s="116">
        <v>0</v>
      </c>
      <c r="BF39" s="116">
        <v>0</v>
      </c>
      <c r="BG39" s="116">
        <v>0</v>
      </c>
      <c r="BH39" s="116">
        <v>0</v>
      </c>
      <c r="BI39" s="116">
        <v>0</v>
      </c>
      <c r="BJ39" s="116">
        <v>0</v>
      </c>
      <c r="BK39" s="116">
        <v>0</v>
      </c>
      <c r="BL39" s="116">
        <v>0</v>
      </c>
      <c r="BM39" s="116">
        <v>0</v>
      </c>
      <c r="BN39" s="116">
        <v>0</v>
      </c>
      <c r="BO39" s="116">
        <v>0</v>
      </c>
      <c r="BP39" s="116">
        <v>0</v>
      </c>
      <c r="BQ39" s="116">
        <v>0</v>
      </c>
      <c r="BR39" s="116">
        <v>0</v>
      </c>
      <c r="BS39" s="116">
        <v>0</v>
      </c>
      <c r="BT39" s="116">
        <v>0</v>
      </c>
      <c r="BU39" s="116">
        <v>0</v>
      </c>
      <c r="BV39" s="116">
        <v>3</v>
      </c>
      <c r="BW39" s="116">
        <v>2</v>
      </c>
      <c r="BX39" s="116">
        <v>0</v>
      </c>
      <c r="BY39" s="116">
        <v>0</v>
      </c>
      <c r="BZ39" s="116">
        <v>138</v>
      </c>
      <c r="CA39" s="116">
        <v>0</v>
      </c>
      <c r="CB39" s="116">
        <v>0</v>
      </c>
      <c r="CC39" s="116">
        <v>0</v>
      </c>
      <c r="CD39" s="116">
        <v>0</v>
      </c>
      <c r="CE39" s="116">
        <v>1</v>
      </c>
      <c r="CF39" s="117">
        <v>144</v>
      </c>
      <c r="CG39" s="118">
        <v>84753</v>
      </c>
      <c r="CH39" s="114">
        <v>16562</v>
      </c>
      <c r="CI39" s="114">
        <v>501684</v>
      </c>
      <c r="CJ39" s="114">
        <v>1938735</v>
      </c>
      <c r="CK39" s="114">
        <v>0</v>
      </c>
      <c r="CL39" s="114">
        <v>0</v>
      </c>
      <c r="CM39" s="114">
        <v>0</v>
      </c>
      <c r="CN39" s="114">
        <v>0</v>
      </c>
      <c r="CO39" s="115">
        <v>2456981</v>
      </c>
      <c r="CP39" s="116">
        <v>44</v>
      </c>
      <c r="CQ39" s="116">
        <v>968</v>
      </c>
      <c r="CR39" s="116">
        <v>3279</v>
      </c>
      <c r="CS39" s="116">
        <v>0</v>
      </c>
      <c r="CT39" s="116">
        <v>0</v>
      </c>
      <c r="CU39" s="116">
        <v>0</v>
      </c>
      <c r="CV39" s="116">
        <v>0</v>
      </c>
      <c r="CW39" s="119">
        <v>4291</v>
      </c>
      <c r="CX39" s="118">
        <v>2461272</v>
      </c>
      <c r="CY39" s="118">
        <v>3</v>
      </c>
      <c r="CZ39" s="120">
        <v>-178</v>
      </c>
      <c r="DA39" s="121">
        <v>2545850</v>
      </c>
      <c r="DB39" s="122"/>
    </row>
    <row r="40" spans="1:106" x14ac:dyDescent="0.15">
      <c r="A40" s="96"/>
      <c r="B40" s="113"/>
      <c r="C40" s="78" t="s">
        <v>334</v>
      </c>
      <c r="D40" s="79" t="s">
        <v>402</v>
      </c>
      <c r="E40" s="114">
        <v>31</v>
      </c>
      <c r="F40" s="114">
        <v>0</v>
      </c>
      <c r="G40" s="114">
        <v>249</v>
      </c>
      <c r="H40" s="114">
        <v>32</v>
      </c>
      <c r="I40" s="114">
        <v>1663</v>
      </c>
      <c r="J40" s="114">
        <v>94</v>
      </c>
      <c r="K40" s="114">
        <v>351</v>
      </c>
      <c r="L40" s="114">
        <v>2269</v>
      </c>
      <c r="M40" s="114">
        <v>48</v>
      </c>
      <c r="N40" s="114">
        <v>298</v>
      </c>
      <c r="O40" s="114">
        <v>423</v>
      </c>
      <c r="P40" s="114">
        <v>2005</v>
      </c>
      <c r="Q40" s="114">
        <v>102</v>
      </c>
      <c r="R40" s="114">
        <v>528</v>
      </c>
      <c r="S40" s="114">
        <v>1560</v>
      </c>
      <c r="T40" s="114">
        <v>981</v>
      </c>
      <c r="U40" s="114">
        <v>367</v>
      </c>
      <c r="V40" s="114">
        <v>479</v>
      </c>
      <c r="W40" s="114">
        <v>680</v>
      </c>
      <c r="X40" s="114">
        <v>527</v>
      </c>
      <c r="Y40" s="114">
        <v>437</v>
      </c>
      <c r="Z40" s="114">
        <v>470</v>
      </c>
      <c r="AA40" s="114">
        <v>1428</v>
      </c>
      <c r="AB40" s="114">
        <v>1129</v>
      </c>
      <c r="AC40" s="114">
        <v>1716</v>
      </c>
      <c r="AD40" s="114">
        <v>305</v>
      </c>
      <c r="AE40" s="114">
        <v>1705</v>
      </c>
      <c r="AF40" s="114">
        <v>2896</v>
      </c>
      <c r="AG40" s="114">
        <v>836</v>
      </c>
      <c r="AH40" s="114">
        <v>2860</v>
      </c>
      <c r="AI40" s="114">
        <v>1174</v>
      </c>
      <c r="AJ40" s="114">
        <v>3</v>
      </c>
      <c r="AK40" s="114">
        <v>2229</v>
      </c>
      <c r="AL40" s="114">
        <v>3035</v>
      </c>
      <c r="AM40" s="114">
        <v>0</v>
      </c>
      <c r="AN40" s="114">
        <v>2996</v>
      </c>
      <c r="AO40" s="114">
        <v>7056</v>
      </c>
      <c r="AP40" s="114">
        <v>0</v>
      </c>
      <c r="AQ40" s="114">
        <v>371</v>
      </c>
      <c r="AR40" s="115">
        <v>43333</v>
      </c>
      <c r="AS40" s="116">
        <v>0</v>
      </c>
      <c r="AT40" s="116">
        <v>0</v>
      </c>
      <c r="AU40" s="116">
        <v>0</v>
      </c>
      <c r="AV40" s="116">
        <v>0</v>
      </c>
      <c r="AW40" s="116">
        <v>0</v>
      </c>
      <c r="AX40" s="116">
        <v>0</v>
      </c>
      <c r="AY40" s="116">
        <v>0</v>
      </c>
      <c r="AZ40" s="116">
        <v>0</v>
      </c>
      <c r="BA40" s="116">
        <v>0</v>
      </c>
      <c r="BB40" s="116">
        <v>0</v>
      </c>
      <c r="BC40" s="116">
        <v>0</v>
      </c>
      <c r="BD40" s="116">
        <v>0</v>
      </c>
      <c r="BE40" s="116">
        <v>0</v>
      </c>
      <c r="BF40" s="116">
        <v>0</v>
      </c>
      <c r="BG40" s="116">
        <v>0</v>
      </c>
      <c r="BH40" s="116">
        <v>0</v>
      </c>
      <c r="BI40" s="116">
        <v>0</v>
      </c>
      <c r="BJ40" s="116">
        <v>0</v>
      </c>
      <c r="BK40" s="116">
        <v>0</v>
      </c>
      <c r="BL40" s="116">
        <v>0</v>
      </c>
      <c r="BM40" s="116">
        <v>0</v>
      </c>
      <c r="BN40" s="116">
        <v>0</v>
      </c>
      <c r="BO40" s="116">
        <v>0</v>
      </c>
      <c r="BP40" s="116">
        <v>0</v>
      </c>
      <c r="BQ40" s="116">
        <v>0</v>
      </c>
      <c r="BR40" s="116">
        <v>0</v>
      </c>
      <c r="BS40" s="116">
        <v>0</v>
      </c>
      <c r="BT40" s="116">
        <v>0</v>
      </c>
      <c r="BU40" s="116">
        <v>0</v>
      </c>
      <c r="BV40" s="116">
        <v>0</v>
      </c>
      <c r="BW40" s="116">
        <v>0</v>
      </c>
      <c r="BX40" s="116">
        <v>0</v>
      </c>
      <c r="BY40" s="116">
        <v>0</v>
      </c>
      <c r="BZ40" s="116">
        <v>0</v>
      </c>
      <c r="CA40" s="116">
        <v>0</v>
      </c>
      <c r="CB40" s="116">
        <v>0</v>
      </c>
      <c r="CC40" s="116">
        <v>0</v>
      </c>
      <c r="CD40" s="116">
        <v>0</v>
      </c>
      <c r="CE40" s="116">
        <v>0</v>
      </c>
      <c r="CF40" s="117">
        <v>0</v>
      </c>
      <c r="CG40" s="118">
        <v>43333</v>
      </c>
      <c r="CH40" s="114">
        <v>0</v>
      </c>
      <c r="CI40" s="114">
        <v>175968</v>
      </c>
      <c r="CJ40" s="114">
        <v>0</v>
      </c>
      <c r="CK40" s="114">
        <v>0</v>
      </c>
      <c r="CL40" s="114">
        <v>0</v>
      </c>
      <c r="CM40" s="114">
        <v>0</v>
      </c>
      <c r="CN40" s="114">
        <v>0</v>
      </c>
      <c r="CO40" s="115">
        <v>175968</v>
      </c>
      <c r="CP40" s="116">
        <v>0</v>
      </c>
      <c r="CQ40" s="116">
        <v>0</v>
      </c>
      <c r="CR40" s="116">
        <v>0</v>
      </c>
      <c r="CS40" s="116">
        <v>0</v>
      </c>
      <c r="CT40" s="116">
        <v>0</v>
      </c>
      <c r="CU40" s="116">
        <v>0</v>
      </c>
      <c r="CV40" s="116">
        <v>0</v>
      </c>
      <c r="CW40" s="119">
        <v>0</v>
      </c>
      <c r="CX40" s="118">
        <v>175968</v>
      </c>
      <c r="CY40" s="118">
        <v>703</v>
      </c>
      <c r="CZ40" s="120">
        <v>-2823</v>
      </c>
      <c r="DA40" s="121">
        <v>217181</v>
      </c>
      <c r="DB40" s="122"/>
    </row>
    <row r="41" spans="1:106" x14ac:dyDescent="0.15">
      <c r="A41" s="96"/>
      <c r="B41" s="113"/>
      <c r="C41" s="78" t="s">
        <v>335</v>
      </c>
      <c r="D41" s="79" t="s">
        <v>21</v>
      </c>
      <c r="E41" s="114">
        <v>4553</v>
      </c>
      <c r="F41" s="114">
        <v>226</v>
      </c>
      <c r="G41" s="114">
        <v>522</v>
      </c>
      <c r="H41" s="114">
        <v>1851</v>
      </c>
      <c r="I41" s="114">
        <v>51241</v>
      </c>
      <c r="J41" s="114">
        <v>1990</v>
      </c>
      <c r="K41" s="114">
        <v>7975</v>
      </c>
      <c r="L41" s="114">
        <v>44372</v>
      </c>
      <c r="M41" s="114">
        <v>1196</v>
      </c>
      <c r="N41" s="114">
        <v>14414</v>
      </c>
      <c r="O41" s="114">
        <v>12090</v>
      </c>
      <c r="P41" s="114">
        <v>24817</v>
      </c>
      <c r="Q41" s="114">
        <v>3861</v>
      </c>
      <c r="R41" s="114">
        <v>12437</v>
      </c>
      <c r="S41" s="114">
        <v>25108</v>
      </c>
      <c r="T41" s="114">
        <v>21222</v>
      </c>
      <c r="U41" s="114">
        <v>4401</v>
      </c>
      <c r="V41" s="114">
        <v>9849</v>
      </c>
      <c r="W41" s="114">
        <v>36225</v>
      </c>
      <c r="X41" s="114">
        <v>21212</v>
      </c>
      <c r="Y41" s="114">
        <v>19090</v>
      </c>
      <c r="Z41" s="114">
        <v>16796</v>
      </c>
      <c r="AA41" s="114">
        <v>115982</v>
      </c>
      <c r="AB41" s="114">
        <v>27869</v>
      </c>
      <c r="AC41" s="114">
        <v>20901</v>
      </c>
      <c r="AD41" s="114">
        <v>6476</v>
      </c>
      <c r="AE41" s="114">
        <v>180432</v>
      </c>
      <c r="AF41" s="114">
        <v>79265</v>
      </c>
      <c r="AG41" s="114">
        <v>51993</v>
      </c>
      <c r="AH41" s="114">
        <v>79370</v>
      </c>
      <c r="AI41" s="114">
        <v>82004</v>
      </c>
      <c r="AJ41" s="114">
        <v>69123</v>
      </c>
      <c r="AK41" s="114">
        <v>56682</v>
      </c>
      <c r="AL41" s="114">
        <v>91488</v>
      </c>
      <c r="AM41" s="114">
        <v>10967</v>
      </c>
      <c r="AN41" s="114">
        <v>138397</v>
      </c>
      <c r="AO41" s="114">
        <v>58657</v>
      </c>
      <c r="AP41" s="114">
        <v>0</v>
      </c>
      <c r="AQ41" s="114">
        <v>7958</v>
      </c>
      <c r="AR41" s="115">
        <v>1413012</v>
      </c>
      <c r="AS41" s="116">
        <v>419</v>
      </c>
      <c r="AT41" s="116">
        <v>35</v>
      </c>
      <c r="AU41" s="116">
        <v>34</v>
      </c>
      <c r="AV41" s="116">
        <v>137</v>
      </c>
      <c r="AW41" s="116">
        <v>1499</v>
      </c>
      <c r="AX41" s="116">
        <v>129</v>
      </c>
      <c r="AY41" s="116">
        <v>349</v>
      </c>
      <c r="AZ41" s="116">
        <v>1470</v>
      </c>
      <c r="BA41" s="116">
        <v>111</v>
      </c>
      <c r="BB41" s="116">
        <v>582</v>
      </c>
      <c r="BC41" s="116">
        <v>441</v>
      </c>
      <c r="BD41" s="116">
        <v>393</v>
      </c>
      <c r="BE41" s="116">
        <v>205</v>
      </c>
      <c r="BF41" s="116">
        <v>388</v>
      </c>
      <c r="BG41" s="116">
        <v>466</v>
      </c>
      <c r="BH41" s="116">
        <v>672</v>
      </c>
      <c r="BI41" s="116">
        <v>277</v>
      </c>
      <c r="BJ41" s="116">
        <v>782</v>
      </c>
      <c r="BK41" s="116">
        <v>739</v>
      </c>
      <c r="BL41" s="116">
        <v>370</v>
      </c>
      <c r="BM41" s="116">
        <v>1471</v>
      </c>
      <c r="BN41" s="116">
        <v>565</v>
      </c>
      <c r="BO41" s="116">
        <v>6809</v>
      </c>
      <c r="BP41" s="116">
        <v>2461</v>
      </c>
      <c r="BQ41" s="116">
        <v>772</v>
      </c>
      <c r="BR41" s="116">
        <v>291</v>
      </c>
      <c r="BS41" s="116">
        <v>9648</v>
      </c>
      <c r="BT41" s="116">
        <v>4326</v>
      </c>
      <c r="BU41" s="116">
        <v>2618</v>
      </c>
      <c r="BV41" s="116">
        <v>3312</v>
      </c>
      <c r="BW41" s="116">
        <v>8544</v>
      </c>
      <c r="BX41" s="116">
        <v>3845</v>
      </c>
      <c r="BY41" s="116">
        <v>2584</v>
      </c>
      <c r="BZ41" s="116">
        <v>3827</v>
      </c>
      <c r="CA41" s="116">
        <v>478</v>
      </c>
      <c r="CB41" s="116">
        <v>9967</v>
      </c>
      <c r="CC41" s="116">
        <v>2426</v>
      </c>
      <c r="CD41" s="116">
        <v>0</v>
      </c>
      <c r="CE41" s="116">
        <v>349</v>
      </c>
      <c r="CF41" s="117">
        <v>73791</v>
      </c>
      <c r="CG41" s="118">
        <v>1486803</v>
      </c>
      <c r="CH41" s="114">
        <v>2700</v>
      </c>
      <c r="CI41" s="114">
        <v>51260</v>
      </c>
      <c r="CJ41" s="114">
        <v>0</v>
      </c>
      <c r="CK41" s="114">
        <v>3889</v>
      </c>
      <c r="CL41" s="114">
        <v>60737</v>
      </c>
      <c r="CM41" s="114">
        <v>0</v>
      </c>
      <c r="CN41" s="114">
        <v>0</v>
      </c>
      <c r="CO41" s="115">
        <v>118586</v>
      </c>
      <c r="CP41" s="116">
        <v>84</v>
      </c>
      <c r="CQ41" s="116">
        <v>5032</v>
      </c>
      <c r="CR41" s="116">
        <v>0</v>
      </c>
      <c r="CS41" s="116">
        <v>239</v>
      </c>
      <c r="CT41" s="116">
        <v>2421</v>
      </c>
      <c r="CU41" s="116">
        <v>0</v>
      </c>
      <c r="CV41" s="116">
        <v>0</v>
      </c>
      <c r="CW41" s="119">
        <v>7776</v>
      </c>
      <c r="CX41" s="118">
        <v>126362</v>
      </c>
      <c r="CY41" s="118">
        <v>28550</v>
      </c>
      <c r="CZ41" s="120">
        <v>-76500</v>
      </c>
      <c r="DA41" s="121">
        <v>1565215</v>
      </c>
      <c r="DB41" s="122"/>
    </row>
    <row r="42" spans="1:106" x14ac:dyDescent="0.15">
      <c r="A42" s="96"/>
      <c r="B42" s="113"/>
      <c r="C42" s="317" t="s">
        <v>381</v>
      </c>
      <c r="D42" s="79" t="s">
        <v>443</v>
      </c>
      <c r="E42" s="114">
        <v>35</v>
      </c>
      <c r="F42" s="114">
        <v>2</v>
      </c>
      <c r="G42" s="114">
        <v>26</v>
      </c>
      <c r="H42" s="114">
        <v>2</v>
      </c>
      <c r="I42" s="114">
        <v>3022</v>
      </c>
      <c r="J42" s="114">
        <v>11</v>
      </c>
      <c r="K42" s="114">
        <v>32</v>
      </c>
      <c r="L42" s="114">
        <v>125</v>
      </c>
      <c r="M42" s="114">
        <v>4</v>
      </c>
      <c r="N42" s="114">
        <v>36</v>
      </c>
      <c r="O42" s="114">
        <v>15</v>
      </c>
      <c r="P42" s="114">
        <v>157</v>
      </c>
      <c r="Q42" s="114">
        <v>24</v>
      </c>
      <c r="R42" s="114">
        <v>42</v>
      </c>
      <c r="S42" s="114">
        <v>73</v>
      </c>
      <c r="T42" s="114">
        <v>125</v>
      </c>
      <c r="U42" s="114">
        <v>20</v>
      </c>
      <c r="V42" s="114">
        <v>38</v>
      </c>
      <c r="W42" s="114">
        <v>155</v>
      </c>
      <c r="X42" s="114">
        <v>58</v>
      </c>
      <c r="Y42" s="114">
        <v>79</v>
      </c>
      <c r="Z42" s="114">
        <v>46</v>
      </c>
      <c r="AA42" s="114">
        <v>304</v>
      </c>
      <c r="AB42" s="114">
        <v>42</v>
      </c>
      <c r="AC42" s="114">
        <v>45</v>
      </c>
      <c r="AD42" s="114">
        <v>7</v>
      </c>
      <c r="AE42" s="114">
        <v>1962</v>
      </c>
      <c r="AF42" s="114">
        <v>183</v>
      </c>
      <c r="AG42" s="114">
        <v>1291</v>
      </c>
      <c r="AH42" s="114">
        <v>1093</v>
      </c>
      <c r="AI42" s="114">
        <v>3976</v>
      </c>
      <c r="AJ42" s="114">
        <v>496</v>
      </c>
      <c r="AK42" s="114">
        <v>1282</v>
      </c>
      <c r="AL42" s="114">
        <v>37246</v>
      </c>
      <c r="AM42" s="114">
        <v>434</v>
      </c>
      <c r="AN42" s="114">
        <v>1391</v>
      </c>
      <c r="AO42" s="114">
        <v>23738</v>
      </c>
      <c r="AP42" s="114">
        <v>0</v>
      </c>
      <c r="AQ42" s="114">
        <v>425</v>
      </c>
      <c r="AR42" s="115">
        <v>78042</v>
      </c>
      <c r="AS42" s="116">
        <v>17</v>
      </c>
      <c r="AT42" s="116">
        <v>2</v>
      </c>
      <c r="AU42" s="116">
        <v>19</v>
      </c>
      <c r="AV42" s="116">
        <v>2</v>
      </c>
      <c r="AW42" s="116">
        <v>1169</v>
      </c>
      <c r="AX42" s="116">
        <v>7</v>
      </c>
      <c r="AY42" s="116">
        <v>14</v>
      </c>
      <c r="AZ42" s="116">
        <v>36</v>
      </c>
      <c r="BA42" s="116">
        <v>4</v>
      </c>
      <c r="BB42" s="116">
        <v>14</v>
      </c>
      <c r="BC42" s="116">
        <v>5</v>
      </c>
      <c r="BD42" s="116">
        <v>23</v>
      </c>
      <c r="BE42" s="116">
        <v>12</v>
      </c>
      <c r="BF42" s="116">
        <v>11</v>
      </c>
      <c r="BG42" s="116">
        <v>13</v>
      </c>
      <c r="BH42" s="116">
        <v>29</v>
      </c>
      <c r="BI42" s="116">
        <v>10</v>
      </c>
      <c r="BJ42" s="116">
        <v>33</v>
      </c>
      <c r="BK42" s="116">
        <v>27</v>
      </c>
      <c r="BL42" s="116">
        <v>13</v>
      </c>
      <c r="BM42" s="116">
        <v>54</v>
      </c>
      <c r="BN42" s="116">
        <v>56</v>
      </c>
      <c r="BO42" s="116">
        <v>164</v>
      </c>
      <c r="BP42" s="116">
        <v>22</v>
      </c>
      <c r="BQ42" s="116">
        <v>16</v>
      </c>
      <c r="BR42" s="116">
        <v>3</v>
      </c>
      <c r="BS42" s="116">
        <v>1067</v>
      </c>
      <c r="BT42" s="116">
        <v>89</v>
      </c>
      <c r="BU42" s="116">
        <v>546</v>
      </c>
      <c r="BV42" s="116">
        <v>401</v>
      </c>
      <c r="BW42" s="116">
        <v>6190</v>
      </c>
      <c r="BX42" s="116">
        <v>264</v>
      </c>
      <c r="BY42" s="116">
        <v>519</v>
      </c>
      <c r="BZ42" s="116">
        <v>14010</v>
      </c>
      <c r="CA42" s="116">
        <v>164</v>
      </c>
      <c r="CB42" s="116">
        <v>1291</v>
      </c>
      <c r="CC42" s="116">
        <v>9052</v>
      </c>
      <c r="CD42" s="116">
        <v>0</v>
      </c>
      <c r="CE42" s="116">
        <v>179</v>
      </c>
      <c r="CF42" s="117">
        <v>35547</v>
      </c>
      <c r="CG42" s="118">
        <v>113589</v>
      </c>
      <c r="CH42" s="114">
        <v>254844</v>
      </c>
      <c r="CI42" s="114">
        <v>1320410</v>
      </c>
      <c r="CJ42" s="114">
        <v>0</v>
      </c>
      <c r="CK42" s="114">
        <v>0</v>
      </c>
      <c r="CL42" s="114">
        <v>0</v>
      </c>
      <c r="CM42" s="114">
        <v>0</v>
      </c>
      <c r="CN42" s="114">
        <v>42</v>
      </c>
      <c r="CO42" s="115">
        <v>1575296</v>
      </c>
      <c r="CP42" s="116">
        <v>108704</v>
      </c>
      <c r="CQ42" s="116">
        <v>486180</v>
      </c>
      <c r="CR42" s="116">
        <v>0</v>
      </c>
      <c r="CS42" s="116">
        <v>0</v>
      </c>
      <c r="CT42" s="116">
        <v>0</v>
      </c>
      <c r="CU42" s="116">
        <v>0</v>
      </c>
      <c r="CV42" s="116">
        <v>16</v>
      </c>
      <c r="CW42" s="119">
        <v>594900</v>
      </c>
      <c r="CX42" s="118">
        <v>2170196</v>
      </c>
      <c r="CY42" s="118">
        <v>13255</v>
      </c>
      <c r="CZ42" s="120">
        <v>-55026</v>
      </c>
      <c r="DA42" s="121">
        <v>2242014</v>
      </c>
      <c r="DB42" s="122"/>
    </row>
    <row r="43" spans="1:106" x14ac:dyDescent="0.15">
      <c r="A43" s="96"/>
      <c r="B43" s="318"/>
      <c r="C43" s="317" t="s">
        <v>336</v>
      </c>
      <c r="D43" s="79" t="s">
        <v>403</v>
      </c>
      <c r="E43" s="114">
        <v>84</v>
      </c>
      <c r="F43" s="114">
        <v>17</v>
      </c>
      <c r="G43" s="114">
        <v>43</v>
      </c>
      <c r="H43" s="114">
        <v>13</v>
      </c>
      <c r="I43" s="114">
        <v>1367</v>
      </c>
      <c r="J43" s="114">
        <v>95</v>
      </c>
      <c r="K43" s="114">
        <v>279</v>
      </c>
      <c r="L43" s="114">
        <v>1033</v>
      </c>
      <c r="M43" s="114">
        <v>9</v>
      </c>
      <c r="N43" s="114">
        <v>95</v>
      </c>
      <c r="O43" s="114">
        <v>369</v>
      </c>
      <c r="P43" s="114">
        <v>395</v>
      </c>
      <c r="Q43" s="114">
        <v>90</v>
      </c>
      <c r="R43" s="114">
        <v>223</v>
      </c>
      <c r="S43" s="114">
        <v>632</v>
      </c>
      <c r="T43" s="114">
        <v>672</v>
      </c>
      <c r="U43" s="114">
        <v>150</v>
      </c>
      <c r="V43" s="114">
        <v>380</v>
      </c>
      <c r="W43" s="114">
        <v>1323</v>
      </c>
      <c r="X43" s="114">
        <v>581</v>
      </c>
      <c r="Y43" s="114">
        <v>817</v>
      </c>
      <c r="Z43" s="114">
        <v>529</v>
      </c>
      <c r="AA43" s="114">
        <v>1380</v>
      </c>
      <c r="AB43" s="114">
        <v>37</v>
      </c>
      <c r="AC43" s="114">
        <v>170</v>
      </c>
      <c r="AD43" s="114">
        <v>491</v>
      </c>
      <c r="AE43" s="114">
        <v>6577</v>
      </c>
      <c r="AF43" s="114">
        <v>3853</v>
      </c>
      <c r="AG43" s="114">
        <v>964</v>
      </c>
      <c r="AH43" s="114">
        <v>3170</v>
      </c>
      <c r="AI43" s="114">
        <v>1727</v>
      </c>
      <c r="AJ43" s="114">
        <v>3699</v>
      </c>
      <c r="AK43" s="114">
        <v>5508</v>
      </c>
      <c r="AL43" s="114">
        <v>5359</v>
      </c>
      <c r="AM43" s="114">
        <v>931</v>
      </c>
      <c r="AN43" s="114">
        <v>2625</v>
      </c>
      <c r="AO43" s="114">
        <v>4211</v>
      </c>
      <c r="AP43" s="114">
        <v>0</v>
      </c>
      <c r="AQ43" s="114">
        <v>35</v>
      </c>
      <c r="AR43" s="115">
        <v>49933</v>
      </c>
      <c r="AS43" s="116">
        <v>0</v>
      </c>
      <c r="AT43" s="116">
        <v>0</v>
      </c>
      <c r="AU43" s="116">
        <v>0</v>
      </c>
      <c r="AV43" s="116">
        <v>0</v>
      </c>
      <c r="AW43" s="116">
        <v>0</v>
      </c>
      <c r="AX43" s="116">
        <v>0</v>
      </c>
      <c r="AY43" s="116">
        <v>0</v>
      </c>
      <c r="AZ43" s="116">
        <v>0</v>
      </c>
      <c r="BA43" s="116">
        <v>0</v>
      </c>
      <c r="BB43" s="116">
        <v>0</v>
      </c>
      <c r="BC43" s="116">
        <v>0</v>
      </c>
      <c r="BD43" s="116">
        <v>0</v>
      </c>
      <c r="BE43" s="116">
        <v>0</v>
      </c>
      <c r="BF43" s="116">
        <v>0</v>
      </c>
      <c r="BG43" s="116">
        <v>0</v>
      </c>
      <c r="BH43" s="116">
        <v>0</v>
      </c>
      <c r="BI43" s="116">
        <v>0</v>
      </c>
      <c r="BJ43" s="116">
        <v>0</v>
      </c>
      <c r="BK43" s="116">
        <v>0</v>
      </c>
      <c r="BL43" s="116">
        <v>0</v>
      </c>
      <c r="BM43" s="116">
        <v>0</v>
      </c>
      <c r="BN43" s="116">
        <v>0</v>
      </c>
      <c r="BO43" s="116">
        <v>0</v>
      </c>
      <c r="BP43" s="116">
        <v>0</v>
      </c>
      <c r="BQ43" s="116">
        <v>0</v>
      </c>
      <c r="BR43" s="116">
        <v>0</v>
      </c>
      <c r="BS43" s="116">
        <v>0</v>
      </c>
      <c r="BT43" s="116">
        <v>0</v>
      </c>
      <c r="BU43" s="116">
        <v>0</v>
      </c>
      <c r="BV43" s="116">
        <v>0</v>
      </c>
      <c r="BW43" s="116">
        <v>0</v>
      </c>
      <c r="BX43" s="116">
        <v>0</v>
      </c>
      <c r="BY43" s="116">
        <v>0</v>
      </c>
      <c r="BZ43" s="116">
        <v>0</v>
      </c>
      <c r="CA43" s="116">
        <v>0</v>
      </c>
      <c r="CB43" s="116">
        <v>0</v>
      </c>
      <c r="CC43" s="116">
        <v>0</v>
      </c>
      <c r="CD43" s="116">
        <v>0</v>
      </c>
      <c r="CE43" s="116">
        <v>0</v>
      </c>
      <c r="CF43" s="117">
        <v>0</v>
      </c>
      <c r="CG43" s="118">
        <v>49933</v>
      </c>
      <c r="CH43" s="114">
        <v>0</v>
      </c>
      <c r="CI43" s="114">
        <v>0</v>
      </c>
      <c r="CJ43" s="114">
        <v>0</v>
      </c>
      <c r="CK43" s="114">
        <v>0</v>
      </c>
      <c r="CL43" s="114">
        <v>0</v>
      </c>
      <c r="CM43" s="114">
        <v>0</v>
      </c>
      <c r="CN43" s="114">
        <v>0</v>
      </c>
      <c r="CO43" s="115">
        <v>0</v>
      </c>
      <c r="CP43" s="116">
        <v>0</v>
      </c>
      <c r="CQ43" s="116">
        <v>0</v>
      </c>
      <c r="CR43" s="116">
        <v>0</v>
      </c>
      <c r="CS43" s="116">
        <v>0</v>
      </c>
      <c r="CT43" s="116">
        <v>0</v>
      </c>
      <c r="CU43" s="116">
        <v>0</v>
      </c>
      <c r="CV43" s="116">
        <v>0</v>
      </c>
      <c r="CW43" s="119">
        <v>0</v>
      </c>
      <c r="CX43" s="118">
        <v>0</v>
      </c>
      <c r="CY43" s="118">
        <v>0</v>
      </c>
      <c r="CZ43" s="120">
        <v>0</v>
      </c>
      <c r="DA43" s="121">
        <v>49933</v>
      </c>
      <c r="DB43" s="122"/>
    </row>
    <row r="44" spans="1:106" x14ac:dyDescent="0.15">
      <c r="A44" s="96"/>
      <c r="B44" s="318"/>
      <c r="C44" s="123" t="s">
        <v>337</v>
      </c>
      <c r="D44" s="124" t="s">
        <v>404</v>
      </c>
      <c r="E44" s="125">
        <v>2475</v>
      </c>
      <c r="F44" s="125">
        <v>133</v>
      </c>
      <c r="G44" s="125">
        <v>547</v>
      </c>
      <c r="H44" s="125">
        <v>72</v>
      </c>
      <c r="I44" s="125">
        <v>6250</v>
      </c>
      <c r="J44" s="125">
        <v>215</v>
      </c>
      <c r="K44" s="125">
        <v>871</v>
      </c>
      <c r="L44" s="125">
        <v>2264</v>
      </c>
      <c r="M44" s="125">
        <v>260</v>
      </c>
      <c r="N44" s="125">
        <v>1290</v>
      </c>
      <c r="O44" s="125">
        <v>2761</v>
      </c>
      <c r="P44" s="125">
        <v>7185</v>
      </c>
      <c r="Q44" s="125">
        <v>739</v>
      </c>
      <c r="R44" s="125">
        <v>1683</v>
      </c>
      <c r="S44" s="125">
        <v>8206</v>
      </c>
      <c r="T44" s="125">
        <v>6294</v>
      </c>
      <c r="U44" s="125">
        <v>740</v>
      </c>
      <c r="V44" s="125">
        <v>1406</v>
      </c>
      <c r="W44" s="125">
        <v>4704</v>
      </c>
      <c r="X44" s="125">
        <v>1847</v>
      </c>
      <c r="Y44" s="125">
        <v>4989</v>
      </c>
      <c r="Z44" s="125">
        <v>1652</v>
      </c>
      <c r="AA44" s="125">
        <v>23497</v>
      </c>
      <c r="AB44" s="125">
        <v>1770</v>
      </c>
      <c r="AC44" s="125">
        <v>1853</v>
      </c>
      <c r="AD44" s="125">
        <v>188</v>
      </c>
      <c r="AE44" s="125">
        <v>21324</v>
      </c>
      <c r="AF44" s="125">
        <v>4197</v>
      </c>
      <c r="AG44" s="125">
        <v>12522</v>
      </c>
      <c r="AH44" s="125">
        <v>16660</v>
      </c>
      <c r="AI44" s="125">
        <v>6399</v>
      </c>
      <c r="AJ44" s="125">
        <v>921</v>
      </c>
      <c r="AK44" s="125">
        <v>14755</v>
      </c>
      <c r="AL44" s="125">
        <v>8411</v>
      </c>
      <c r="AM44" s="125">
        <v>707</v>
      </c>
      <c r="AN44" s="125">
        <v>12905</v>
      </c>
      <c r="AO44" s="125">
        <v>4540</v>
      </c>
      <c r="AP44" s="125">
        <v>27</v>
      </c>
      <c r="AQ44" s="125">
        <v>0</v>
      </c>
      <c r="AR44" s="126">
        <v>187259</v>
      </c>
      <c r="AS44" s="127">
        <v>0</v>
      </c>
      <c r="AT44" s="127">
        <v>0</v>
      </c>
      <c r="AU44" s="127">
        <v>0</v>
      </c>
      <c r="AV44" s="127">
        <v>0</v>
      </c>
      <c r="AW44" s="127">
        <v>0</v>
      </c>
      <c r="AX44" s="127">
        <v>0</v>
      </c>
      <c r="AY44" s="127">
        <v>0</v>
      </c>
      <c r="AZ44" s="127">
        <v>0</v>
      </c>
      <c r="BA44" s="127">
        <v>0</v>
      </c>
      <c r="BB44" s="127">
        <v>0</v>
      </c>
      <c r="BC44" s="127">
        <v>0</v>
      </c>
      <c r="BD44" s="127">
        <v>0</v>
      </c>
      <c r="BE44" s="127">
        <v>0</v>
      </c>
      <c r="BF44" s="127">
        <v>0</v>
      </c>
      <c r="BG44" s="127">
        <v>0</v>
      </c>
      <c r="BH44" s="127">
        <v>0</v>
      </c>
      <c r="BI44" s="127">
        <v>0</v>
      </c>
      <c r="BJ44" s="127">
        <v>0</v>
      </c>
      <c r="BK44" s="127">
        <v>0</v>
      </c>
      <c r="BL44" s="127">
        <v>0</v>
      </c>
      <c r="BM44" s="127">
        <v>0</v>
      </c>
      <c r="BN44" s="127">
        <v>0</v>
      </c>
      <c r="BO44" s="127">
        <v>0</v>
      </c>
      <c r="BP44" s="127">
        <v>0</v>
      </c>
      <c r="BQ44" s="127">
        <v>0</v>
      </c>
      <c r="BR44" s="127">
        <v>0</v>
      </c>
      <c r="BS44" s="127">
        <v>0</v>
      </c>
      <c r="BT44" s="127">
        <v>0</v>
      </c>
      <c r="BU44" s="127">
        <v>0</v>
      </c>
      <c r="BV44" s="127">
        <v>0</v>
      </c>
      <c r="BW44" s="127">
        <v>0</v>
      </c>
      <c r="BX44" s="127">
        <v>0</v>
      </c>
      <c r="BY44" s="127">
        <v>0</v>
      </c>
      <c r="BZ44" s="127">
        <v>0</v>
      </c>
      <c r="CA44" s="127">
        <v>0</v>
      </c>
      <c r="CB44" s="127">
        <v>0</v>
      </c>
      <c r="CC44" s="127">
        <v>0</v>
      </c>
      <c r="CD44" s="127">
        <v>0</v>
      </c>
      <c r="CE44" s="127">
        <v>0</v>
      </c>
      <c r="CF44" s="128">
        <v>0</v>
      </c>
      <c r="CG44" s="129">
        <v>187259</v>
      </c>
      <c r="CH44" s="125">
        <v>0</v>
      </c>
      <c r="CI44" s="125">
        <v>829</v>
      </c>
      <c r="CJ44" s="125">
        <v>0</v>
      </c>
      <c r="CK44" s="125">
        <v>0</v>
      </c>
      <c r="CL44" s="125">
        <v>0</v>
      </c>
      <c r="CM44" s="125">
        <v>0</v>
      </c>
      <c r="CN44" s="125">
        <v>0</v>
      </c>
      <c r="CO44" s="126">
        <v>829</v>
      </c>
      <c r="CP44" s="127">
        <v>0</v>
      </c>
      <c r="CQ44" s="127">
        <v>0</v>
      </c>
      <c r="CR44" s="127">
        <v>0</v>
      </c>
      <c r="CS44" s="127">
        <v>0</v>
      </c>
      <c r="CT44" s="127">
        <v>0</v>
      </c>
      <c r="CU44" s="127">
        <v>0</v>
      </c>
      <c r="CV44" s="127">
        <v>0</v>
      </c>
      <c r="CW44" s="130">
        <v>0</v>
      </c>
      <c r="CX44" s="129">
        <v>829</v>
      </c>
      <c r="CY44" s="129">
        <v>222</v>
      </c>
      <c r="CZ44" s="131">
        <v>-921</v>
      </c>
      <c r="DA44" s="132">
        <v>187389</v>
      </c>
      <c r="DB44" s="122"/>
    </row>
    <row r="45" spans="1:106" x14ac:dyDescent="0.15">
      <c r="A45" s="96"/>
      <c r="B45" s="133"/>
      <c r="C45" s="134"/>
      <c r="D45" s="135" t="s">
        <v>116</v>
      </c>
      <c r="E45" s="125">
        <v>45132</v>
      </c>
      <c r="F45" s="125">
        <v>1391</v>
      </c>
      <c r="G45" s="125">
        <v>7310</v>
      </c>
      <c r="H45" s="125">
        <v>4935</v>
      </c>
      <c r="I45" s="125">
        <v>577605</v>
      </c>
      <c r="J45" s="125">
        <v>34424</v>
      </c>
      <c r="K45" s="125">
        <v>145499</v>
      </c>
      <c r="L45" s="125">
        <v>490447</v>
      </c>
      <c r="M45" s="125">
        <v>102423</v>
      </c>
      <c r="N45" s="125">
        <v>148863</v>
      </c>
      <c r="O45" s="125">
        <v>103165</v>
      </c>
      <c r="P45" s="125">
        <v>1726664</v>
      </c>
      <c r="Q45" s="125">
        <v>110970</v>
      </c>
      <c r="R45" s="125">
        <v>208390</v>
      </c>
      <c r="S45" s="125">
        <v>301720</v>
      </c>
      <c r="T45" s="125">
        <v>214947</v>
      </c>
      <c r="U45" s="125">
        <v>63943</v>
      </c>
      <c r="V45" s="125">
        <v>126006</v>
      </c>
      <c r="W45" s="125">
        <v>427914</v>
      </c>
      <c r="X45" s="125">
        <v>265269</v>
      </c>
      <c r="Y45" s="125">
        <v>289166</v>
      </c>
      <c r="Z45" s="125">
        <v>143724</v>
      </c>
      <c r="AA45" s="125">
        <v>449078</v>
      </c>
      <c r="AB45" s="125">
        <v>447008</v>
      </c>
      <c r="AC45" s="125">
        <v>68236</v>
      </c>
      <c r="AD45" s="125">
        <v>24409</v>
      </c>
      <c r="AE45" s="125">
        <v>601358</v>
      </c>
      <c r="AF45" s="125">
        <v>243977</v>
      </c>
      <c r="AG45" s="125">
        <v>391767</v>
      </c>
      <c r="AH45" s="125">
        <v>347153</v>
      </c>
      <c r="AI45" s="125">
        <v>250159</v>
      </c>
      <c r="AJ45" s="125">
        <v>244673</v>
      </c>
      <c r="AK45" s="125">
        <v>213882</v>
      </c>
      <c r="AL45" s="125">
        <v>588416</v>
      </c>
      <c r="AM45" s="125">
        <v>55010</v>
      </c>
      <c r="AN45" s="125">
        <v>319469</v>
      </c>
      <c r="AO45" s="125">
        <v>538251</v>
      </c>
      <c r="AP45" s="125">
        <v>21497</v>
      </c>
      <c r="AQ45" s="125">
        <v>86790</v>
      </c>
      <c r="AR45" s="126">
        <v>10431040</v>
      </c>
      <c r="AS45" s="125">
        <v>87747</v>
      </c>
      <c r="AT45" s="125">
        <v>2374</v>
      </c>
      <c r="AU45" s="125">
        <v>10683</v>
      </c>
      <c r="AV45" s="125">
        <v>3283</v>
      </c>
      <c r="AW45" s="125">
        <v>381513</v>
      </c>
      <c r="AX45" s="125">
        <v>33979</v>
      </c>
      <c r="AY45" s="125">
        <v>132698</v>
      </c>
      <c r="AZ45" s="125">
        <v>395868</v>
      </c>
      <c r="BA45" s="125">
        <v>20622</v>
      </c>
      <c r="BB45" s="125">
        <v>224193</v>
      </c>
      <c r="BC45" s="125">
        <v>47564</v>
      </c>
      <c r="BD45" s="125">
        <v>702135</v>
      </c>
      <c r="BE45" s="125">
        <v>88866</v>
      </c>
      <c r="BF45" s="125">
        <v>172033</v>
      </c>
      <c r="BG45" s="125">
        <v>192055</v>
      </c>
      <c r="BH45" s="125">
        <v>232245</v>
      </c>
      <c r="BI45" s="125">
        <v>89317</v>
      </c>
      <c r="BJ45" s="125">
        <v>160570</v>
      </c>
      <c r="BK45" s="125">
        <v>247443</v>
      </c>
      <c r="BL45" s="125">
        <v>100052</v>
      </c>
      <c r="BM45" s="125">
        <v>724798</v>
      </c>
      <c r="BN45" s="125">
        <v>108624</v>
      </c>
      <c r="BO45" s="125">
        <v>565922</v>
      </c>
      <c r="BP45" s="125">
        <v>41175</v>
      </c>
      <c r="BQ45" s="125">
        <v>14917</v>
      </c>
      <c r="BR45" s="125">
        <v>9755</v>
      </c>
      <c r="BS45" s="125">
        <v>192060</v>
      </c>
      <c r="BT45" s="125">
        <v>57735</v>
      </c>
      <c r="BU45" s="125">
        <v>16572</v>
      </c>
      <c r="BV45" s="125">
        <v>131957</v>
      </c>
      <c r="BW45" s="125">
        <v>126574</v>
      </c>
      <c r="BX45" s="125">
        <v>92740</v>
      </c>
      <c r="BY45" s="125">
        <v>69763</v>
      </c>
      <c r="BZ45" s="125">
        <v>383860</v>
      </c>
      <c r="CA45" s="125">
        <v>19915</v>
      </c>
      <c r="CB45" s="125">
        <v>269516</v>
      </c>
      <c r="CC45" s="125">
        <v>381513</v>
      </c>
      <c r="CD45" s="125">
        <v>27677</v>
      </c>
      <c r="CE45" s="125">
        <v>19905</v>
      </c>
      <c r="CF45" s="128">
        <v>6580218</v>
      </c>
      <c r="CG45" s="129">
        <v>17011258</v>
      </c>
      <c r="CH45" s="125">
        <v>327329</v>
      </c>
      <c r="CI45" s="125">
        <v>7558123</v>
      </c>
      <c r="CJ45" s="125">
        <v>3792566</v>
      </c>
      <c r="CK45" s="125">
        <v>510417</v>
      </c>
      <c r="CL45" s="125">
        <v>1642775</v>
      </c>
      <c r="CM45" s="125">
        <v>45194</v>
      </c>
      <c r="CN45" s="125">
        <v>24875</v>
      </c>
      <c r="CO45" s="126">
        <v>13901279</v>
      </c>
      <c r="CP45" s="125">
        <v>196335</v>
      </c>
      <c r="CQ45" s="125">
        <v>3181564</v>
      </c>
      <c r="CR45" s="125">
        <v>31506</v>
      </c>
      <c r="CS45" s="125">
        <v>93095</v>
      </c>
      <c r="CT45" s="125">
        <v>1150008</v>
      </c>
      <c r="CU45" s="125">
        <v>31995</v>
      </c>
      <c r="CV45" s="125">
        <v>44621</v>
      </c>
      <c r="CW45" s="130">
        <v>4729124</v>
      </c>
      <c r="CX45" s="129">
        <v>18630403</v>
      </c>
      <c r="CY45" s="129">
        <v>3112746</v>
      </c>
      <c r="CZ45" s="129">
        <v>-2913752</v>
      </c>
      <c r="DA45" s="132">
        <v>35840655</v>
      </c>
      <c r="DB45" s="122"/>
    </row>
    <row r="46" spans="1:106" x14ac:dyDescent="0.15">
      <c r="A46" s="96"/>
      <c r="B46" s="136" t="s">
        <v>137</v>
      </c>
      <c r="C46" s="78" t="s">
        <v>358</v>
      </c>
      <c r="D46" s="79" t="s">
        <v>394</v>
      </c>
      <c r="E46" s="116">
        <v>10795</v>
      </c>
      <c r="F46" s="116">
        <v>7</v>
      </c>
      <c r="G46" s="116">
        <v>0</v>
      </c>
      <c r="H46" s="116">
        <v>0</v>
      </c>
      <c r="I46" s="116">
        <v>128360</v>
      </c>
      <c r="J46" s="116">
        <v>451</v>
      </c>
      <c r="K46" s="116">
        <v>16</v>
      </c>
      <c r="L46" s="116">
        <v>736</v>
      </c>
      <c r="M46" s="116">
        <v>0</v>
      </c>
      <c r="N46" s="116">
        <v>3794</v>
      </c>
      <c r="O46" s="116">
        <v>12</v>
      </c>
      <c r="P46" s="116">
        <v>0</v>
      </c>
      <c r="Q46" s="116">
        <v>3</v>
      </c>
      <c r="R46" s="116">
        <v>0</v>
      </c>
      <c r="S46" s="116">
        <v>0</v>
      </c>
      <c r="T46" s="116">
        <v>0</v>
      </c>
      <c r="U46" s="116">
        <v>0</v>
      </c>
      <c r="V46" s="116">
        <v>0</v>
      </c>
      <c r="W46" s="116">
        <v>0</v>
      </c>
      <c r="X46" s="116">
        <v>0</v>
      </c>
      <c r="Y46" s="116">
        <v>0</v>
      </c>
      <c r="Z46" s="116">
        <v>1502</v>
      </c>
      <c r="AA46" s="116">
        <v>805</v>
      </c>
      <c r="AB46" s="116">
        <v>0</v>
      </c>
      <c r="AC46" s="116">
        <v>0</v>
      </c>
      <c r="AD46" s="116">
        <v>0</v>
      </c>
      <c r="AE46" s="116">
        <v>161</v>
      </c>
      <c r="AF46" s="116">
        <v>0</v>
      </c>
      <c r="AG46" s="116">
        <v>3</v>
      </c>
      <c r="AH46" s="116">
        <v>21</v>
      </c>
      <c r="AI46" s="116">
        <v>0</v>
      </c>
      <c r="AJ46" s="116">
        <v>16</v>
      </c>
      <c r="AK46" s="116">
        <v>464</v>
      </c>
      <c r="AL46" s="116">
        <v>1969</v>
      </c>
      <c r="AM46" s="116">
        <v>188</v>
      </c>
      <c r="AN46" s="116">
        <v>10</v>
      </c>
      <c r="AO46" s="116">
        <v>18162</v>
      </c>
      <c r="AP46" s="116">
        <v>0</v>
      </c>
      <c r="AQ46" s="116">
        <v>0</v>
      </c>
      <c r="AR46" s="115">
        <v>167475</v>
      </c>
      <c r="AS46" s="114">
        <v>1283045</v>
      </c>
      <c r="AT46" s="114">
        <v>2487</v>
      </c>
      <c r="AU46" s="114">
        <v>0</v>
      </c>
      <c r="AV46" s="114">
        <v>0</v>
      </c>
      <c r="AW46" s="114">
        <v>5825779</v>
      </c>
      <c r="AX46" s="114">
        <v>34097</v>
      </c>
      <c r="AY46" s="114">
        <v>1683</v>
      </c>
      <c r="AZ46" s="114">
        <v>23925</v>
      </c>
      <c r="BA46" s="114">
        <v>0</v>
      </c>
      <c r="BB46" s="114">
        <v>300359</v>
      </c>
      <c r="BC46" s="114">
        <v>1887</v>
      </c>
      <c r="BD46" s="114">
        <v>0</v>
      </c>
      <c r="BE46" s="114">
        <v>729</v>
      </c>
      <c r="BF46" s="114">
        <v>0</v>
      </c>
      <c r="BG46" s="114">
        <v>0</v>
      </c>
      <c r="BH46" s="114">
        <v>0</v>
      </c>
      <c r="BI46" s="114">
        <v>0</v>
      </c>
      <c r="BJ46" s="114">
        <v>0</v>
      </c>
      <c r="BK46" s="114">
        <v>0</v>
      </c>
      <c r="BL46" s="114">
        <v>0</v>
      </c>
      <c r="BM46" s="114">
        <v>0</v>
      </c>
      <c r="BN46" s="114">
        <v>13881</v>
      </c>
      <c r="BO46" s="114">
        <v>53672</v>
      </c>
      <c r="BP46" s="114">
        <v>0</v>
      </c>
      <c r="BQ46" s="114">
        <v>0</v>
      </c>
      <c r="BR46" s="114">
        <v>0</v>
      </c>
      <c r="BS46" s="114">
        <v>8388</v>
      </c>
      <c r="BT46" s="114">
        <v>0</v>
      </c>
      <c r="BU46" s="114">
        <v>169</v>
      </c>
      <c r="BV46" s="114">
        <v>1891</v>
      </c>
      <c r="BW46" s="114">
        <v>0</v>
      </c>
      <c r="BX46" s="114">
        <v>1304</v>
      </c>
      <c r="BY46" s="114">
        <v>26315</v>
      </c>
      <c r="BZ46" s="114">
        <v>100352</v>
      </c>
      <c r="CA46" s="114">
        <v>8410</v>
      </c>
      <c r="CB46" s="114">
        <v>779</v>
      </c>
      <c r="CC46" s="114">
        <v>819340</v>
      </c>
      <c r="CD46" s="114">
        <v>0</v>
      </c>
      <c r="CE46" s="114">
        <v>0</v>
      </c>
      <c r="CF46" s="117">
        <v>8508492</v>
      </c>
      <c r="CG46" s="118">
        <v>8675967</v>
      </c>
      <c r="CH46" s="116">
        <v>824</v>
      </c>
      <c r="CI46" s="116">
        <v>62257</v>
      </c>
      <c r="CJ46" s="116">
        <v>0</v>
      </c>
      <c r="CK46" s="116">
        <v>0</v>
      </c>
      <c r="CL46" s="116">
        <v>2404</v>
      </c>
      <c r="CM46" s="116">
        <v>256</v>
      </c>
      <c r="CN46" s="116">
        <v>2</v>
      </c>
      <c r="CO46" s="115">
        <v>65743</v>
      </c>
      <c r="CP46" s="114">
        <v>44753</v>
      </c>
      <c r="CQ46" s="114">
        <v>2792005</v>
      </c>
      <c r="CR46" s="114">
        <v>0</v>
      </c>
      <c r="CS46" s="114">
        <v>0</v>
      </c>
      <c r="CT46" s="114">
        <v>162574</v>
      </c>
      <c r="CU46" s="114">
        <v>-30961</v>
      </c>
      <c r="CV46" s="114">
        <v>960</v>
      </c>
      <c r="CW46" s="119">
        <v>2969331</v>
      </c>
      <c r="CX46" s="118">
        <v>3035074</v>
      </c>
      <c r="CY46" s="118">
        <v>20081</v>
      </c>
      <c r="CZ46" s="118">
        <v>-2081952</v>
      </c>
      <c r="DA46" s="121">
        <v>9649170</v>
      </c>
      <c r="DB46" s="122"/>
    </row>
    <row r="47" spans="1:106" x14ac:dyDescent="0.15">
      <c r="A47" s="96"/>
      <c r="B47" s="136" t="s">
        <v>138</v>
      </c>
      <c r="C47" s="78" t="s">
        <v>360</v>
      </c>
      <c r="D47" s="79" t="s">
        <v>395</v>
      </c>
      <c r="E47" s="116">
        <v>11</v>
      </c>
      <c r="F47" s="116">
        <v>438</v>
      </c>
      <c r="G47" s="116">
        <v>3</v>
      </c>
      <c r="H47" s="116">
        <v>0</v>
      </c>
      <c r="I47" s="116">
        <v>456</v>
      </c>
      <c r="J47" s="116">
        <v>0</v>
      </c>
      <c r="K47" s="116">
        <v>2908</v>
      </c>
      <c r="L47" s="116">
        <v>107</v>
      </c>
      <c r="M47" s="116">
        <v>0</v>
      </c>
      <c r="N47" s="116">
        <v>0</v>
      </c>
      <c r="O47" s="116">
        <v>0</v>
      </c>
      <c r="P47" s="116">
        <v>0</v>
      </c>
      <c r="Q47" s="116">
        <v>0</v>
      </c>
      <c r="R47" s="116">
        <v>0</v>
      </c>
      <c r="S47" s="116">
        <v>0</v>
      </c>
      <c r="T47" s="116">
        <v>0</v>
      </c>
      <c r="U47" s="116">
        <v>0</v>
      </c>
      <c r="V47" s="116">
        <v>0</v>
      </c>
      <c r="W47" s="116">
        <v>0</v>
      </c>
      <c r="X47" s="116">
        <v>0</v>
      </c>
      <c r="Y47" s="116">
        <v>0</v>
      </c>
      <c r="Z47" s="116">
        <v>253</v>
      </c>
      <c r="AA47" s="116">
        <v>15</v>
      </c>
      <c r="AB47" s="116">
        <v>0</v>
      </c>
      <c r="AC47" s="116">
        <v>0</v>
      </c>
      <c r="AD47" s="116">
        <v>0</v>
      </c>
      <c r="AE47" s="116">
        <v>0</v>
      </c>
      <c r="AF47" s="116">
        <v>0</v>
      </c>
      <c r="AG47" s="116">
        <v>0</v>
      </c>
      <c r="AH47" s="116">
        <v>0</v>
      </c>
      <c r="AI47" s="116">
        <v>0</v>
      </c>
      <c r="AJ47" s="116">
        <v>2</v>
      </c>
      <c r="AK47" s="116">
        <v>0</v>
      </c>
      <c r="AL47" s="116">
        <v>64</v>
      </c>
      <c r="AM47" s="116">
        <v>0</v>
      </c>
      <c r="AN47" s="116">
        <v>0</v>
      </c>
      <c r="AO47" s="116">
        <v>1191</v>
      </c>
      <c r="AP47" s="116">
        <v>0</v>
      </c>
      <c r="AQ47" s="116">
        <v>0</v>
      </c>
      <c r="AR47" s="115">
        <v>5448</v>
      </c>
      <c r="AS47" s="114">
        <v>1295</v>
      </c>
      <c r="AT47" s="114">
        <v>85880</v>
      </c>
      <c r="AU47" s="114">
        <v>210</v>
      </c>
      <c r="AV47" s="114">
        <v>75</v>
      </c>
      <c r="AW47" s="114">
        <v>15747</v>
      </c>
      <c r="AX47" s="114">
        <v>22</v>
      </c>
      <c r="AY47" s="114">
        <v>289234</v>
      </c>
      <c r="AZ47" s="114">
        <v>3166</v>
      </c>
      <c r="BA47" s="114">
        <v>0</v>
      </c>
      <c r="BB47" s="114">
        <v>0</v>
      </c>
      <c r="BC47" s="114">
        <v>1</v>
      </c>
      <c r="BD47" s="114">
        <v>2</v>
      </c>
      <c r="BE47" s="114">
        <v>0</v>
      </c>
      <c r="BF47" s="114">
        <v>0</v>
      </c>
      <c r="BG47" s="114">
        <v>0</v>
      </c>
      <c r="BH47" s="114">
        <v>0</v>
      </c>
      <c r="BI47" s="114">
        <v>0</v>
      </c>
      <c r="BJ47" s="114">
        <v>0</v>
      </c>
      <c r="BK47" s="114">
        <v>0</v>
      </c>
      <c r="BL47" s="114">
        <v>0</v>
      </c>
      <c r="BM47" s="114">
        <v>4</v>
      </c>
      <c r="BN47" s="114">
        <v>1377</v>
      </c>
      <c r="BO47" s="114">
        <v>1334</v>
      </c>
      <c r="BP47" s="114">
        <v>0</v>
      </c>
      <c r="BQ47" s="114">
        <v>0</v>
      </c>
      <c r="BR47" s="114">
        <v>0</v>
      </c>
      <c r="BS47" s="114">
        <v>0</v>
      </c>
      <c r="BT47" s="114">
        <v>0</v>
      </c>
      <c r="BU47" s="114">
        <v>0</v>
      </c>
      <c r="BV47" s="114">
        <v>0</v>
      </c>
      <c r="BW47" s="114">
        <v>0</v>
      </c>
      <c r="BX47" s="114">
        <v>162</v>
      </c>
      <c r="BY47" s="114">
        <v>0</v>
      </c>
      <c r="BZ47" s="114">
        <v>3394</v>
      </c>
      <c r="CA47" s="114">
        <v>0</v>
      </c>
      <c r="CB47" s="114">
        <v>0</v>
      </c>
      <c r="CC47" s="114">
        <v>57048</v>
      </c>
      <c r="CD47" s="114">
        <v>0</v>
      </c>
      <c r="CE47" s="114">
        <v>0</v>
      </c>
      <c r="CF47" s="117">
        <v>458951</v>
      </c>
      <c r="CG47" s="118">
        <v>464399</v>
      </c>
      <c r="CH47" s="116">
        <v>53</v>
      </c>
      <c r="CI47" s="116">
        <v>2994</v>
      </c>
      <c r="CJ47" s="116">
        <v>0</v>
      </c>
      <c r="CK47" s="116">
        <v>0</v>
      </c>
      <c r="CL47" s="116">
        <v>0</v>
      </c>
      <c r="CM47" s="116">
        <v>2958</v>
      </c>
      <c r="CN47" s="116">
        <v>0</v>
      </c>
      <c r="CO47" s="115">
        <v>6005</v>
      </c>
      <c r="CP47" s="114">
        <v>3047</v>
      </c>
      <c r="CQ47" s="114">
        <v>151040</v>
      </c>
      <c r="CR47" s="114">
        <v>0</v>
      </c>
      <c r="CS47" s="114">
        <v>0</v>
      </c>
      <c r="CT47" s="114">
        <v>0</v>
      </c>
      <c r="CU47" s="114">
        <v>261250</v>
      </c>
      <c r="CV47" s="114">
        <v>102</v>
      </c>
      <c r="CW47" s="119">
        <v>415439</v>
      </c>
      <c r="CX47" s="118">
        <v>421444</v>
      </c>
      <c r="CY47" s="118">
        <v>2048</v>
      </c>
      <c r="CZ47" s="118">
        <v>-123140</v>
      </c>
      <c r="DA47" s="121">
        <v>764751</v>
      </c>
      <c r="DB47" s="122"/>
    </row>
    <row r="48" spans="1:106" x14ac:dyDescent="0.15">
      <c r="A48" s="96"/>
      <c r="B48" s="136" t="s">
        <v>139</v>
      </c>
      <c r="C48" s="78" t="s">
        <v>362</v>
      </c>
      <c r="D48" s="79" t="s">
        <v>396</v>
      </c>
      <c r="E48" s="116">
        <v>0</v>
      </c>
      <c r="F48" s="116">
        <v>0</v>
      </c>
      <c r="G48" s="116">
        <v>447</v>
      </c>
      <c r="H48" s="116">
        <v>0</v>
      </c>
      <c r="I48" s="116">
        <v>9321</v>
      </c>
      <c r="J48" s="116">
        <v>0</v>
      </c>
      <c r="K48" s="116">
        <v>0</v>
      </c>
      <c r="L48" s="116">
        <v>16</v>
      </c>
      <c r="M48" s="116">
        <v>0</v>
      </c>
      <c r="N48" s="116">
        <v>0</v>
      </c>
      <c r="O48" s="116">
        <v>0</v>
      </c>
      <c r="P48" s="116">
        <v>0</v>
      </c>
      <c r="Q48" s="116">
        <v>0</v>
      </c>
      <c r="R48" s="116">
        <v>0</v>
      </c>
      <c r="S48" s="116">
        <v>0</v>
      </c>
      <c r="T48" s="116">
        <v>0</v>
      </c>
      <c r="U48" s="116">
        <v>0</v>
      </c>
      <c r="V48" s="116">
        <v>0</v>
      </c>
      <c r="W48" s="116">
        <v>0</v>
      </c>
      <c r="X48" s="116">
        <v>0</v>
      </c>
      <c r="Y48" s="116">
        <v>0</v>
      </c>
      <c r="Z48" s="116">
        <v>681</v>
      </c>
      <c r="AA48" s="116">
        <v>0</v>
      </c>
      <c r="AB48" s="116">
        <v>0</v>
      </c>
      <c r="AC48" s="116">
        <v>0</v>
      </c>
      <c r="AD48" s="116">
        <v>0</v>
      </c>
      <c r="AE48" s="116">
        <v>0</v>
      </c>
      <c r="AF48" s="116">
        <v>0</v>
      </c>
      <c r="AG48" s="116">
        <v>0</v>
      </c>
      <c r="AH48" s="116">
        <v>2</v>
      </c>
      <c r="AI48" s="116">
        <v>0</v>
      </c>
      <c r="AJ48" s="116">
        <v>3</v>
      </c>
      <c r="AK48" s="116">
        <v>0</v>
      </c>
      <c r="AL48" s="116">
        <v>422</v>
      </c>
      <c r="AM48" s="116">
        <v>0</v>
      </c>
      <c r="AN48" s="116">
        <v>0</v>
      </c>
      <c r="AO48" s="116">
        <v>4670</v>
      </c>
      <c r="AP48" s="116">
        <v>0</v>
      </c>
      <c r="AQ48" s="116">
        <v>0</v>
      </c>
      <c r="AR48" s="115">
        <v>15562</v>
      </c>
      <c r="AS48" s="114">
        <v>0</v>
      </c>
      <c r="AT48" s="114">
        <v>0</v>
      </c>
      <c r="AU48" s="114">
        <v>53482</v>
      </c>
      <c r="AV48" s="114">
        <v>0</v>
      </c>
      <c r="AW48" s="114">
        <v>900608</v>
      </c>
      <c r="AX48" s="114">
        <v>3</v>
      </c>
      <c r="AY48" s="114">
        <v>0</v>
      </c>
      <c r="AZ48" s="114">
        <v>800</v>
      </c>
      <c r="BA48" s="114">
        <v>0</v>
      </c>
      <c r="BB48" s="114">
        <v>0</v>
      </c>
      <c r="BC48" s="114">
        <v>0</v>
      </c>
      <c r="BD48" s="114">
        <v>0</v>
      </c>
      <c r="BE48" s="114">
        <v>0</v>
      </c>
      <c r="BF48" s="114">
        <v>0</v>
      </c>
      <c r="BG48" s="114">
        <v>0</v>
      </c>
      <c r="BH48" s="114">
        <v>0</v>
      </c>
      <c r="BI48" s="114">
        <v>0</v>
      </c>
      <c r="BJ48" s="114">
        <v>0</v>
      </c>
      <c r="BK48" s="114">
        <v>0</v>
      </c>
      <c r="BL48" s="114">
        <v>0</v>
      </c>
      <c r="BM48" s="114">
        <v>0</v>
      </c>
      <c r="BN48" s="114">
        <v>33764</v>
      </c>
      <c r="BO48" s="114">
        <v>0</v>
      </c>
      <c r="BP48" s="114">
        <v>0</v>
      </c>
      <c r="BQ48" s="114">
        <v>0</v>
      </c>
      <c r="BR48" s="114">
        <v>0</v>
      </c>
      <c r="BS48" s="114">
        <v>0</v>
      </c>
      <c r="BT48" s="114">
        <v>0</v>
      </c>
      <c r="BU48" s="114">
        <v>0</v>
      </c>
      <c r="BV48" s="114">
        <v>188</v>
      </c>
      <c r="BW48" s="114">
        <v>0</v>
      </c>
      <c r="BX48" s="114">
        <v>243</v>
      </c>
      <c r="BY48" s="114">
        <v>0</v>
      </c>
      <c r="BZ48" s="114">
        <v>25527</v>
      </c>
      <c r="CA48" s="114">
        <v>0</v>
      </c>
      <c r="CB48" s="114">
        <v>0</v>
      </c>
      <c r="CC48" s="114">
        <v>255158</v>
      </c>
      <c r="CD48" s="114">
        <v>0</v>
      </c>
      <c r="CE48" s="114">
        <v>0</v>
      </c>
      <c r="CF48" s="117">
        <v>1269773</v>
      </c>
      <c r="CG48" s="118">
        <v>1285335</v>
      </c>
      <c r="CH48" s="116">
        <v>200</v>
      </c>
      <c r="CI48" s="116">
        <v>6126</v>
      </c>
      <c r="CJ48" s="116">
        <v>0</v>
      </c>
      <c r="CK48" s="116">
        <v>0</v>
      </c>
      <c r="CL48" s="116">
        <v>0</v>
      </c>
      <c r="CM48" s="116">
        <v>113</v>
      </c>
      <c r="CN48" s="116">
        <v>13</v>
      </c>
      <c r="CO48" s="115">
        <v>6452</v>
      </c>
      <c r="CP48" s="114">
        <v>13017</v>
      </c>
      <c r="CQ48" s="114">
        <v>280592</v>
      </c>
      <c r="CR48" s="114">
        <v>0</v>
      </c>
      <c r="CS48" s="114">
        <v>0</v>
      </c>
      <c r="CT48" s="114">
        <v>0</v>
      </c>
      <c r="CU48" s="114">
        <v>9016</v>
      </c>
      <c r="CV48" s="114">
        <v>1222</v>
      </c>
      <c r="CW48" s="119">
        <v>303847</v>
      </c>
      <c r="CX48" s="118">
        <v>310299</v>
      </c>
      <c r="CY48" s="118">
        <v>24965</v>
      </c>
      <c r="CZ48" s="118">
        <v>-219897</v>
      </c>
      <c r="DA48" s="121">
        <v>1400702</v>
      </c>
      <c r="DB48" s="122"/>
    </row>
    <row r="49" spans="1:106" x14ac:dyDescent="0.15">
      <c r="A49" s="96"/>
      <c r="B49" s="136" t="s">
        <v>140</v>
      </c>
      <c r="C49" s="78" t="s">
        <v>364</v>
      </c>
      <c r="D49" s="79" t="s">
        <v>3</v>
      </c>
      <c r="E49" s="116">
        <v>0</v>
      </c>
      <c r="F49" s="116">
        <v>0</v>
      </c>
      <c r="G49" s="116">
        <v>0</v>
      </c>
      <c r="H49" s="116">
        <v>0</v>
      </c>
      <c r="I49" s="116">
        <v>3</v>
      </c>
      <c r="J49" s="116">
        <v>0</v>
      </c>
      <c r="K49" s="116">
        <v>17</v>
      </c>
      <c r="L49" s="116">
        <v>97</v>
      </c>
      <c r="M49" s="116">
        <v>1649</v>
      </c>
      <c r="N49" s="116">
        <v>1</v>
      </c>
      <c r="O49" s="116">
        <v>321</v>
      </c>
      <c r="P49" s="116">
        <v>2422</v>
      </c>
      <c r="Q49" s="116">
        <v>164</v>
      </c>
      <c r="R49" s="116">
        <v>2</v>
      </c>
      <c r="S49" s="116">
        <v>1</v>
      </c>
      <c r="T49" s="116">
        <v>0</v>
      </c>
      <c r="U49" s="116">
        <v>0</v>
      </c>
      <c r="V49" s="116">
        <v>0</v>
      </c>
      <c r="W49" s="116">
        <v>1</v>
      </c>
      <c r="X49" s="116">
        <v>0</v>
      </c>
      <c r="Y49" s="116">
        <v>1</v>
      </c>
      <c r="Z49" s="116">
        <v>3</v>
      </c>
      <c r="AA49" s="116">
        <v>167</v>
      </c>
      <c r="AB49" s="116">
        <v>4725</v>
      </c>
      <c r="AC49" s="116">
        <v>0</v>
      </c>
      <c r="AD49" s="116">
        <v>0</v>
      </c>
      <c r="AE49" s="116">
        <v>0</v>
      </c>
      <c r="AF49" s="116">
        <v>0</v>
      </c>
      <c r="AG49" s="116">
        <v>0</v>
      </c>
      <c r="AH49" s="116">
        <v>0</v>
      </c>
      <c r="AI49" s="116">
        <v>0</v>
      </c>
      <c r="AJ49" s="116">
        <v>0</v>
      </c>
      <c r="AK49" s="116">
        <v>1</v>
      </c>
      <c r="AL49" s="116">
        <v>0</v>
      </c>
      <c r="AM49" s="116">
        <v>0</v>
      </c>
      <c r="AN49" s="116">
        <v>0</v>
      </c>
      <c r="AO49" s="116">
        <v>-1</v>
      </c>
      <c r="AP49" s="116">
        <v>0</v>
      </c>
      <c r="AQ49" s="116">
        <v>0</v>
      </c>
      <c r="AR49" s="115">
        <v>9574</v>
      </c>
      <c r="AS49" s="114">
        <v>0</v>
      </c>
      <c r="AT49" s="114">
        <v>181</v>
      </c>
      <c r="AU49" s="114">
        <v>0</v>
      </c>
      <c r="AV49" s="114">
        <v>1450</v>
      </c>
      <c r="AW49" s="114">
        <v>2520</v>
      </c>
      <c r="AX49" s="114">
        <v>32</v>
      </c>
      <c r="AY49" s="114">
        <v>56903</v>
      </c>
      <c r="AZ49" s="114">
        <v>122543</v>
      </c>
      <c r="BA49" s="114">
        <v>13051126</v>
      </c>
      <c r="BB49" s="114">
        <v>1172</v>
      </c>
      <c r="BC49" s="114">
        <v>360735</v>
      </c>
      <c r="BD49" s="114">
        <v>1790270</v>
      </c>
      <c r="BE49" s="114">
        <v>1195578</v>
      </c>
      <c r="BF49" s="114">
        <v>1815</v>
      </c>
      <c r="BG49" s="114">
        <v>385</v>
      </c>
      <c r="BH49" s="114">
        <v>697</v>
      </c>
      <c r="BI49" s="114">
        <v>249</v>
      </c>
      <c r="BJ49" s="114">
        <v>848</v>
      </c>
      <c r="BK49" s="114">
        <v>484</v>
      </c>
      <c r="BL49" s="114">
        <v>125</v>
      </c>
      <c r="BM49" s="114">
        <v>3476</v>
      </c>
      <c r="BN49" s="114">
        <v>6647</v>
      </c>
      <c r="BO49" s="114">
        <v>316775</v>
      </c>
      <c r="BP49" s="114">
        <v>6642485</v>
      </c>
      <c r="BQ49" s="114">
        <v>0</v>
      </c>
      <c r="BR49" s="114">
        <v>0</v>
      </c>
      <c r="BS49" s="114">
        <v>0</v>
      </c>
      <c r="BT49" s="114">
        <v>0</v>
      </c>
      <c r="BU49" s="114">
        <v>0</v>
      </c>
      <c r="BV49" s="114">
        <v>92</v>
      </c>
      <c r="BW49" s="114">
        <v>0</v>
      </c>
      <c r="BX49" s="114">
        <v>280</v>
      </c>
      <c r="BY49" s="114">
        <v>1412</v>
      </c>
      <c r="BZ49" s="114">
        <v>0</v>
      </c>
      <c r="CA49" s="114">
        <v>0</v>
      </c>
      <c r="CB49" s="114">
        <v>12</v>
      </c>
      <c r="CC49" s="114">
        <v>-294</v>
      </c>
      <c r="CD49" s="114">
        <v>0</v>
      </c>
      <c r="CE49" s="114">
        <v>438</v>
      </c>
      <c r="CF49" s="117">
        <v>23558436</v>
      </c>
      <c r="CG49" s="118">
        <v>23568010</v>
      </c>
      <c r="CH49" s="116">
        <v>-4</v>
      </c>
      <c r="CI49" s="116">
        <v>-5</v>
      </c>
      <c r="CJ49" s="116">
        <v>0</v>
      </c>
      <c r="CK49" s="116">
        <v>0</v>
      </c>
      <c r="CL49" s="116">
        <v>0</v>
      </c>
      <c r="CM49" s="116">
        <v>-10</v>
      </c>
      <c r="CN49" s="116">
        <v>1</v>
      </c>
      <c r="CO49" s="115">
        <v>-18</v>
      </c>
      <c r="CP49" s="114">
        <v>-5184</v>
      </c>
      <c r="CQ49" s="114">
        <v>-5834</v>
      </c>
      <c r="CR49" s="114">
        <v>0</v>
      </c>
      <c r="CS49" s="114">
        <v>0</v>
      </c>
      <c r="CT49" s="114">
        <v>-6975</v>
      </c>
      <c r="CU49" s="114">
        <v>-41478</v>
      </c>
      <c r="CV49" s="114">
        <v>1679</v>
      </c>
      <c r="CW49" s="119">
        <v>-57792</v>
      </c>
      <c r="CX49" s="118">
        <v>-57810</v>
      </c>
      <c r="CY49" s="118">
        <v>34530</v>
      </c>
      <c r="CZ49" s="118">
        <v>-22799195</v>
      </c>
      <c r="DA49" s="121">
        <v>745535</v>
      </c>
      <c r="DB49" s="122"/>
    </row>
    <row r="50" spans="1:106" x14ac:dyDescent="0.15">
      <c r="A50" s="96"/>
      <c r="B50" s="136" t="s">
        <v>136</v>
      </c>
      <c r="C50" s="78" t="s">
        <v>365</v>
      </c>
      <c r="D50" s="79" t="s">
        <v>344</v>
      </c>
      <c r="E50" s="116">
        <v>11346</v>
      </c>
      <c r="F50" s="116">
        <v>46</v>
      </c>
      <c r="G50" s="116">
        <v>1828</v>
      </c>
      <c r="H50" s="116">
        <v>0</v>
      </c>
      <c r="I50" s="116">
        <v>229680</v>
      </c>
      <c r="J50" s="116">
        <v>192</v>
      </c>
      <c r="K50" s="116">
        <v>242</v>
      </c>
      <c r="L50" s="116">
        <v>6268</v>
      </c>
      <c r="M50" s="116">
        <v>0</v>
      </c>
      <c r="N50" s="116">
        <v>4</v>
      </c>
      <c r="O50" s="116">
        <v>57</v>
      </c>
      <c r="P50" s="116">
        <v>1</v>
      </c>
      <c r="Q50" s="116">
        <v>0</v>
      </c>
      <c r="R50" s="116">
        <v>0</v>
      </c>
      <c r="S50" s="116">
        <v>0</v>
      </c>
      <c r="T50" s="116">
        <v>0</v>
      </c>
      <c r="U50" s="116">
        <v>0</v>
      </c>
      <c r="V50" s="116">
        <v>0</v>
      </c>
      <c r="W50" s="116">
        <v>0</v>
      </c>
      <c r="X50" s="116">
        <v>0</v>
      </c>
      <c r="Y50" s="116">
        <v>0</v>
      </c>
      <c r="Z50" s="116">
        <v>4914</v>
      </c>
      <c r="AA50" s="116">
        <v>5</v>
      </c>
      <c r="AB50" s="116">
        <v>0</v>
      </c>
      <c r="AC50" s="116">
        <v>0</v>
      </c>
      <c r="AD50" s="116">
        <v>0</v>
      </c>
      <c r="AE50" s="116">
        <v>229</v>
      </c>
      <c r="AF50" s="116">
        <v>0</v>
      </c>
      <c r="AG50" s="116">
        <v>0</v>
      </c>
      <c r="AH50" s="116">
        <v>137</v>
      </c>
      <c r="AI50" s="116">
        <v>0</v>
      </c>
      <c r="AJ50" s="116">
        <v>236</v>
      </c>
      <c r="AK50" s="116">
        <v>1090</v>
      </c>
      <c r="AL50" s="116">
        <v>9731</v>
      </c>
      <c r="AM50" s="116">
        <v>181</v>
      </c>
      <c r="AN50" s="116">
        <v>5</v>
      </c>
      <c r="AO50" s="116">
        <v>168719</v>
      </c>
      <c r="AP50" s="116">
        <v>0</v>
      </c>
      <c r="AQ50" s="116">
        <v>137</v>
      </c>
      <c r="AR50" s="115">
        <v>435048</v>
      </c>
      <c r="AS50" s="114">
        <v>955347</v>
      </c>
      <c r="AT50" s="114">
        <v>12701</v>
      </c>
      <c r="AU50" s="114">
        <v>119635</v>
      </c>
      <c r="AV50" s="114">
        <v>0</v>
      </c>
      <c r="AW50" s="114">
        <v>5658480</v>
      </c>
      <c r="AX50" s="114">
        <v>6767</v>
      </c>
      <c r="AY50" s="114">
        <v>17290</v>
      </c>
      <c r="AZ50" s="114">
        <v>144683</v>
      </c>
      <c r="BA50" s="114">
        <v>62</v>
      </c>
      <c r="BB50" s="114">
        <v>166</v>
      </c>
      <c r="BC50" s="114">
        <v>2808</v>
      </c>
      <c r="BD50" s="114">
        <v>21</v>
      </c>
      <c r="BE50" s="114">
        <v>0</v>
      </c>
      <c r="BF50" s="114">
        <v>0</v>
      </c>
      <c r="BG50" s="114">
        <v>0</v>
      </c>
      <c r="BH50" s="114">
        <v>0</v>
      </c>
      <c r="BI50" s="114">
        <v>0</v>
      </c>
      <c r="BJ50" s="114">
        <v>0</v>
      </c>
      <c r="BK50" s="114">
        <v>0</v>
      </c>
      <c r="BL50" s="114">
        <v>0</v>
      </c>
      <c r="BM50" s="114">
        <v>0</v>
      </c>
      <c r="BN50" s="114">
        <v>12606</v>
      </c>
      <c r="BO50" s="114">
        <v>530</v>
      </c>
      <c r="BP50" s="114">
        <v>0</v>
      </c>
      <c r="BQ50" s="114">
        <v>0</v>
      </c>
      <c r="BR50" s="114">
        <v>0</v>
      </c>
      <c r="BS50" s="114">
        <v>12107</v>
      </c>
      <c r="BT50" s="114">
        <v>0</v>
      </c>
      <c r="BU50" s="114">
        <v>0</v>
      </c>
      <c r="BV50" s="114">
        <v>8716</v>
      </c>
      <c r="BW50" s="114">
        <v>12</v>
      </c>
      <c r="BX50" s="114">
        <v>13035</v>
      </c>
      <c r="BY50" s="114">
        <v>43180</v>
      </c>
      <c r="BZ50" s="114">
        <v>383636</v>
      </c>
      <c r="CA50" s="114">
        <v>6336</v>
      </c>
      <c r="CB50" s="114">
        <v>432</v>
      </c>
      <c r="CC50" s="114">
        <v>5984106</v>
      </c>
      <c r="CD50" s="114">
        <v>0</v>
      </c>
      <c r="CE50" s="114">
        <v>5735</v>
      </c>
      <c r="CF50" s="117">
        <v>13388391</v>
      </c>
      <c r="CG50" s="118">
        <v>13823439</v>
      </c>
      <c r="CH50" s="116">
        <v>18518</v>
      </c>
      <c r="CI50" s="116">
        <v>656328</v>
      </c>
      <c r="CJ50" s="116">
        <v>6655</v>
      </c>
      <c r="CK50" s="116">
        <v>0</v>
      </c>
      <c r="CL50" s="116">
        <v>0</v>
      </c>
      <c r="CM50" s="116">
        <v>10389</v>
      </c>
      <c r="CN50" s="116">
        <v>185</v>
      </c>
      <c r="CO50" s="115">
        <v>692075</v>
      </c>
      <c r="CP50" s="114">
        <v>776663</v>
      </c>
      <c r="CQ50" s="114">
        <v>23860083</v>
      </c>
      <c r="CR50" s="114">
        <v>216135</v>
      </c>
      <c r="CS50" s="114">
        <v>0</v>
      </c>
      <c r="CT50" s="114">
        <v>0</v>
      </c>
      <c r="CU50" s="114">
        <v>163456</v>
      </c>
      <c r="CV50" s="114">
        <v>10618</v>
      </c>
      <c r="CW50" s="119">
        <v>25026955</v>
      </c>
      <c r="CX50" s="118">
        <v>25719030</v>
      </c>
      <c r="CY50" s="118">
        <v>320906</v>
      </c>
      <c r="CZ50" s="118">
        <v>-6200409</v>
      </c>
      <c r="DA50" s="121">
        <v>33662966</v>
      </c>
      <c r="DB50" s="122"/>
    </row>
    <row r="51" spans="1:106" x14ac:dyDescent="0.15">
      <c r="A51" s="96"/>
      <c r="B51" s="136"/>
      <c r="C51" s="78" t="s">
        <v>366</v>
      </c>
      <c r="D51" s="79" t="s">
        <v>4</v>
      </c>
      <c r="E51" s="116">
        <v>181</v>
      </c>
      <c r="F51" s="116">
        <v>6</v>
      </c>
      <c r="G51" s="116">
        <v>229</v>
      </c>
      <c r="H51" s="116">
        <v>26</v>
      </c>
      <c r="I51" s="116">
        <v>734</v>
      </c>
      <c r="J51" s="116">
        <v>9174</v>
      </c>
      <c r="K51" s="116">
        <v>1302</v>
      </c>
      <c r="L51" s="116">
        <v>668</v>
      </c>
      <c r="M51" s="116">
        <v>5</v>
      </c>
      <c r="N51" s="116">
        <v>819</v>
      </c>
      <c r="O51" s="116">
        <v>572</v>
      </c>
      <c r="P51" s="116">
        <v>337</v>
      </c>
      <c r="Q51" s="116">
        <v>59</v>
      </c>
      <c r="R51" s="116">
        <v>242</v>
      </c>
      <c r="S51" s="116">
        <v>247</v>
      </c>
      <c r="T51" s="116">
        <v>251</v>
      </c>
      <c r="U51" s="116">
        <v>69</v>
      </c>
      <c r="V51" s="116">
        <v>438</v>
      </c>
      <c r="W51" s="116">
        <v>1055</v>
      </c>
      <c r="X51" s="116">
        <v>426</v>
      </c>
      <c r="Y51" s="116">
        <v>402</v>
      </c>
      <c r="Z51" s="116">
        <v>1281</v>
      </c>
      <c r="AA51" s="116">
        <v>1650</v>
      </c>
      <c r="AB51" s="116">
        <v>49</v>
      </c>
      <c r="AC51" s="116">
        <v>53</v>
      </c>
      <c r="AD51" s="116">
        <v>107</v>
      </c>
      <c r="AE51" s="116">
        <v>4230</v>
      </c>
      <c r="AF51" s="116">
        <v>591</v>
      </c>
      <c r="AG51" s="116">
        <v>33</v>
      </c>
      <c r="AH51" s="116">
        <v>1338</v>
      </c>
      <c r="AI51" s="116">
        <v>205</v>
      </c>
      <c r="AJ51" s="116">
        <v>1825</v>
      </c>
      <c r="AK51" s="116">
        <v>208</v>
      </c>
      <c r="AL51" s="116">
        <v>2703</v>
      </c>
      <c r="AM51" s="116">
        <v>1449</v>
      </c>
      <c r="AN51" s="116">
        <v>1311</v>
      </c>
      <c r="AO51" s="116">
        <v>3018</v>
      </c>
      <c r="AP51" s="116">
        <v>302</v>
      </c>
      <c r="AQ51" s="116">
        <v>46</v>
      </c>
      <c r="AR51" s="115">
        <v>37641</v>
      </c>
      <c r="AS51" s="114">
        <v>27073</v>
      </c>
      <c r="AT51" s="114">
        <v>2534</v>
      </c>
      <c r="AU51" s="114">
        <v>25335</v>
      </c>
      <c r="AV51" s="114">
        <v>3149</v>
      </c>
      <c r="AW51" s="114">
        <v>31991</v>
      </c>
      <c r="AX51" s="114">
        <v>798605</v>
      </c>
      <c r="AY51" s="114">
        <v>54154</v>
      </c>
      <c r="AZ51" s="114">
        <v>21596</v>
      </c>
      <c r="BA51" s="114">
        <v>469</v>
      </c>
      <c r="BB51" s="114">
        <v>45789</v>
      </c>
      <c r="BC51" s="114">
        <v>19707</v>
      </c>
      <c r="BD51" s="114">
        <v>8472</v>
      </c>
      <c r="BE51" s="114">
        <v>8755</v>
      </c>
      <c r="BF51" s="114">
        <v>11147</v>
      </c>
      <c r="BG51" s="114">
        <v>9534</v>
      </c>
      <c r="BH51" s="114">
        <v>17824</v>
      </c>
      <c r="BI51" s="114">
        <v>7462</v>
      </c>
      <c r="BJ51" s="114">
        <v>54207</v>
      </c>
      <c r="BK51" s="114">
        <v>35692</v>
      </c>
      <c r="BL51" s="114">
        <v>9819</v>
      </c>
      <c r="BM51" s="114">
        <v>72411</v>
      </c>
      <c r="BN51" s="114">
        <v>36674</v>
      </c>
      <c r="BO51" s="114">
        <v>133959</v>
      </c>
      <c r="BP51" s="114">
        <v>3258</v>
      </c>
      <c r="BQ51" s="114">
        <v>3014</v>
      </c>
      <c r="BR51" s="114">
        <v>7198</v>
      </c>
      <c r="BS51" s="114">
        <v>343587</v>
      </c>
      <c r="BT51" s="114">
        <v>48605</v>
      </c>
      <c r="BU51" s="114">
        <v>2338</v>
      </c>
      <c r="BV51" s="114">
        <v>72330</v>
      </c>
      <c r="BW51" s="114">
        <v>46132</v>
      </c>
      <c r="BX51" s="114">
        <v>135103</v>
      </c>
      <c r="BY51" s="114">
        <v>16768</v>
      </c>
      <c r="BZ51" s="114">
        <v>174334</v>
      </c>
      <c r="CA51" s="114">
        <v>105371</v>
      </c>
      <c r="CB51" s="114">
        <v>140896</v>
      </c>
      <c r="CC51" s="114">
        <v>172486</v>
      </c>
      <c r="CD51" s="114">
        <v>20183</v>
      </c>
      <c r="CE51" s="114">
        <v>3117</v>
      </c>
      <c r="CF51" s="117">
        <v>2731078</v>
      </c>
      <c r="CG51" s="118">
        <v>2768719</v>
      </c>
      <c r="CH51" s="116">
        <v>1020</v>
      </c>
      <c r="CI51" s="116">
        <v>58920</v>
      </c>
      <c r="CJ51" s="116">
        <v>0</v>
      </c>
      <c r="CK51" s="116">
        <v>7</v>
      </c>
      <c r="CL51" s="116">
        <v>2711</v>
      </c>
      <c r="CM51" s="116">
        <v>-1658</v>
      </c>
      <c r="CN51" s="116">
        <v>49</v>
      </c>
      <c r="CO51" s="115">
        <v>61049</v>
      </c>
      <c r="CP51" s="114">
        <v>99509</v>
      </c>
      <c r="CQ51" s="114">
        <v>3402035</v>
      </c>
      <c r="CR51" s="114">
        <v>0</v>
      </c>
      <c r="CS51" s="114">
        <v>650</v>
      </c>
      <c r="CT51" s="114">
        <v>234185</v>
      </c>
      <c r="CU51" s="114">
        <v>-141758</v>
      </c>
      <c r="CV51" s="114">
        <v>20127</v>
      </c>
      <c r="CW51" s="119">
        <v>3614748</v>
      </c>
      <c r="CX51" s="118">
        <v>3675797</v>
      </c>
      <c r="CY51" s="118">
        <v>474952</v>
      </c>
      <c r="CZ51" s="118">
        <v>-3658330</v>
      </c>
      <c r="DA51" s="121">
        <v>3261138</v>
      </c>
      <c r="DB51" s="122"/>
    </row>
    <row r="52" spans="1:106" x14ac:dyDescent="0.15">
      <c r="A52" s="96"/>
      <c r="B52" s="136"/>
      <c r="C52" s="78" t="s">
        <v>367</v>
      </c>
      <c r="D52" s="79" t="s">
        <v>113</v>
      </c>
      <c r="E52" s="116">
        <v>2183</v>
      </c>
      <c r="F52" s="116">
        <v>26</v>
      </c>
      <c r="G52" s="116">
        <v>68</v>
      </c>
      <c r="H52" s="116">
        <v>15</v>
      </c>
      <c r="I52" s="116">
        <v>16589</v>
      </c>
      <c r="J52" s="116">
        <v>387</v>
      </c>
      <c r="K52" s="116">
        <v>70881</v>
      </c>
      <c r="L52" s="116">
        <v>10829</v>
      </c>
      <c r="M52" s="116">
        <v>5</v>
      </c>
      <c r="N52" s="116">
        <v>2086</v>
      </c>
      <c r="O52" s="116">
        <v>2776</v>
      </c>
      <c r="P52" s="116">
        <v>537</v>
      </c>
      <c r="Q52" s="116">
        <v>272</v>
      </c>
      <c r="R52" s="116">
        <v>1474</v>
      </c>
      <c r="S52" s="116">
        <v>312</v>
      </c>
      <c r="T52" s="116">
        <v>492</v>
      </c>
      <c r="U52" s="116">
        <v>493</v>
      </c>
      <c r="V52" s="116">
        <v>724</v>
      </c>
      <c r="W52" s="116">
        <v>4709</v>
      </c>
      <c r="X52" s="116">
        <v>3464</v>
      </c>
      <c r="Y52" s="116">
        <v>1218</v>
      </c>
      <c r="Z52" s="116">
        <v>17498</v>
      </c>
      <c r="AA52" s="116">
        <v>42989</v>
      </c>
      <c r="AB52" s="116">
        <v>1132</v>
      </c>
      <c r="AC52" s="116">
        <v>227</v>
      </c>
      <c r="AD52" s="116">
        <v>293</v>
      </c>
      <c r="AE52" s="116">
        <v>11831</v>
      </c>
      <c r="AF52" s="116">
        <v>2383</v>
      </c>
      <c r="AG52" s="116">
        <v>601</v>
      </c>
      <c r="AH52" s="116">
        <v>6024</v>
      </c>
      <c r="AI52" s="116">
        <v>6367</v>
      </c>
      <c r="AJ52" s="116">
        <v>927</v>
      </c>
      <c r="AK52" s="116">
        <v>4522</v>
      </c>
      <c r="AL52" s="116">
        <v>7037</v>
      </c>
      <c r="AM52" s="116">
        <v>1868</v>
      </c>
      <c r="AN52" s="116">
        <v>2527</v>
      </c>
      <c r="AO52" s="116">
        <v>6878</v>
      </c>
      <c r="AP52" s="116">
        <v>11104</v>
      </c>
      <c r="AQ52" s="116">
        <v>701</v>
      </c>
      <c r="AR52" s="115">
        <v>244449</v>
      </c>
      <c r="AS52" s="114">
        <v>228830</v>
      </c>
      <c r="AT52" s="114">
        <v>7304</v>
      </c>
      <c r="AU52" s="114">
        <v>4740</v>
      </c>
      <c r="AV52" s="114">
        <v>1647</v>
      </c>
      <c r="AW52" s="114">
        <v>477803</v>
      </c>
      <c r="AX52" s="114">
        <v>22338</v>
      </c>
      <c r="AY52" s="114">
        <v>3085982</v>
      </c>
      <c r="AZ52" s="114">
        <v>331743</v>
      </c>
      <c r="BA52" s="114">
        <v>260</v>
      </c>
      <c r="BB52" s="114">
        <v>80884</v>
      </c>
      <c r="BC52" s="114">
        <v>135205</v>
      </c>
      <c r="BD52" s="114">
        <v>7552</v>
      </c>
      <c r="BE52" s="114">
        <v>22009</v>
      </c>
      <c r="BF52" s="114">
        <v>35102</v>
      </c>
      <c r="BG52" s="114">
        <v>14758</v>
      </c>
      <c r="BH52" s="114">
        <v>14925</v>
      </c>
      <c r="BI52" s="114">
        <v>29275</v>
      </c>
      <c r="BJ52" s="114">
        <v>85356</v>
      </c>
      <c r="BK52" s="114">
        <v>98829</v>
      </c>
      <c r="BL52" s="114">
        <v>40442</v>
      </c>
      <c r="BM52" s="114">
        <v>62727</v>
      </c>
      <c r="BN52" s="114">
        <v>869418</v>
      </c>
      <c r="BO52" s="114">
        <v>2182743</v>
      </c>
      <c r="BP52" s="114">
        <v>31592</v>
      </c>
      <c r="BQ52" s="114">
        <v>8162</v>
      </c>
      <c r="BR52" s="114">
        <v>12773</v>
      </c>
      <c r="BS52" s="114">
        <v>696188</v>
      </c>
      <c r="BT52" s="114">
        <v>126969</v>
      </c>
      <c r="BU52" s="114">
        <v>27457</v>
      </c>
      <c r="BV52" s="114">
        <v>223466</v>
      </c>
      <c r="BW52" s="114">
        <v>692649</v>
      </c>
      <c r="BX52" s="114">
        <v>50243</v>
      </c>
      <c r="BY52" s="114">
        <v>194784</v>
      </c>
      <c r="BZ52" s="114">
        <v>304838</v>
      </c>
      <c r="CA52" s="114">
        <v>78550</v>
      </c>
      <c r="CB52" s="114">
        <v>211559</v>
      </c>
      <c r="CC52" s="114">
        <v>283702</v>
      </c>
      <c r="CD52" s="114">
        <v>534289</v>
      </c>
      <c r="CE52" s="114">
        <v>9435</v>
      </c>
      <c r="CF52" s="117">
        <v>11326528</v>
      </c>
      <c r="CG52" s="118">
        <v>11570977</v>
      </c>
      <c r="CH52" s="116">
        <v>1350</v>
      </c>
      <c r="CI52" s="116">
        <v>7720</v>
      </c>
      <c r="CJ52" s="116">
        <v>33</v>
      </c>
      <c r="CK52" s="116">
        <v>175</v>
      </c>
      <c r="CL52" s="116">
        <v>4390</v>
      </c>
      <c r="CM52" s="116">
        <v>-2425</v>
      </c>
      <c r="CN52" s="116">
        <v>516</v>
      </c>
      <c r="CO52" s="115">
        <v>11759</v>
      </c>
      <c r="CP52" s="114">
        <v>64337</v>
      </c>
      <c r="CQ52" s="114">
        <v>321550</v>
      </c>
      <c r="CR52" s="114">
        <v>1922</v>
      </c>
      <c r="CS52" s="114">
        <v>12313</v>
      </c>
      <c r="CT52" s="114">
        <v>244205</v>
      </c>
      <c r="CU52" s="114">
        <v>-60576</v>
      </c>
      <c r="CV52" s="114">
        <v>12812</v>
      </c>
      <c r="CW52" s="119">
        <v>596563</v>
      </c>
      <c r="CX52" s="118">
        <v>608322</v>
      </c>
      <c r="CY52" s="118">
        <v>321567</v>
      </c>
      <c r="CZ52" s="118">
        <v>-1866363</v>
      </c>
      <c r="DA52" s="121">
        <v>10634503</v>
      </c>
      <c r="DB52" s="122"/>
    </row>
    <row r="53" spans="1:106" x14ac:dyDescent="0.15">
      <c r="A53" s="96"/>
      <c r="B53" s="136"/>
      <c r="C53" s="78" t="s">
        <v>368</v>
      </c>
      <c r="D53" s="79" t="s">
        <v>5</v>
      </c>
      <c r="E53" s="116">
        <v>7069</v>
      </c>
      <c r="F53" s="116">
        <v>8</v>
      </c>
      <c r="G53" s="116">
        <v>229</v>
      </c>
      <c r="H53" s="116">
        <v>141</v>
      </c>
      <c r="I53" s="116">
        <v>11955</v>
      </c>
      <c r="J53" s="116">
        <v>6695</v>
      </c>
      <c r="K53" s="116">
        <v>10912</v>
      </c>
      <c r="L53" s="116">
        <v>306366</v>
      </c>
      <c r="M53" s="116">
        <v>242</v>
      </c>
      <c r="N53" s="116">
        <v>70352</v>
      </c>
      <c r="O53" s="116">
        <v>6750</v>
      </c>
      <c r="P53" s="116">
        <v>6515</v>
      </c>
      <c r="Q53" s="116">
        <v>1201</v>
      </c>
      <c r="R53" s="116">
        <v>3102</v>
      </c>
      <c r="S53" s="116">
        <v>1125</v>
      </c>
      <c r="T53" s="116">
        <v>1850</v>
      </c>
      <c r="U53" s="116">
        <v>1591</v>
      </c>
      <c r="V53" s="116">
        <v>4914</v>
      </c>
      <c r="W53" s="116">
        <v>10443</v>
      </c>
      <c r="X53" s="116">
        <v>4620</v>
      </c>
      <c r="Y53" s="116">
        <v>5741</v>
      </c>
      <c r="Z53" s="116">
        <v>10240</v>
      </c>
      <c r="AA53" s="116">
        <v>5282</v>
      </c>
      <c r="AB53" s="116">
        <v>624</v>
      </c>
      <c r="AC53" s="116">
        <v>1707</v>
      </c>
      <c r="AD53" s="116">
        <v>1546</v>
      </c>
      <c r="AE53" s="116">
        <v>23</v>
      </c>
      <c r="AF53" s="116">
        <v>17</v>
      </c>
      <c r="AG53" s="116">
        <v>49</v>
      </c>
      <c r="AH53" s="116">
        <v>569</v>
      </c>
      <c r="AI53" s="116">
        <v>676</v>
      </c>
      <c r="AJ53" s="116">
        <v>790</v>
      </c>
      <c r="AK53" s="116">
        <v>5660</v>
      </c>
      <c r="AL53" s="116">
        <v>214688</v>
      </c>
      <c r="AM53" s="116">
        <v>276</v>
      </c>
      <c r="AN53" s="116">
        <v>4132</v>
      </c>
      <c r="AO53" s="116">
        <v>8275</v>
      </c>
      <c r="AP53" s="116">
        <v>498</v>
      </c>
      <c r="AQ53" s="116">
        <v>1519</v>
      </c>
      <c r="AR53" s="115">
        <v>718392</v>
      </c>
      <c r="AS53" s="114">
        <v>626052</v>
      </c>
      <c r="AT53" s="114">
        <v>668</v>
      </c>
      <c r="AU53" s="114">
        <v>13408</v>
      </c>
      <c r="AV53" s="114">
        <v>8635</v>
      </c>
      <c r="AW53" s="114">
        <v>322641</v>
      </c>
      <c r="AX53" s="114">
        <v>357207</v>
      </c>
      <c r="AY53" s="114">
        <v>383942</v>
      </c>
      <c r="AZ53" s="114">
        <v>8855131</v>
      </c>
      <c r="BA53" s="114">
        <v>30290</v>
      </c>
      <c r="BB53" s="114">
        <v>2554816</v>
      </c>
      <c r="BC53" s="114">
        <v>202452</v>
      </c>
      <c r="BD53" s="114">
        <v>77848</v>
      </c>
      <c r="BE53" s="114">
        <v>90797</v>
      </c>
      <c r="BF53" s="114">
        <v>79946</v>
      </c>
      <c r="BG53" s="114">
        <v>36566</v>
      </c>
      <c r="BH53" s="114">
        <v>55220</v>
      </c>
      <c r="BI53" s="114">
        <v>106179</v>
      </c>
      <c r="BJ53" s="114">
        <v>233890</v>
      </c>
      <c r="BK53" s="114">
        <v>185816</v>
      </c>
      <c r="BL53" s="114">
        <v>69130</v>
      </c>
      <c r="BM53" s="114">
        <v>454809</v>
      </c>
      <c r="BN53" s="114">
        <v>317497</v>
      </c>
      <c r="BO53" s="114">
        <v>259966</v>
      </c>
      <c r="BP53" s="114">
        <v>19829</v>
      </c>
      <c r="BQ53" s="114">
        <v>54503</v>
      </c>
      <c r="BR53" s="114">
        <v>57469</v>
      </c>
      <c r="BS53" s="114">
        <v>1072</v>
      </c>
      <c r="BT53" s="114">
        <v>804</v>
      </c>
      <c r="BU53" s="114">
        <v>1814</v>
      </c>
      <c r="BV53" s="114">
        <v>18819</v>
      </c>
      <c r="BW53" s="114">
        <v>70185</v>
      </c>
      <c r="BX53" s="114">
        <v>37147</v>
      </c>
      <c r="BY53" s="114">
        <v>190944</v>
      </c>
      <c r="BZ53" s="114">
        <v>7220930</v>
      </c>
      <c r="CA53" s="114">
        <v>10311</v>
      </c>
      <c r="CB53" s="114">
        <v>267680</v>
      </c>
      <c r="CC53" s="114">
        <v>329566</v>
      </c>
      <c r="CD53" s="114">
        <v>19454</v>
      </c>
      <c r="CE53" s="114">
        <v>59767</v>
      </c>
      <c r="CF53" s="117">
        <v>23683200</v>
      </c>
      <c r="CG53" s="118">
        <v>24401592</v>
      </c>
      <c r="CH53" s="116">
        <v>4054</v>
      </c>
      <c r="CI53" s="116">
        <v>71998</v>
      </c>
      <c r="CJ53" s="116">
        <v>0</v>
      </c>
      <c r="CK53" s="116">
        <v>0</v>
      </c>
      <c r="CL53" s="116">
        <v>0</v>
      </c>
      <c r="CM53" s="116">
        <v>16552</v>
      </c>
      <c r="CN53" s="116">
        <v>4370</v>
      </c>
      <c r="CO53" s="115">
        <v>96974</v>
      </c>
      <c r="CP53" s="114">
        <v>154622</v>
      </c>
      <c r="CQ53" s="114">
        <v>2345107</v>
      </c>
      <c r="CR53" s="114">
        <v>0</v>
      </c>
      <c r="CS53" s="114">
        <v>0</v>
      </c>
      <c r="CT53" s="114">
        <v>0</v>
      </c>
      <c r="CU53" s="114">
        <v>88446</v>
      </c>
      <c r="CV53" s="114">
        <v>129982</v>
      </c>
      <c r="CW53" s="119">
        <v>2718157</v>
      </c>
      <c r="CX53" s="118">
        <v>2815131</v>
      </c>
      <c r="CY53" s="118">
        <v>4562223</v>
      </c>
      <c r="CZ53" s="118">
        <v>-5477211</v>
      </c>
      <c r="DA53" s="121">
        <v>26301735</v>
      </c>
      <c r="DB53" s="122"/>
    </row>
    <row r="54" spans="1:106" x14ac:dyDescent="0.15">
      <c r="A54" s="96"/>
      <c r="B54" s="136"/>
      <c r="C54" s="78" t="s">
        <v>369</v>
      </c>
      <c r="D54" s="79" t="s">
        <v>6</v>
      </c>
      <c r="E54" s="116">
        <v>2552</v>
      </c>
      <c r="F54" s="116">
        <v>187</v>
      </c>
      <c r="G54" s="116">
        <v>2230</v>
      </c>
      <c r="H54" s="116">
        <v>1809</v>
      </c>
      <c r="I54" s="116">
        <v>9860</v>
      </c>
      <c r="J54" s="116">
        <v>602</v>
      </c>
      <c r="K54" s="116">
        <v>2692</v>
      </c>
      <c r="L54" s="116">
        <v>11259</v>
      </c>
      <c r="M54" s="116">
        <v>8181</v>
      </c>
      <c r="N54" s="116">
        <v>1078</v>
      </c>
      <c r="O54" s="116">
        <v>7526</v>
      </c>
      <c r="P54" s="116">
        <v>64888</v>
      </c>
      <c r="Q54" s="116">
        <v>1452</v>
      </c>
      <c r="R54" s="116">
        <v>2423</v>
      </c>
      <c r="S54" s="116">
        <v>2179</v>
      </c>
      <c r="T54" s="116">
        <v>1573</v>
      </c>
      <c r="U54" s="116">
        <v>407</v>
      </c>
      <c r="V54" s="116">
        <v>795</v>
      </c>
      <c r="W54" s="116">
        <v>1962</v>
      </c>
      <c r="X54" s="116">
        <v>480</v>
      </c>
      <c r="Y54" s="116">
        <v>4359</v>
      </c>
      <c r="Z54" s="116">
        <v>3193</v>
      </c>
      <c r="AA54" s="116">
        <v>22166</v>
      </c>
      <c r="AB54" s="116">
        <v>62202</v>
      </c>
      <c r="AC54" s="116">
        <v>3032</v>
      </c>
      <c r="AD54" s="116">
        <v>2326</v>
      </c>
      <c r="AE54" s="116">
        <v>30794</v>
      </c>
      <c r="AF54" s="116">
        <v>2125</v>
      </c>
      <c r="AG54" s="116">
        <v>2277</v>
      </c>
      <c r="AH54" s="116">
        <v>64108</v>
      </c>
      <c r="AI54" s="116">
        <v>2231</v>
      </c>
      <c r="AJ54" s="116">
        <v>12028</v>
      </c>
      <c r="AK54" s="116">
        <v>7741</v>
      </c>
      <c r="AL54" s="116">
        <v>9053</v>
      </c>
      <c r="AM54" s="116">
        <v>1188</v>
      </c>
      <c r="AN54" s="116">
        <v>5531</v>
      </c>
      <c r="AO54" s="116">
        <v>16471</v>
      </c>
      <c r="AP54" s="116">
        <v>0</v>
      </c>
      <c r="AQ54" s="116">
        <v>4813</v>
      </c>
      <c r="AR54" s="115">
        <v>379773</v>
      </c>
      <c r="AS54" s="114">
        <v>229583</v>
      </c>
      <c r="AT54" s="114">
        <v>24874</v>
      </c>
      <c r="AU54" s="114">
        <v>129877</v>
      </c>
      <c r="AV54" s="114">
        <v>93111</v>
      </c>
      <c r="AW54" s="114">
        <v>225444</v>
      </c>
      <c r="AX54" s="114">
        <v>37617</v>
      </c>
      <c r="AY54" s="114">
        <v>86848</v>
      </c>
      <c r="AZ54" s="114">
        <v>2271556</v>
      </c>
      <c r="BA54" s="114">
        <v>1244568</v>
      </c>
      <c r="BB54" s="114">
        <v>33915</v>
      </c>
      <c r="BC54" s="114">
        <v>211455</v>
      </c>
      <c r="BD54" s="114">
        <v>1109632</v>
      </c>
      <c r="BE54" s="114">
        <v>46012</v>
      </c>
      <c r="BF54" s="114">
        <v>59653</v>
      </c>
      <c r="BG54" s="114">
        <v>27638</v>
      </c>
      <c r="BH54" s="114">
        <v>39121</v>
      </c>
      <c r="BI54" s="114">
        <v>21564</v>
      </c>
      <c r="BJ54" s="114">
        <v>35756</v>
      </c>
      <c r="BK54" s="114">
        <v>28741</v>
      </c>
      <c r="BL54" s="114">
        <v>7653</v>
      </c>
      <c r="BM54" s="114">
        <v>120764</v>
      </c>
      <c r="BN54" s="114">
        <v>69838</v>
      </c>
      <c r="BO54" s="114">
        <v>1046556</v>
      </c>
      <c r="BP54" s="114">
        <v>1561086</v>
      </c>
      <c r="BQ54" s="114">
        <v>81884</v>
      </c>
      <c r="BR54" s="114">
        <v>79229</v>
      </c>
      <c r="BS54" s="114">
        <v>1376944</v>
      </c>
      <c r="BT54" s="114">
        <v>88421</v>
      </c>
      <c r="BU54" s="114">
        <v>87343</v>
      </c>
      <c r="BV54" s="114">
        <v>2367018</v>
      </c>
      <c r="BW54" s="114">
        <v>179518</v>
      </c>
      <c r="BX54" s="114">
        <v>541484</v>
      </c>
      <c r="BY54" s="114">
        <v>292709</v>
      </c>
      <c r="BZ54" s="114">
        <v>284676</v>
      </c>
      <c r="CA54" s="114">
        <v>38460</v>
      </c>
      <c r="CB54" s="114">
        <v>315173</v>
      </c>
      <c r="CC54" s="114">
        <v>534371</v>
      </c>
      <c r="CD54" s="114">
        <v>0</v>
      </c>
      <c r="CE54" s="114">
        <v>171352</v>
      </c>
      <c r="CF54" s="117">
        <v>15201444</v>
      </c>
      <c r="CG54" s="118">
        <v>15581217</v>
      </c>
      <c r="CH54" s="116">
        <v>679</v>
      </c>
      <c r="CI54" s="116">
        <v>112589</v>
      </c>
      <c r="CJ54" s="116">
        <v>0</v>
      </c>
      <c r="CK54" s="116">
        <v>0</v>
      </c>
      <c r="CL54" s="116">
        <v>0</v>
      </c>
      <c r="CM54" s="116">
        <v>1023</v>
      </c>
      <c r="CN54" s="116">
        <v>8</v>
      </c>
      <c r="CO54" s="115">
        <v>114299</v>
      </c>
      <c r="CP54" s="114">
        <v>24386</v>
      </c>
      <c r="CQ54" s="114">
        <v>6035671</v>
      </c>
      <c r="CR54" s="114">
        <v>0</v>
      </c>
      <c r="CS54" s="114">
        <v>0</v>
      </c>
      <c r="CT54" s="114">
        <v>0</v>
      </c>
      <c r="CU54" s="114">
        <v>108295</v>
      </c>
      <c r="CV54" s="114">
        <v>26761</v>
      </c>
      <c r="CW54" s="119">
        <v>6195113</v>
      </c>
      <c r="CX54" s="118">
        <v>6309412</v>
      </c>
      <c r="CY54" s="118">
        <v>1506530</v>
      </c>
      <c r="CZ54" s="118">
        <v>-3689384</v>
      </c>
      <c r="DA54" s="121">
        <v>19707775</v>
      </c>
      <c r="DB54" s="122"/>
    </row>
    <row r="55" spans="1:106" x14ac:dyDescent="0.15">
      <c r="A55" s="96"/>
      <c r="B55" s="136"/>
      <c r="C55" s="78" t="s">
        <v>88</v>
      </c>
      <c r="D55" s="79" t="s">
        <v>370</v>
      </c>
      <c r="E55" s="116">
        <v>978</v>
      </c>
      <c r="F55" s="116">
        <v>84</v>
      </c>
      <c r="G55" s="116">
        <v>506</v>
      </c>
      <c r="H55" s="116">
        <v>93</v>
      </c>
      <c r="I55" s="116">
        <v>29061</v>
      </c>
      <c r="J55" s="116">
        <v>847</v>
      </c>
      <c r="K55" s="116">
        <v>10943</v>
      </c>
      <c r="L55" s="116">
        <v>19869</v>
      </c>
      <c r="M55" s="116">
        <v>11</v>
      </c>
      <c r="N55" s="116">
        <v>87350</v>
      </c>
      <c r="O55" s="116">
        <v>4148</v>
      </c>
      <c r="P55" s="116">
        <v>1675</v>
      </c>
      <c r="Q55" s="116">
        <v>484</v>
      </c>
      <c r="R55" s="116">
        <v>2781</v>
      </c>
      <c r="S55" s="116">
        <v>5585</v>
      </c>
      <c r="T55" s="116">
        <v>17713</v>
      </c>
      <c r="U55" s="116">
        <v>5378</v>
      </c>
      <c r="V55" s="116">
        <v>4480</v>
      </c>
      <c r="W55" s="116">
        <v>30782</v>
      </c>
      <c r="X55" s="116">
        <v>23398</v>
      </c>
      <c r="Y55" s="116">
        <v>19657</v>
      </c>
      <c r="Z55" s="116">
        <v>19548</v>
      </c>
      <c r="AA55" s="116">
        <v>15260</v>
      </c>
      <c r="AB55" s="116">
        <v>8</v>
      </c>
      <c r="AC55" s="116">
        <v>4912</v>
      </c>
      <c r="AD55" s="116">
        <v>1254</v>
      </c>
      <c r="AE55" s="116">
        <v>12737</v>
      </c>
      <c r="AF55" s="116">
        <v>2332</v>
      </c>
      <c r="AG55" s="116">
        <v>1241</v>
      </c>
      <c r="AH55" s="116">
        <v>2878</v>
      </c>
      <c r="AI55" s="116">
        <v>1654</v>
      </c>
      <c r="AJ55" s="116">
        <v>1782</v>
      </c>
      <c r="AK55" s="116">
        <v>4417</v>
      </c>
      <c r="AL55" s="116">
        <v>3897</v>
      </c>
      <c r="AM55" s="116">
        <v>988</v>
      </c>
      <c r="AN55" s="116">
        <v>11348</v>
      </c>
      <c r="AO55" s="116">
        <v>4331</v>
      </c>
      <c r="AP55" s="116">
        <v>1917</v>
      </c>
      <c r="AQ55" s="116">
        <v>1184</v>
      </c>
      <c r="AR55" s="115">
        <v>357511</v>
      </c>
      <c r="AS55" s="114">
        <v>78483</v>
      </c>
      <c r="AT55" s="114">
        <v>16353</v>
      </c>
      <c r="AU55" s="114">
        <v>26037</v>
      </c>
      <c r="AV55" s="114">
        <v>6050</v>
      </c>
      <c r="AW55" s="114">
        <v>610235</v>
      </c>
      <c r="AX55" s="114">
        <v>34681</v>
      </c>
      <c r="AY55" s="114">
        <v>200738</v>
      </c>
      <c r="AZ55" s="114">
        <v>438810</v>
      </c>
      <c r="BA55" s="114">
        <v>2210</v>
      </c>
      <c r="BB55" s="114">
        <v>2367222</v>
      </c>
      <c r="BC55" s="114">
        <v>50616</v>
      </c>
      <c r="BD55" s="114">
        <v>15812</v>
      </c>
      <c r="BE55" s="114">
        <v>55674</v>
      </c>
      <c r="BF55" s="114">
        <v>42777</v>
      </c>
      <c r="BG55" s="114">
        <v>106070</v>
      </c>
      <c r="BH55" s="114">
        <v>279766</v>
      </c>
      <c r="BI55" s="114">
        <v>237618</v>
      </c>
      <c r="BJ55" s="114">
        <v>258231</v>
      </c>
      <c r="BK55" s="114">
        <v>501598</v>
      </c>
      <c r="BL55" s="114">
        <v>280591</v>
      </c>
      <c r="BM55" s="114">
        <v>1520754</v>
      </c>
      <c r="BN55" s="114">
        <v>503233</v>
      </c>
      <c r="BO55" s="114">
        <v>632446</v>
      </c>
      <c r="BP55" s="114">
        <v>374</v>
      </c>
      <c r="BQ55" s="114">
        <v>134320</v>
      </c>
      <c r="BR55" s="114">
        <v>37618</v>
      </c>
      <c r="BS55" s="114">
        <v>426970</v>
      </c>
      <c r="BT55" s="114">
        <v>85341</v>
      </c>
      <c r="BU55" s="114">
        <v>39648</v>
      </c>
      <c r="BV55" s="114">
        <v>72487</v>
      </c>
      <c r="BW55" s="114">
        <v>159346</v>
      </c>
      <c r="BX55" s="114">
        <v>70568</v>
      </c>
      <c r="BY55" s="114">
        <v>125444</v>
      </c>
      <c r="BZ55" s="114">
        <v>110291</v>
      </c>
      <c r="CA55" s="114">
        <v>31628</v>
      </c>
      <c r="CB55" s="114">
        <v>638424</v>
      </c>
      <c r="CC55" s="114">
        <v>121776</v>
      </c>
      <c r="CD55" s="114">
        <v>61232</v>
      </c>
      <c r="CE55" s="114">
        <v>38154</v>
      </c>
      <c r="CF55" s="117">
        <v>10419626</v>
      </c>
      <c r="CG55" s="118">
        <v>10777137</v>
      </c>
      <c r="CH55" s="116">
        <v>687</v>
      </c>
      <c r="CI55" s="116">
        <v>23122</v>
      </c>
      <c r="CJ55" s="116">
        <v>81</v>
      </c>
      <c r="CK55" s="116">
        <v>0</v>
      </c>
      <c r="CL55" s="116">
        <v>0</v>
      </c>
      <c r="CM55" s="116">
        <v>482</v>
      </c>
      <c r="CN55" s="116">
        <v>560</v>
      </c>
      <c r="CO55" s="115">
        <v>24932</v>
      </c>
      <c r="CP55" s="114">
        <v>22265</v>
      </c>
      <c r="CQ55" s="114">
        <v>652254</v>
      </c>
      <c r="CR55" s="114">
        <v>4578</v>
      </c>
      <c r="CS55" s="114">
        <v>0</v>
      </c>
      <c r="CT55" s="114">
        <v>-635</v>
      </c>
      <c r="CU55" s="114">
        <v>58909</v>
      </c>
      <c r="CV55" s="114">
        <v>50568</v>
      </c>
      <c r="CW55" s="119">
        <v>787939</v>
      </c>
      <c r="CX55" s="118">
        <v>812871</v>
      </c>
      <c r="CY55" s="118">
        <v>2005357</v>
      </c>
      <c r="CZ55" s="118">
        <v>-1238747</v>
      </c>
      <c r="DA55" s="121">
        <v>12356618</v>
      </c>
      <c r="DB55" s="122"/>
    </row>
    <row r="56" spans="1:106" x14ac:dyDescent="0.15">
      <c r="A56" s="96"/>
      <c r="B56" s="136"/>
      <c r="C56" s="78" t="s">
        <v>89</v>
      </c>
      <c r="D56" s="79" t="s">
        <v>7</v>
      </c>
      <c r="E56" s="116">
        <v>245</v>
      </c>
      <c r="F56" s="116">
        <v>2</v>
      </c>
      <c r="G56" s="116">
        <v>1</v>
      </c>
      <c r="H56" s="116">
        <v>0</v>
      </c>
      <c r="I56" s="116">
        <v>3872</v>
      </c>
      <c r="J56" s="116">
        <v>27</v>
      </c>
      <c r="K56" s="116">
        <v>892</v>
      </c>
      <c r="L56" s="116">
        <v>4215</v>
      </c>
      <c r="M56" s="116">
        <v>95</v>
      </c>
      <c r="N56" s="116">
        <v>1281</v>
      </c>
      <c r="O56" s="116">
        <v>17848</v>
      </c>
      <c r="P56" s="116">
        <v>8611</v>
      </c>
      <c r="Q56" s="116">
        <v>2096</v>
      </c>
      <c r="R56" s="116">
        <v>1529</v>
      </c>
      <c r="S56" s="116">
        <v>2094</v>
      </c>
      <c r="T56" s="116">
        <v>1807</v>
      </c>
      <c r="U56" s="116">
        <v>721</v>
      </c>
      <c r="V56" s="116">
        <v>18937</v>
      </c>
      <c r="W56" s="116">
        <v>7765</v>
      </c>
      <c r="X56" s="116">
        <v>1015</v>
      </c>
      <c r="Y56" s="116">
        <v>4054</v>
      </c>
      <c r="Z56" s="116">
        <v>1617</v>
      </c>
      <c r="AA56" s="116">
        <v>47742</v>
      </c>
      <c r="AB56" s="116">
        <v>26</v>
      </c>
      <c r="AC56" s="116">
        <v>471</v>
      </c>
      <c r="AD56" s="116">
        <v>46</v>
      </c>
      <c r="AE56" s="116">
        <v>352</v>
      </c>
      <c r="AF56" s="116">
        <v>6</v>
      </c>
      <c r="AG56" s="116">
        <v>116</v>
      </c>
      <c r="AH56" s="116">
        <v>32</v>
      </c>
      <c r="AI56" s="116">
        <v>1</v>
      </c>
      <c r="AJ56" s="116">
        <v>150</v>
      </c>
      <c r="AK56" s="116">
        <v>1407</v>
      </c>
      <c r="AL56" s="116">
        <v>1076</v>
      </c>
      <c r="AM56" s="116">
        <v>38</v>
      </c>
      <c r="AN56" s="116">
        <v>878</v>
      </c>
      <c r="AO56" s="116">
        <v>1678</v>
      </c>
      <c r="AP56" s="116">
        <v>154</v>
      </c>
      <c r="AQ56" s="116">
        <v>827</v>
      </c>
      <c r="AR56" s="115">
        <v>133724</v>
      </c>
      <c r="AS56" s="114">
        <v>27013</v>
      </c>
      <c r="AT56" s="114">
        <v>627</v>
      </c>
      <c r="AU56" s="114">
        <v>87</v>
      </c>
      <c r="AV56" s="114">
        <v>434</v>
      </c>
      <c r="AW56" s="114">
        <v>80290</v>
      </c>
      <c r="AX56" s="114">
        <v>1974</v>
      </c>
      <c r="AY56" s="114">
        <v>54572</v>
      </c>
      <c r="AZ56" s="114">
        <v>142317</v>
      </c>
      <c r="BA56" s="114">
        <v>5219</v>
      </c>
      <c r="BB56" s="114">
        <v>48687</v>
      </c>
      <c r="BC56" s="114">
        <v>525698</v>
      </c>
      <c r="BD56" s="114">
        <v>117299</v>
      </c>
      <c r="BE56" s="114">
        <v>52200</v>
      </c>
      <c r="BF56" s="114">
        <v>37270</v>
      </c>
      <c r="BG56" s="114">
        <v>69230</v>
      </c>
      <c r="BH56" s="114">
        <v>58116</v>
      </c>
      <c r="BI56" s="114">
        <v>140889</v>
      </c>
      <c r="BJ56" s="114">
        <v>642409</v>
      </c>
      <c r="BK56" s="114">
        <v>124695</v>
      </c>
      <c r="BL56" s="114">
        <v>19854</v>
      </c>
      <c r="BM56" s="114">
        <v>333623</v>
      </c>
      <c r="BN56" s="114">
        <v>40627</v>
      </c>
      <c r="BO56" s="114">
        <v>2701881</v>
      </c>
      <c r="BP56" s="114">
        <v>1015</v>
      </c>
      <c r="BQ56" s="114">
        <v>16921</v>
      </c>
      <c r="BR56" s="114">
        <v>1936</v>
      </c>
      <c r="BS56" s="114">
        <v>17568</v>
      </c>
      <c r="BT56" s="114">
        <v>370</v>
      </c>
      <c r="BU56" s="114">
        <v>4865</v>
      </c>
      <c r="BV56" s="114">
        <v>1255</v>
      </c>
      <c r="BW56" s="114">
        <v>478</v>
      </c>
      <c r="BX56" s="114">
        <v>7490</v>
      </c>
      <c r="BY56" s="114">
        <v>60554</v>
      </c>
      <c r="BZ56" s="114">
        <v>43661</v>
      </c>
      <c r="CA56" s="114">
        <v>1771</v>
      </c>
      <c r="CB56" s="114">
        <v>70252</v>
      </c>
      <c r="CC56" s="114">
        <v>64768</v>
      </c>
      <c r="CD56" s="114">
        <v>6723</v>
      </c>
      <c r="CE56" s="114">
        <v>36203</v>
      </c>
      <c r="CF56" s="117">
        <v>5560841</v>
      </c>
      <c r="CG56" s="118">
        <v>5694565</v>
      </c>
      <c r="CH56" s="116">
        <v>314</v>
      </c>
      <c r="CI56" s="116">
        <v>3937</v>
      </c>
      <c r="CJ56" s="116">
        <v>0</v>
      </c>
      <c r="CK56" s="116">
        <v>0</v>
      </c>
      <c r="CL56" s="116">
        <v>0</v>
      </c>
      <c r="CM56" s="116">
        <v>160</v>
      </c>
      <c r="CN56" s="116">
        <v>1904</v>
      </c>
      <c r="CO56" s="115">
        <v>6315</v>
      </c>
      <c r="CP56" s="114">
        <v>13947</v>
      </c>
      <c r="CQ56" s="114">
        <v>138447</v>
      </c>
      <c r="CR56" s="114">
        <v>0</v>
      </c>
      <c r="CS56" s="114">
        <v>0</v>
      </c>
      <c r="CT56" s="114">
        <v>0</v>
      </c>
      <c r="CU56" s="114">
        <v>13020</v>
      </c>
      <c r="CV56" s="114">
        <v>23224</v>
      </c>
      <c r="CW56" s="119">
        <v>188638</v>
      </c>
      <c r="CX56" s="118">
        <v>194953</v>
      </c>
      <c r="CY56" s="118">
        <v>768170</v>
      </c>
      <c r="CZ56" s="118">
        <v>-532344</v>
      </c>
      <c r="DA56" s="121">
        <v>6125344</v>
      </c>
      <c r="DB56" s="122"/>
    </row>
    <row r="57" spans="1:106" x14ac:dyDescent="0.15">
      <c r="A57" s="96"/>
      <c r="B57" s="136"/>
      <c r="C57" s="78" t="s">
        <v>90</v>
      </c>
      <c r="D57" s="79" t="s">
        <v>8</v>
      </c>
      <c r="E57" s="116">
        <v>2</v>
      </c>
      <c r="F57" s="116">
        <v>0</v>
      </c>
      <c r="G57" s="116">
        <v>3</v>
      </c>
      <c r="H57" s="116">
        <v>2</v>
      </c>
      <c r="I57" s="116">
        <v>0</v>
      </c>
      <c r="J57" s="116">
        <v>4</v>
      </c>
      <c r="K57" s="116">
        <v>371</v>
      </c>
      <c r="L57" s="116">
        <v>16</v>
      </c>
      <c r="M57" s="116">
        <v>0</v>
      </c>
      <c r="N57" s="116">
        <v>403</v>
      </c>
      <c r="O57" s="116">
        <v>495</v>
      </c>
      <c r="P57" s="116">
        <v>560691</v>
      </c>
      <c r="Q57" s="116">
        <v>42</v>
      </c>
      <c r="R57" s="116">
        <v>43292</v>
      </c>
      <c r="S57" s="116">
        <v>47007</v>
      </c>
      <c r="T57" s="116">
        <v>24908</v>
      </c>
      <c r="U57" s="116">
        <v>1544</v>
      </c>
      <c r="V57" s="116">
        <v>456</v>
      </c>
      <c r="W57" s="116">
        <v>20422</v>
      </c>
      <c r="X57" s="116">
        <v>2096</v>
      </c>
      <c r="Y57" s="116">
        <v>24396</v>
      </c>
      <c r="Z57" s="116">
        <v>609</v>
      </c>
      <c r="AA57" s="116">
        <v>12692</v>
      </c>
      <c r="AB57" s="116">
        <v>0</v>
      </c>
      <c r="AC57" s="116">
        <v>27</v>
      </c>
      <c r="AD57" s="116">
        <v>0</v>
      </c>
      <c r="AE57" s="116">
        <v>0</v>
      </c>
      <c r="AF57" s="116">
        <v>0</v>
      </c>
      <c r="AG57" s="116">
        <v>0</v>
      </c>
      <c r="AH57" s="116">
        <v>181</v>
      </c>
      <c r="AI57" s="116">
        <v>0</v>
      </c>
      <c r="AJ57" s="116">
        <v>9</v>
      </c>
      <c r="AK57" s="116">
        <v>0</v>
      </c>
      <c r="AL57" s="116">
        <v>2</v>
      </c>
      <c r="AM57" s="116">
        <v>0</v>
      </c>
      <c r="AN57" s="116">
        <v>87</v>
      </c>
      <c r="AO57" s="116">
        <v>23</v>
      </c>
      <c r="AP57" s="116">
        <v>0</v>
      </c>
      <c r="AQ57" s="116">
        <v>623</v>
      </c>
      <c r="AR57" s="115">
        <v>740403</v>
      </c>
      <c r="AS57" s="114">
        <v>422</v>
      </c>
      <c r="AT57" s="114">
        <v>3</v>
      </c>
      <c r="AU57" s="114">
        <v>381</v>
      </c>
      <c r="AV57" s="114">
        <v>2420</v>
      </c>
      <c r="AW57" s="114">
        <v>0</v>
      </c>
      <c r="AX57" s="114">
        <v>435</v>
      </c>
      <c r="AY57" s="114">
        <v>99069</v>
      </c>
      <c r="AZ57" s="114">
        <v>883</v>
      </c>
      <c r="BA57" s="114">
        <v>-9</v>
      </c>
      <c r="BB57" s="114">
        <v>25862</v>
      </c>
      <c r="BC57" s="114">
        <v>47171</v>
      </c>
      <c r="BD57" s="114">
        <v>14711223</v>
      </c>
      <c r="BE57" s="114">
        <v>13151</v>
      </c>
      <c r="BF57" s="114">
        <v>2386055</v>
      </c>
      <c r="BG57" s="114">
        <v>1075849</v>
      </c>
      <c r="BH57" s="114">
        <v>1366720</v>
      </c>
      <c r="BI57" s="114">
        <v>144681</v>
      </c>
      <c r="BJ57" s="114">
        <v>77835</v>
      </c>
      <c r="BK57" s="114">
        <v>660293</v>
      </c>
      <c r="BL57" s="114">
        <v>72684</v>
      </c>
      <c r="BM57" s="114">
        <v>2757302</v>
      </c>
      <c r="BN57" s="114">
        <v>30808</v>
      </c>
      <c r="BO57" s="114">
        <v>1248202</v>
      </c>
      <c r="BP57" s="114">
        <v>0</v>
      </c>
      <c r="BQ57" s="114">
        <v>1634</v>
      </c>
      <c r="BR57" s="114">
        <v>0</v>
      </c>
      <c r="BS57" s="114">
        <v>0</v>
      </c>
      <c r="BT57" s="114">
        <v>0</v>
      </c>
      <c r="BU57" s="114">
        <v>0</v>
      </c>
      <c r="BV57" s="114">
        <v>12248</v>
      </c>
      <c r="BW57" s="114">
        <v>0</v>
      </c>
      <c r="BX57" s="114">
        <v>985</v>
      </c>
      <c r="BY57" s="114">
        <v>0</v>
      </c>
      <c r="BZ57" s="114">
        <v>165</v>
      </c>
      <c r="CA57" s="114">
        <v>21</v>
      </c>
      <c r="CB57" s="114">
        <v>9157</v>
      </c>
      <c r="CC57" s="114">
        <v>1695</v>
      </c>
      <c r="CD57" s="114">
        <v>35</v>
      </c>
      <c r="CE57" s="114">
        <v>50443</v>
      </c>
      <c r="CF57" s="117">
        <v>24797823</v>
      </c>
      <c r="CG57" s="118">
        <v>25538226</v>
      </c>
      <c r="CH57" s="116">
        <v>0</v>
      </c>
      <c r="CI57" s="116">
        <v>-584</v>
      </c>
      <c r="CJ57" s="116">
        <v>0</v>
      </c>
      <c r="CK57" s="116">
        <v>0</v>
      </c>
      <c r="CL57" s="116">
        <v>0</v>
      </c>
      <c r="CM57" s="116">
        <v>3359</v>
      </c>
      <c r="CN57" s="116">
        <v>1861</v>
      </c>
      <c r="CO57" s="115">
        <v>4636</v>
      </c>
      <c r="CP57" s="114">
        <v>0</v>
      </c>
      <c r="CQ57" s="114">
        <v>-39927</v>
      </c>
      <c r="CR57" s="114">
        <v>0</v>
      </c>
      <c r="CS57" s="114">
        <v>-33869</v>
      </c>
      <c r="CT57" s="114">
        <v>-203434</v>
      </c>
      <c r="CU57" s="114">
        <v>151259</v>
      </c>
      <c r="CV57" s="114">
        <v>53103</v>
      </c>
      <c r="CW57" s="119">
        <v>-72868</v>
      </c>
      <c r="CX57" s="118">
        <v>-68232</v>
      </c>
      <c r="CY57" s="118">
        <v>2940089</v>
      </c>
      <c r="CZ57" s="118">
        <v>-1028570</v>
      </c>
      <c r="DA57" s="121">
        <v>27381513</v>
      </c>
      <c r="DB57" s="122"/>
    </row>
    <row r="58" spans="1:106" x14ac:dyDescent="0.15">
      <c r="A58" s="96"/>
      <c r="B58" s="136"/>
      <c r="C58" s="78" t="s">
        <v>91</v>
      </c>
      <c r="D58" s="79" t="s">
        <v>9</v>
      </c>
      <c r="E58" s="116">
        <v>0</v>
      </c>
      <c r="F58" s="116">
        <v>0</v>
      </c>
      <c r="G58" s="116">
        <v>0</v>
      </c>
      <c r="H58" s="116">
        <v>1</v>
      </c>
      <c r="I58" s="116">
        <v>2551</v>
      </c>
      <c r="J58" s="116">
        <v>1</v>
      </c>
      <c r="K58" s="116">
        <v>345</v>
      </c>
      <c r="L58" s="116">
        <v>3860</v>
      </c>
      <c r="M58" s="116">
        <v>0</v>
      </c>
      <c r="N58" s="116">
        <v>691</v>
      </c>
      <c r="O58" s="116">
        <v>1332</v>
      </c>
      <c r="P58" s="116">
        <v>12782</v>
      </c>
      <c r="Q58" s="116">
        <v>76252</v>
      </c>
      <c r="R58" s="116">
        <v>20981</v>
      </c>
      <c r="S58" s="116">
        <v>21394</v>
      </c>
      <c r="T58" s="116">
        <v>7169</v>
      </c>
      <c r="U58" s="116">
        <v>2749</v>
      </c>
      <c r="V58" s="116">
        <v>5877</v>
      </c>
      <c r="W58" s="116">
        <v>45185</v>
      </c>
      <c r="X58" s="116">
        <v>16831</v>
      </c>
      <c r="Y58" s="116">
        <v>10972</v>
      </c>
      <c r="Z58" s="116">
        <v>3637</v>
      </c>
      <c r="AA58" s="116">
        <v>8359</v>
      </c>
      <c r="AB58" s="116">
        <v>94</v>
      </c>
      <c r="AC58" s="116">
        <v>29</v>
      </c>
      <c r="AD58" s="116">
        <v>1</v>
      </c>
      <c r="AE58" s="116">
        <v>22</v>
      </c>
      <c r="AF58" s="116">
        <v>0</v>
      </c>
      <c r="AG58" s="116">
        <v>0</v>
      </c>
      <c r="AH58" s="116">
        <v>16</v>
      </c>
      <c r="AI58" s="116">
        <v>29</v>
      </c>
      <c r="AJ58" s="116">
        <v>125</v>
      </c>
      <c r="AK58" s="116">
        <v>51</v>
      </c>
      <c r="AL58" s="116">
        <v>2089</v>
      </c>
      <c r="AM58" s="116">
        <v>21</v>
      </c>
      <c r="AN58" s="116">
        <v>577</v>
      </c>
      <c r="AO58" s="116">
        <v>466</v>
      </c>
      <c r="AP58" s="116">
        <v>25</v>
      </c>
      <c r="AQ58" s="116">
        <v>835</v>
      </c>
      <c r="AR58" s="115">
        <v>245349</v>
      </c>
      <c r="AS58" s="114">
        <v>0</v>
      </c>
      <c r="AT58" s="114">
        <v>0</v>
      </c>
      <c r="AU58" s="114">
        <v>0</v>
      </c>
      <c r="AV58" s="114">
        <v>699</v>
      </c>
      <c r="AW58" s="114">
        <v>56291</v>
      </c>
      <c r="AX58" s="114">
        <v>26</v>
      </c>
      <c r="AY58" s="114">
        <v>29055</v>
      </c>
      <c r="AZ58" s="114">
        <v>123406</v>
      </c>
      <c r="BA58" s="114">
        <v>185</v>
      </c>
      <c r="BB58" s="114">
        <v>30079</v>
      </c>
      <c r="BC58" s="114">
        <v>57590</v>
      </c>
      <c r="BD58" s="114">
        <v>179917</v>
      </c>
      <c r="BE58" s="114">
        <v>3477708</v>
      </c>
      <c r="BF58" s="114">
        <v>653297</v>
      </c>
      <c r="BG58" s="114">
        <v>340659</v>
      </c>
      <c r="BH58" s="114">
        <v>267346</v>
      </c>
      <c r="BI58" s="114">
        <v>233262</v>
      </c>
      <c r="BJ58" s="114">
        <v>723053</v>
      </c>
      <c r="BK58" s="114">
        <v>906355</v>
      </c>
      <c r="BL58" s="114">
        <v>279985</v>
      </c>
      <c r="BM58" s="114">
        <v>1032449</v>
      </c>
      <c r="BN58" s="114">
        <v>112510</v>
      </c>
      <c r="BO58" s="114">
        <v>540736</v>
      </c>
      <c r="BP58" s="114">
        <v>11894</v>
      </c>
      <c r="BQ58" s="114">
        <v>1341</v>
      </c>
      <c r="BR58" s="114">
        <v>21</v>
      </c>
      <c r="BS58" s="114">
        <v>1345</v>
      </c>
      <c r="BT58" s="114">
        <v>0</v>
      </c>
      <c r="BU58" s="114">
        <v>0</v>
      </c>
      <c r="BV58" s="114">
        <v>648</v>
      </c>
      <c r="BW58" s="114">
        <v>2846</v>
      </c>
      <c r="BX58" s="114">
        <v>8301</v>
      </c>
      <c r="BY58" s="114">
        <v>2044</v>
      </c>
      <c r="BZ58" s="114">
        <v>84511</v>
      </c>
      <c r="CA58" s="114">
        <v>973</v>
      </c>
      <c r="CB58" s="114">
        <v>34607</v>
      </c>
      <c r="CC58" s="114">
        <v>19393</v>
      </c>
      <c r="CD58" s="114">
        <v>1193</v>
      </c>
      <c r="CE58" s="114">
        <v>39483</v>
      </c>
      <c r="CF58" s="117">
        <v>9253208</v>
      </c>
      <c r="CG58" s="118">
        <v>9498557</v>
      </c>
      <c r="CH58" s="116">
        <v>27</v>
      </c>
      <c r="CI58" s="116">
        <v>3834</v>
      </c>
      <c r="CJ58" s="116">
        <v>0</v>
      </c>
      <c r="CK58" s="116">
        <v>0</v>
      </c>
      <c r="CL58" s="116">
        <v>2</v>
      </c>
      <c r="CM58" s="116">
        <v>-1559</v>
      </c>
      <c r="CN58" s="116">
        <v>933</v>
      </c>
      <c r="CO58" s="115">
        <v>3237</v>
      </c>
      <c r="CP58" s="114">
        <v>1302</v>
      </c>
      <c r="CQ58" s="114">
        <v>172481</v>
      </c>
      <c r="CR58" s="114">
        <v>0</v>
      </c>
      <c r="CS58" s="114">
        <v>0</v>
      </c>
      <c r="CT58" s="114">
        <v>298400</v>
      </c>
      <c r="CU58" s="114">
        <v>3965</v>
      </c>
      <c r="CV58" s="114">
        <v>90698</v>
      </c>
      <c r="CW58" s="119">
        <v>566846</v>
      </c>
      <c r="CX58" s="118">
        <v>570083</v>
      </c>
      <c r="CY58" s="118">
        <v>2156906</v>
      </c>
      <c r="CZ58" s="118">
        <v>-3433115</v>
      </c>
      <c r="DA58" s="121">
        <v>8792431</v>
      </c>
      <c r="DB58" s="122"/>
    </row>
    <row r="59" spans="1:106" x14ac:dyDescent="0.15">
      <c r="A59" s="96"/>
      <c r="B59" s="136"/>
      <c r="C59" s="78" t="s">
        <v>92</v>
      </c>
      <c r="D59" s="79" t="s">
        <v>10</v>
      </c>
      <c r="E59" s="116">
        <v>152</v>
      </c>
      <c r="F59" s="116">
        <v>4</v>
      </c>
      <c r="G59" s="116">
        <v>42</v>
      </c>
      <c r="H59" s="116">
        <v>260</v>
      </c>
      <c r="I59" s="116">
        <v>14357</v>
      </c>
      <c r="J59" s="116">
        <v>111</v>
      </c>
      <c r="K59" s="116">
        <v>1828</v>
      </c>
      <c r="L59" s="116">
        <v>9803</v>
      </c>
      <c r="M59" s="116">
        <v>118</v>
      </c>
      <c r="N59" s="116">
        <v>2634</v>
      </c>
      <c r="O59" s="116">
        <v>2235</v>
      </c>
      <c r="P59" s="116">
        <v>593</v>
      </c>
      <c r="Q59" s="116">
        <v>343</v>
      </c>
      <c r="R59" s="116">
        <v>34479</v>
      </c>
      <c r="S59" s="116">
        <v>21742</v>
      </c>
      <c r="T59" s="116">
        <v>16847</v>
      </c>
      <c r="U59" s="116">
        <v>5937</v>
      </c>
      <c r="V59" s="116">
        <v>4482</v>
      </c>
      <c r="W59" s="116">
        <v>24872</v>
      </c>
      <c r="X59" s="116">
        <v>11589</v>
      </c>
      <c r="Y59" s="116">
        <v>11774</v>
      </c>
      <c r="Z59" s="116">
        <v>3556</v>
      </c>
      <c r="AA59" s="116">
        <v>80687</v>
      </c>
      <c r="AB59" s="116">
        <v>265</v>
      </c>
      <c r="AC59" s="116">
        <v>126</v>
      </c>
      <c r="AD59" s="116">
        <v>15</v>
      </c>
      <c r="AE59" s="116">
        <v>5403</v>
      </c>
      <c r="AF59" s="116">
        <v>67</v>
      </c>
      <c r="AG59" s="116">
        <v>581</v>
      </c>
      <c r="AH59" s="116">
        <v>2012</v>
      </c>
      <c r="AI59" s="116">
        <v>247</v>
      </c>
      <c r="AJ59" s="116">
        <v>3584</v>
      </c>
      <c r="AK59" s="116">
        <v>130</v>
      </c>
      <c r="AL59" s="116">
        <v>538</v>
      </c>
      <c r="AM59" s="116">
        <v>282</v>
      </c>
      <c r="AN59" s="116">
        <v>1576</v>
      </c>
      <c r="AO59" s="116">
        <v>3720</v>
      </c>
      <c r="AP59" s="116">
        <v>11</v>
      </c>
      <c r="AQ59" s="116">
        <v>497</v>
      </c>
      <c r="AR59" s="115">
        <v>267499</v>
      </c>
      <c r="AS59" s="114">
        <v>10621</v>
      </c>
      <c r="AT59" s="114">
        <v>401</v>
      </c>
      <c r="AU59" s="114">
        <v>2373</v>
      </c>
      <c r="AV59" s="114">
        <v>15832</v>
      </c>
      <c r="AW59" s="114">
        <v>441564</v>
      </c>
      <c r="AX59" s="114">
        <v>7438</v>
      </c>
      <c r="AY59" s="114">
        <v>121957</v>
      </c>
      <c r="AZ59" s="114">
        <v>207089</v>
      </c>
      <c r="BA59" s="114">
        <v>8821</v>
      </c>
      <c r="BB59" s="114">
        <v>81966</v>
      </c>
      <c r="BC59" s="114">
        <v>64550</v>
      </c>
      <c r="BD59" s="114">
        <v>17931</v>
      </c>
      <c r="BE59" s="114">
        <v>13667</v>
      </c>
      <c r="BF59" s="114">
        <v>623956</v>
      </c>
      <c r="BG59" s="114">
        <v>286215</v>
      </c>
      <c r="BH59" s="114">
        <v>426948</v>
      </c>
      <c r="BI59" s="114">
        <v>234313</v>
      </c>
      <c r="BJ59" s="114">
        <v>252586</v>
      </c>
      <c r="BK59" s="114">
        <v>347485</v>
      </c>
      <c r="BL59" s="114">
        <v>153907</v>
      </c>
      <c r="BM59" s="114">
        <v>440167</v>
      </c>
      <c r="BN59" s="114">
        <v>88276</v>
      </c>
      <c r="BO59" s="114">
        <v>4139407</v>
      </c>
      <c r="BP59" s="114">
        <v>11646</v>
      </c>
      <c r="BQ59" s="114">
        <v>4203</v>
      </c>
      <c r="BR59" s="114">
        <v>554</v>
      </c>
      <c r="BS59" s="114">
        <v>282140</v>
      </c>
      <c r="BT59" s="114">
        <v>2986</v>
      </c>
      <c r="BU59" s="114">
        <v>21533</v>
      </c>
      <c r="BV59" s="114">
        <v>58920</v>
      </c>
      <c r="BW59" s="114">
        <v>15562</v>
      </c>
      <c r="BX59" s="114">
        <v>187366</v>
      </c>
      <c r="BY59" s="114">
        <v>4479</v>
      </c>
      <c r="BZ59" s="114">
        <v>18415</v>
      </c>
      <c r="CA59" s="114">
        <v>10537</v>
      </c>
      <c r="CB59" s="114">
        <v>76803</v>
      </c>
      <c r="CC59" s="114">
        <v>125099</v>
      </c>
      <c r="CD59" s="114">
        <v>436</v>
      </c>
      <c r="CE59" s="114">
        <v>19243</v>
      </c>
      <c r="CF59" s="117">
        <v>8827392</v>
      </c>
      <c r="CG59" s="118">
        <v>9094891</v>
      </c>
      <c r="CH59" s="116">
        <v>716</v>
      </c>
      <c r="CI59" s="116">
        <v>6770</v>
      </c>
      <c r="CJ59" s="116">
        <v>9</v>
      </c>
      <c r="CK59" s="116">
        <v>52</v>
      </c>
      <c r="CL59" s="116">
        <v>6629</v>
      </c>
      <c r="CM59" s="116">
        <v>45</v>
      </c>
      <c r="CN59" s="116">
        <v>390</v>
      </c>
      <c r="CO59" s="115">
        <v>14611</v>
      </c>
      <c r="CP59" s="114">
        <v>28165</v>
      </c>
      <c r="CQ59" s="114">
        <v>265365</v>
      </c>
      <c r="CR59" s="114">
        <v>584</v>
      </c>
      <c r="CS59" s="114">
        <v>2635</v>
      </c>
      <c r="CT59" s="114">
        <v>246640</v>
      </c>
      <c r="CU59" s="114">
        <v>22194</v>
      </c>
      <c r="CV59" s="114">
        <v>22451</v>
      </c>
      <c r="CW59" s="119">
        <v>588034</v>
      </c>
      <c r="CX59" s="118">
        <v>602645</v>
      </c>
      <c r="CY59" s="118">
        <v>597822</v>
      </c>
      <c r="CZ59" s="118">
        <v>-741225</v>
      </c>
      <c r="DA59" s="121">
        <v>9554133</v>
      </c>
      <c r="DB59" s="122"/>
    </row>
    <row r="60" spans="1:106" x14ac:dyDescent="0.15">
      <c r="A60" s="96"/>
      <c r="B60" s="136"/>
      <c r="C60" s="78" t="s">
        <v>93</v>
      </c>
      <c r="D60" s="79" t="s">
        <v>371</v>
      </c>
      <c r="E60" s="116">
        <v>0</v>
      </c>
      <c r="F60" s="116">
        <v>0</v>
      </c>
      <c r="G60" s="116">
        <v>0</v>
      </c>
      <c r="H60" s="116">
        <v>22</v>
      </c>
      <c r="I60" s="116">
        <v>0</v>
      </c>
      <c r="J60" s="116">
        <v>0</v>
      </c>
      <c r="K60" s="116">
        <v>378</v>
      </c>
      <c r="L60" s="116">
        <v>41</v>
      </c>
      <c r="M60" s="116">
        <v>0</v>
      </c>
      <c r="N60" s="116">
        <v>143</v>
      </c>
      <c r="O60" s="116">
        <v>264</v>
      </c>
      <c r="P60" s="116">
        <v>94</v>
      </c>
      <c r="Q60" s="116">
        <v>0</v>
      </c>
      <c r="R60" s="116">
        <v>554</v>
      </c>
      <c r="S60" s="116">
        <v>90182</v>
      </c>
      <c r="T60" s="116">
        <v>20811</v>
      </c>
      <c r="U60" s="116">
        <v>3239</v>
      </c>
      <c r="V60" s="116">
        <v>626</v>
      </c>
      <c r="W60" s="116">
        <v>11257</v>
      </c>
      <c r="X60" s="116">
        <v>883</v>
      </c>
      <c r="Y60" s="116">
        <v>11210</v>
      </c>
      <c r="Z60" s="116">
        <v>39</v>
      </c>
      <c r="AA60" s="116">
        <v>7313</v>
      </c>
      <c r="AB60" s="116">
        <v>0</v>
      </c>
      <c r="AC60" s="116">
        <v>849</v>
      </c>
      <c r="AD60" s="116">
        <v>0</v>
      </c>
      <c r="AE60" s="116">
        <v>9</v>
      </c>
      <c r="AF60" s="116">
        <v>0</v>
      </c>
      <c r="AG60" s="116">
        <v>0</v>
      </c>
      <c r="AH60" s="116">
        <v>115</v>
      </c>
      <c r="AI60" s="116">
        <v>1</v>
      </c>
      <c r="AJ60" s="116">
        <v>264</v>
      </c>
      <c r="AK60" s="116">
        <v>0</v>
      </c>
      <c r="AL60" s="116">
        <v>0</v>
      </c>
      <c r="AM60" s="116">
        <v>0</v>
      </c>
      <c r="AN60" s="116">
        <v>12344</v>
      </c>
      <c r="AO60" s="116">
        <v>10</v>
      </c>
      <c r="AP60" s="116">
        <v>0</v>
      </c>
      <c r="AQ60" s="116">
        <v>0</v>
      </c>
      <c r="AR60" s="115">
        <v>160648</v>
      </c>
      <c r="AS60" s="114">
        <v>0</v>
      </c>
      <c r="AT60" s="114">
        <v>6</v>
      </c>
      <c r="AU60" s="114">
        <v>0</v>
      </c>
      <c r="AV60" s="114">
        <v>1747</v>
      </c>
      <c r="AW60" s="114">
        <v>0</v>
      </c>
      <c r="AX60" s="114">
        <v>0</v>
      </c>
      <c r="AY60" s="114">
        <v>11515</v>
      </c>
      <c r="AZ60" s="114">
        <v>448</v>
      </c>
      <c r="BA60" s="114">
        <v>0</v>
      </c>
      <c r="BB60" s="114">
        <v>4027</v>
      </c>
      <c r="BC60" s="114">
        <v>12066</v>
      </c>
      <c r="BD60" s="114">
        <v>2910</v>
      </c>
      <c r="BE60" s="114">
        <v>142</v>
      </c>
      <c r="BF60" s="114">
        <v>8194</v>
      </c>
      <c r="BG60" s="114">
        <v>1117221</v>
      </c>
      <c r="BH60" s="114">
        <v>513712</v>
      </c>
      <c r="BI60" s="114">
        <v>91786</v>
      </c>
      <c r="BJ60" s="114">
        <v>26629</v>
      </c>
      <c r="BK60" s="114">
        <v>167574</v>
      </c>
      <c r="BL60" s="114">
        <v>18741</v>
      </c>
      <c r="BM60" s="114">
        <v>343011</v>
      </c>
      <c r="BN60" s="114">
        <v>4316</v>
      </c>
      <c r="BO60" s="114">
        <v>282515</v>
      </c>
      <c r="BP60" s="114">
        <v>0</v>
      </c>
      <c r="BQ60" s="114">
        <v>20777</v>
      </c>
      <c r="BR60" s="114">
        <v>0</v>
      </c>
      <c r="BS60" s="114">
        <v>353</v>
      </c>
      <c r="BT60" s="114">
        <v>0</v>
      </c>
      <c r="BU60" s="114">
        <v>0</v>
      </c>
      <c r="BV60" s="114">
        <v>2873</v>
      </c>
      <c r="BW60" s="114">
        <v>254</v>
      </c>
      <c r="BX60" s="114">
        <v>11790</v>
      </c>
      <c r="BY60" s="114">
        <v>0</v>
      </c>
      <c r="BZ60" s="114">
        <v>11</v>
      </c>
      <c r="CA60" s="114">
        <v>0</v>
      </c>
      <c r="CB60" s="114">
        <v>449119</v>
      </c>
      <c r="CC60" s="114">
        <v>390</v>
      </c>
      <c r="CD60" s="114">
        <v>0</v>
      </c>
      <c r="CE60" s="114">
        <v>0</v>
      </c>
      <c r="CF60" s="117">
        <v>3092127</v>
      </c>
      <c r="CG60" s="118">
        <v>3252775</v>
      </c>
      <c r="CH60" s="116">
        <v>0</v>
      </c>
      <c r="CI60" s="116">
        <v>433</v>
      </c>
      <c r="CJ60" s="116">
        <v>0</v>
      </c>
      <c r="CK60" s="116">
        <v>2618</v>
      </c>
      <c r="CL60" s="116">
        <v>113159</v>
      </c>
      <c r="CM60" s="116">
        <v>3974</v>
      </c>
      <c r="CN60" s="116">
        <v>4111</v>
      </c>
      <c r="CO60" s="115">
        <v>124295</v>
      </c>
      <c r="CP60" s="114">
        <v>0</v>
      </c>
      <c r="CQ60" s="114">
        <v>11715</v>
      </c>
      <c r="CR60" s="114">
        <v>0</v>
      </c>
      <c r="CS60" s="114">
        <v>109112</v>
      </c>
      <c r="CT60" s="114">
        <v>3144037</v>
      </c>
      <c r="CU60" s="114">
        <v>68412</v>
      </c>
      <c r="CV60" s="114">
        <v>74739</v>
      </c>
      <c r="CW60" s="119">
        <v>3408015</v>
      </c>
      <c r="CX60" s="118">
        <v>3532310</v>
      </c>
      <c r="CY60" s="118">
        <v>2631829</v>
      </c>
      <c r="CZ60" s="118">
        <v>-932880</v>
      </c>
      <c r="DA60" s="121">
        <v>8484034</v>
      </c>
      <c r="DB60" s="122"/>
    </row>
    <row r="61" spans="1:106" x14ac:dyDescent="0.15">
      <c r="A61" s="96"/>
      <c r="B61" s="136"/>
      <c r="C61" s="78" t="s">
        <v>94</v>
      </c>
      <c r="D61" s="79" t="s">
        <v>372</v>
      </c>
      <c r="E61" s="116">
        <v>0</v>
      </c>
      <c r="F61" s="116">
        <v>1</v>
      </c>
      <c r="G61" s="116">
        <v>0</v>
      </c>
      <c r="H61" s="116">
        <v>23</v>
      </c>
      <c r="I61" s="116">
        <v>0</v>
      </c>
      <c r="J61" s="116">
        <v>0</v>
      </c>
      <c r="K61" s="116">
        <v>12</v>
      </c>
      <c r="L61" s="116">
        <v>0</v>
      </c>
      <c r="M61" s="116">
        <v>1</v>
      </c>
      <c r="N61" s="116">
        <v>1004</v>
      </c>
      <c r="O61" s="116">
        <v>183</v>
      </c>
      <c r="P61" s="116">
        <v>97</v>
      </c>
      <c r="Q61" s="116">
        <v>29</v>
      </c>
      <c r="R61" s="116">
        <v>286</v>
      </c>
      <c r="S61" s="116">
        <v>1809</v>
      </c>
      <c r="T61" s="116">
        <v>91085</v>
      </c>
      <c r="U61" s="116">
        <v>279</v>
      </c>
      <c r="V61" s="116">
        <v>724</v>
      </c>
      <c r="W61" s="116">
        <v>1906</v>
      </c>
      <c r="X61" s="116">
        <v>249</v>
      </c>
      <c r="Y61" s="116">
        <v>981</v>
      </c>
      <c r="Z61" s="116">
        <v>12</v>
      </c>
      <c r="AA61" s="116">
        <v>60</v>
      </c>
      <c r="AB61" s="116">
        <v>5</v>
      </c>
      <c r="AC61" s="116">
        <v>25</v>
      </c>
      <c r="AD61" s="116">
        <v>0</v>
      </c>
      <c r="AE61" s="116">
        <v>7</v>
      </c>
      <c r="AF61" s="116">
        <v>0</v>
      </c>
      <c r="AG61" s="116">
        <v>0</v>
      </c>
      <c r="AH61" s="116">
        <v>78</v>
      </c>
      <c r="AI61" s="116">
        <v>1</v>
      </c>
      <c r="AJ61" s="116">
        <v>14</v>
      </c>
      <c r="AK61" s="116">
        <v>0</v>
      </c>
      <c r="AL61" s="116">
        <v>0</v>
      </c>
      <c r="AM61" s="116">
        <v>0</v>
      </c>
      <c r="AN61" s="116">
        <v>19631</v>
      </c>
      <c r="AO61" s="116">
        <v>14</v>
      </c>
      <c r="AP61" s="116">
        <v>0</v>
      </c>
      <c r="AQ61" s="116">
        <v>0</v>
      </c>
      <c r="AR61" s="115">
        <v>118516</v>
      </c>
      <c r="AS61" s="114">
        <v>0</v>
      </c>
      <c r="AT61" s="114">
        <v>43</v>
      </c>
      <c r="AU61" s="114">
        <v>0</v>
      </c>
      <c r="AV61" s="114">
        <v>1154</v>
      </c>
      <c r="AW61" s="114">
        <v>0</v>
      </c>
      <c r="AX61" s="114">
        <v>0</v>
      </c>
      <c r="AY61" s="114">
        <v>821</v>
      </c>
      <c r="AZ61" s="114">
        <v>0</v>
      </c>
      <c r="BA61" s="114">
        <v>202</v>
      </c>
      <c r="BB61" s="114">
        <v>29071</v>
      </c>
      <c r="BC61" s="114">
        <v>5066</v>
      </c>
      <c r="BD61" s="114">
        <v>2892</v>
      </c>
      <c r="BE61" s="114">
        <v>714</v>
      </c>
      <c r="BF61" s="114">
        <v>4409</v>
      </c>
      <c r="BG61" s="114">
        <v>31347</v>
      </c>
      <c r="BH61" s="114">
        <v>1733072</v>
      </c>
      <c r="BI61" s="114">
        <v>10504</v>
      </c>
      <c r="BJ61" s="114">
        <v>36549</v>
      </c>
      <c r="BK61" s="114">
        <v>27136</v>
      </c>
      <c r="BL61" s="114">
        <v>6596</v>
      </c>
      <c r="BM61" s="114">
        <v>40999</v>
      </c>
      <c r="BN61" s="114">
        <v>991</v>
      </c>
      <c r="BO61" s="114">
        <v>2906</v>
      </c>
      <c r="BP61" s="114">
        <v>116</v>
      </c>
      <c r="BQ61" s="114">
        <v>638</v>
      </c>
      <c r="BR61" s="114">
        <v>0</v>
      </c>
      <c r="BS61" s="114">
        <v>304</v>
      </c>
      <c r="BT61" s="114">
        <v>0</v>
      </c>
      <c r="BU61" s="114">
        <v>0</v>
      </c>
      <c r="BV61" s="114">
        <v>1891</v>
      </c>
      <c r="BW61" s="114">
        <v>90</v>
      </c>
      <c r="BX61" s="114">
        <v>610</v>
      </c>
      <c r="BY61" s="114">
        <v>0</v>
      </c>
      <c r="BZ61" s="114">
        <v>0</v>
      </c>
      <c r="CA61" s="114">
        <v>0</v>
      </c>
      <c r="CB61" s="114">
        <v>702580</v>
      </c>
      <c r="CC61" s="114">
        <v>470</v>
      </c>
      <c r="CD61" s="114">
        <v>0</v>
      </c>
      <c r="CE61" s="114">
        <v>0</v>
      </c>
      <c r="CF61" s="117">
        <v>2641171</v>
      </c>
      <c r="CG61" s="118">
        <v>2759687</v>
      </c>
      <c r="CH61" s="116">
        <v>0</v>
      </c>
      <c r="CI61" s="116">
        <v>306</v>
      </c>
      <c r="CJ61" s="116">
        <v>0</v>
      </c>
      <c r="CK61" s="116">
        <v>1754</v>
      </c>
      <c r="CL61" s="116">
        <v>217582</v>
      </c>
      <c r="CM61" s="116">
        <v>-5845</v>
      </c>
      <c r="CN61" s="116">
        <v>11329</v>
      </c>
      <c r="CO61" s="115">
        <v>225126</v>
      </c>
      <c r="CP61" s="114">
        <v>0</v>
      </c>
      <c r="CQ61" s="114">
        <v>8820</v>
      </c>
      <c r="CR61" s="114">
        <v>0</v>
      </c>
      <c r="CS61" s="114">
        <v>75509</v>
      </c>
      <c r="CT61" s="114">
        <v>5845375</v>
      </c>
      <c r="CU61" s="114">
        <v>158623</v>
      </c>
      <c r="CV61" s="114">
        <v>155028</v>
      </c>
      <c r="CW61" s="119">
        <v>6243355</v>
      </c>
      <c r="CX61" s="118">
        <v>6468481</v>
      </c>
      <c r="CY61" s="118">
        <v>5567372</v>
      </c>
      <c r="CZ61" s="118">
        <v>-1200649</v>
      </c>
      <c r="DA61" s="121">
        <v>13594891</v>
      </c>
      <c r="DB61" s="122"/>
    </row>
    <row r="62" spans="1:106" x14ac:dyDescent="0.15">
      <c r="A62" s="96"/>
      <c r="B62" s="136"/>
      <c r="C62" s="78" t="s">
        <v>95</v>
      </c>
      <c r="D62" s="79" t="s">
        <v>373</v>
      </c>
      <c r="E62" s="116">
        <v>58</v>
      </c>
      <c r="F62" s="116">
        <v>1</v>
      </c>
      <c r="G62" s="116">
        <v>0</v>
      </c>
      <c r="H62" s="116">
        <v>0</v>
      </c>
      <c r="I62" s="116">
        <v>0</v>
      </c>
      <c r="J62" s="116">
        <v>0</v>
      </c>
      <c r="K62" s="116">
        <v>0</v>
      </c>
      <c r="L62" s="116">
        <v>2</v>
      </c>
      <c r="M62" s="116">
        <v>0</v>
      </c>
      <c r="N62" s="116">
        <v>0</v>
      </c>
      <c r="O62" s="116">
        <v>0</v>
      </c>
      <c r="P62" s="116">
        <v>0</v>
      </c>
      <c r="Q62" s="116">
        <v>0</v>
      </c>
      <c r="R62" s="116">
        <v>7</v>
      </c>
      <c r="S62" s="116">
        <v>970</v>
      </c>
      <c r="T62" s="116">
        <v>2581</v>
      </c>
      <c r="U62" s="116">
        <v>9938</v>
      </c>
      <c r="V62" s="116">
        <v>65</v>
      </c>
      <c r="W62" s="116">
        <v>588</v>
      </c>
      <c r="X62" s="116">
        <v>453</v>
      </c>
      <c r="Y62" s="116">
        <v>197</v>
      </c>
      <c r="Z62" s="116">
        <v>39</v>
      </c>
      <c r="AA62" s="116">
        <v>138</v>
      </c>
      <c r="AB62" s="116">
        <v>0</v>
      </c>
      <c r="AC62" s="116">
        <v>8</v>
      </c>
      <c r="AD62" s="116">
        <v>3</v>
      </c>
      <c r="AE62" s="116">
        <v>1555</v>
      </c>
      <c r="AF62" s="116">
        <v>8</v>
      </c>
      <c r="AG62" s="116">
        <v>0</v>
      </c>
      <c r="AH62" s="116">
        <v>23</v>
      </c>
      <c r="AI62" s="116">
        <v>22</v>
      </c>
      <c r="AJ62" s="116">
        <v>1859</v>
      </c>
      <c r="AK62" s="116">
        <v>0</v>
      </c>
      <c r="AL62" s="116">
        <v>11826</v>
      </c>
      <c r="AM62" s="116">
        <v>0</v>
      </c>
      <c r="AN62" s="116">
        <v>6891</v>
      </c>
      <c r="AO62" s="116">
        <v>617</v>
      </c>
      <c r="AP62" s="116">
        <v>634</v>
      </c>
      <c r="AQ62" s="116">
        <v>0</v>
      </c>
      <c r="AR62" s="115">
        <v>38483</v>
      </c>
      <c r="AS62" s="114">
        <v>2802</v>
      </c>
      <c r="AT62" s="114">
        <v>28</v>
      </c>
      <c r="AU62" s="114">
        <v>13</v>
      </c>
      <c r="AV62" s="114">
        <v>0</v>
      </c>
      <c r="AW62" s="114">
        <v>10</v>
      </c>
      <c r="AX62" s="114">
        <v>0</v>
      </c>
      <c r="AY62" s="114">
        <v>0</v>
      </c>
      <c r="AZ62" s="114">
        <v>20</v>
      </c>
      <c r="BA62" s="114">
        <v>0</v>
      </c>
      <c r="BB62" s="114">
        <v>0</v>
      </c>
      <c r="BC62" s="114">
        <v>0</v>
      </c>
      <c r="BD62" s="114">
        <v>0</v>
      </c>
      <c r="BE62" s="114">
        <v>0</v>
      </c>
      <c r="BF62" s="114">
        <v>162</v>
      </c>
      <c r="BG62" s="114">
        <v>22669</v>
      </c>
      <c r="BH62" s="114">
        <v>73720</v>
      </c>
      <c r="BI62" s="114">
        <v>510171</v>
      </c>
      <c r="BJ62" s="114">
        <v>2866</v>
      </c>
      <c r="BK62" s="114">
        <v>10748</v>
      </c>
      <c r="BL62" s="114">
        <v>6705</v>
      </c>
      <c r="BM62" s="114">
        <v>18227</v>
      </c>
      <c r="BN62" s="114">
        <v>1124</v>
      </c>
      <c r="BO62" s="114">
        <v>7988</v>
      </c>
      <c r="BP62" s="114">
        <v>0</v>
      </c>
      <c r="BQ62" s="114">
        <v>330</v>
      </c>
      <c r="BR62" s="114">
        <v>122</v>
      </c>
      <c r="BS62" s="114">
        <v>114179</v>
      </c>
      <c r="BT62" s="114">
        <v>444</v>
      </c>
      <c r="BU62" s="114">
        <v>0</v>
      </c>
      <c r="BV62" s="114">
        <v>1176</v>
      </c>
      <c r="BW62" s="114">
        <v>6920</v>
      </c>
      <c r="BX62" s="114">
        <v>420207</v>
      </c>
      <c r="BY62" s="114">
        <v>0</v>
      </c>
      <c r="BZ62" s="114">
        <v>515715</v>
      </c>
      <c r="CA62" s="114">
        <v>0</v>
      </c>
      <c r="CB62" s="114">
        <v>399282</v>
      </c>
      <c r="CC62" s="114">
        <v>36101</v>
      </c>
      <c r="CD62" s="114">
        <v>31615</v>
      </c>
      <c r="CE62" s="114">
        <v>0</v>
      </c>
      <c r="CF62" s="117">
        <v>2183344</v>
      </c>
      <c r="CG62" s="118">
        <v>2221827</v>
      </c>
      <c r="CH62" s="116">
        <v>102</v>
      </c>
      <c r="CI62" s="116">
        <v>4485</v>
      </c>
      <c r="CJ62" s="116">
        <v>4</v>
      </c>
      <c r="CK62" s="116">
        <v>2844</v>
      </c>
      <c r="CL62" s="116">
        <v>65261</v>
      </c>
      <c r="CM62" s="116">
        <v>1762</v>
      </c>
      <c r="CN62" s="116">
        <v>45</v>
      </c>
      <c r="CO62" s="115">
        <v>74503</v>
      </c>
      <c r="CP62" s="114">
        <v>2311</v>
      </c>
      <c r="CQ62" s="114">
        <v>189542</v>
      </c>
      <c r="CR62" s="114">
        <v>155</v>
      </c>
      <c r="CS62" s="114">
        <v>177844</v>
      </c>
      <c r="CT62" s="114">
        <v>3531631</v>
      </c>
      <c r="CU62" s="114">
        <v>27015</v>
      </c>
      <c r="CV62" s="114">
        <v>48872</v>
      </c>
      <c r="CW62" s="119">
        <v>3977370</v>
      </c>
      <c r="CX62" s="118">
        <v>4051873</v>
      </c>
      <c r="CY62" s="118">
        <v>1374790</v>
      </c>
      <c r="CZ62" s="118">
        <v>-1395743</v>
      </c>
      <c r="DA62" s="121">
        <v>6252747</v>
      </c>
      <c r="DB62" s="122"/>
    </row>
    <row r="63" spans="1:106" x14ac:dyDescent="0.15">
      <c r="A63" s="96"/>
      <c r="B63" s="136"/>
      <c r="C63" s="78" t="s">
        <v>96</v>
      </c>
      <c r="D63" s="79" t="s">
        <v>397</v>
      </c>
      <c r="E63" s="116">
        <v>0</v>
      </c>
      <c r="F63" s="116">
        <v>0</v>
      </c>
      <c r="G63" s="116">
        <v>0</v>
      </c>
      <c r="H63" s="116">
        <v>0</v>
      </c>
      <c r="I63" s="116">
        <v>1</v>
      </c>
      <c r="J63" s="116">
        <v>0</v>
      </c>
      <c r="K63" s="116">
        <v>3</v>
      </c>
      <c r="L63" s="116">
        <v>3</v>
      </c>
      <c r="M63" s="116">
        <v>0</v>
      </c>
      <c r="N63" s="116">
        <v>0</v>
      </c>
      <c r="O63" s="116">
        <v>0</v>
      </c>
      <c r="P63" s="116">
        <v>1</v>
      </c>
      <c r="Q63" s="116">
        <v>8</v>
      </c>
      <c r="R63" s="116">
        <v>2491</v>
      </c>
      <c r="S63" s="116">
        <v>1700</v>
      </c>
      <c r="T63" s="116">
        <v>2979</v>
      </c>
      <c r="U63" s="116">
        <v>15277</v>
      </c>
      <c r="V63" s="116">
        <v>47914</v>
      </c>
      <c r="W63" s="116">
        <v>55546</v>
      </c>
      <c r="X63" s="116">
        <v>115693</v>
      </c>
      <c r="Y63" s="116">
        <v>2073</v>
      </c>
      <c r="Z63" s="116">
        <v>451</v>
      </c>
      <c r="AA63" s="116">
        <v>276</v>
      </c>
      <c r="AB63" s="116">
        <v>3</v>
      </c>
      <c r="AC63" s="116">
        <v>1</v>
      </c>
      <c r="AD63" s="116">
        <v>0</v>
      </c>
      <c r="AE63" s="116">
        <v>41</v>
      </c>
      <c r="AF63" s="116">
        <v>19</v>
      </c>
      <c r="AG63" s="116">
        <v>0</v>
      </c>
      <c r="AH63" s="116">
        <v>2</v>
      </c>
      <c r="AI63" s="116">
        <v>253</v>
      </c>
      <c r="AJ63" s="116">
        <v>1348</v>
      </c>
      <c r="AK63" s="116">
        <v>888</v>
      </c>
      <c r="AL63" s="116">
        <v>3</v>
      </c>
      <c r="AM63" s="116">
        <v>0</v>
      </c>
      <c r="AN63" s="116">
        <v>15700</v>
      </c>
      <c r="AO63" s="116">
        <v>10</v>
      </c>
      <c r="AP63" s="116">
        <v>809</v>
      </c>
      <c r="AQ63" s="116">
        <v>0</v>
      </c>
      <c r="AR63" s="115">
        <v>263493</v>
      </c>
      <c r="AS63" s="114">
        <v>0</v>
      </c>
      <c r="AT63" s="114">
        <v>0</v>
      </c>
      <c r="AU63" s="114">
        <v>7</v>
      </c>
      <c r="AV63" s="114">
        <v>21</v>
      </c>
      <c r="AW63" s="114">
        <v>43</v>
      </c>
      <c r="AX63" s="114">
        <v>3</v>
      </c>
      <c r="AY63" s="114">
        <v>114</v>
      </c>
      <c r="AZ63" s="114">
        <v>95</v>
      </c>
      <c r="BA63" s="114">
        <v>7</v>
      </c>
      <c r="BB63" s="114">
        <v>12</v>
      </c>
      <c r="BC63" s="114">
        <v>7</v>
      </c>
      <c r="BD63" s="114">
        <v>21</v>
      </c>
      <c r="BE63" s="114">
        <v>1611</v>
      </c>
      <c r="BF63" s="114">
        <v>27936</v>
      </c>
      <c r="BG63" s="114">
        <v>68124</v>
      </c>
      <c r="BH63" s="114">
        <v>111881</v>
      </c>
      <c r="BI63" s="114">
        <v>872101</v>
      </c>
      <c r="BJ63" s="114">
        <v>3319737</v>
      </c>
      <c r="BK63" s="114">
        <v>1810597</v>
      </c>
      <c r="BL63" s="114">
        <v>2218657</v>
      </c>
      <c r="BM63" s="114">
        <v>253759</v>
      </c>
      <c r="BN63" s="114">
        <v>58047</v>
      </c>
      <c r="BO63" s="114">
        <v>13417</v>
      </c>
      <c r="BP63" s="114">
        <v>113</v>
      </c>
      <c r="BQ63" s="114">
        <v>54</v>
      </c>
      <c r="BR63" s="114">
        <v>0</v>
      </c>
      <c r="BS63" s="114">
        <v>2004</v>
      </c>
      <c r="BT63" s="114">
        <v>1007</v>
      </c>
      <c r="BU63" s="114">
        <v>0</v>
      </c>
      <c r="BV63" s="114">
        <v>188</v>
      </c>
      <c r="BW63" s="114">
        <v>41303</v>
      </c>
      <c r="BX63" s="114">
        <v>86425</v>
      </c>
      <c r="BY63" s="114">
        <v>33039</v>
      </c>
      <c r="BZ63" s="114">
        <v>210</v>
      </c>
      <c r="CA63" s="114">
        <v>0</v>
      </c>
      <c r="CB63" s="114">
        <v>791784</v>
      </c>
      <c r="CC63" s="114">
        <v>535</v>
      </c>
      <c r="CD63" s="114">
        <v>35980</v>
      </c>
      <c r="CE63" s="114">
        <v>0</v>
      </c>
      <c r="CF63" s="117">
        <v>9748839</v>
      </c>
      <c r="CG63" s="118">
        <v>10012332</v>
      </c>
      <c r="CH63" s="116">
        <v>21</v>
      </c>
      <c r="CI63" s="116">
        <v>2375</v>
      </c>
      <c r="CJ63" s="116">
        <v>0</v>
      </c>
      <c r="CK63" s="116">
        <v>0</v>
      </c>
      <c r="CL63" s="116">
        <v>0</v>
      </c>
      <c r="CM63" s="116">
        <v>-3301</v>
      </c>
      <c r="CN63" s="116">
        <v>1610</v>
      </c>
      <c r="CO63" s="115">
        <v>705</v>
      </c>
      <c r="CP63" s="114">
        <v>955</v>
      </c>
      <c r="CQ63" s="114">
        <v>130345</v>
      </c>
      <c r="CR63" s="114">
        <v>0</v>
      </c>
      <c r="CS63" s="114">
        <v>0</v>
      </c>
      <c r="CT63" s="114">
        <v>0</v>
      </c>
      <c r="CU63" s="114">
        <v>197518</v>
      </c>
      <c r="CV63" s="114">
        <v>149024</v>
      </c>
      <c r="CW63" s="119">
        <v>477842</v>
      </c>
      <c r="CX63" s="118">
        <v>478547</v>
      </c>
      <c r="CY63" s="118">
        <v>5502281</v>
      </c>
      <c r="CZ63" s="118">
        <v>-2933896</v>
      </c>
      <c r="DA63" s="121">
        <v>13059264</v>
      </c>
      <c r="DB63" s="122"/>
    </row>
    <row r="64" spans="1:106" x14ac:dyDescent="0.15">
      <c r="A64" s="96"/>
      <c r="B64" s="136"/>
      <c r="C64" s="78" t="s">
        <v>97</v>
      </c>
      <c r="D64" s="79" t="s">
        <v>11</v>
      </c>
      <c r="E64" s="116">
        <v>6</v>
      </c>
      <c r="F64" s="116">
        <v>0</v>
      </c>
      <c r="G64" s="116">
        <v>28</v>
      </c>
      <c r="H64" s="116">
        <v>1</v>
      </c>
      <c r="I64" s="116">
        <v>1</v>
      </c>
      <c r="J64" s="116">
        <v>0</v>
      </c>
      <c r="K64" s="116">
        <v>23</v>
      </c>
      <c r="L64" s="116">
        <v>5</v>
      </c>
      <c r="M64" s="116">
        <v>0</v>
      </c>
      <c r="N64" s="116">
        <v>9</v>
      </c>
      <c r="O64" s="116">
        <v>7</v>
      </c>
      <c r="P64" s="116">
        <v>0</v>
      </c>
      <c r="Q64" s="116">
        <v>1</v>
      </c>
      <c r="R64" s="116">
        <v>291</v>
      </c>
      <c r="S64" s="116">
        <v>11648</v>
      </c>
      <c r="T64" s="116">
        <v>10426</v>
      </c>
      <c r="U64" s="116">
        <v>2901</v>
      </c>
      <c r="V64" s="116">
        <v>7663</v>
      </c>
      <c r="W64" s="116">
        <v>128470</v>
      </c>
      <c r="X64" s="116">
        <v>11159</v>
      </c>
      <c r="Y64" s="116">
        <v>14107</v>
      </c>
      <c r="Z64" s="116">
        <v>254</v>
      </c>
      <c r="AA64" s="116">
        <v>8871</v>
      </c>
      <c r="AB64" s="116">
        <v>1</v>
      </c>
      <c r="AC64" s="116">
        <v>15</v>
      </c>
      <c r="AD64" s="116">
        <v>0</v>
      </c>
      <c r="AE64" s="116">
        <v>458</v>
      </c>
      <c r="AF64" s="116">
        <v>3</v>
      </c>
      <c r="AG64" s="116">
        <v>22</v>
      </c>
      <c r="AH64" s="116">
        <v>168</v>
      </c>
      <c r="AI64" s="116">
        <v>52</v>
      </c>
      <c r="AJ64" s="116">
        <v>1345</v>
      </c>
      <c r="AK64" s="116">
        <v>453</v>
      </c>
      <c r="AL64" s="116">
        <v>230</v>
      </c>
      <c r="AM64" s="116">
        <v>1</v>
      </c>
      <c r="AN64" s="116">
        <v>9685</v>
      </c>
      <c r="AO64" s="116">
        <v>298</v>
      </c>
      <c r="AP64" s="116">
        <v>0</v>
      </c>
      <c r="AQ64" s="116">
        <v>166</v>
      </c>
      <c r="AR64" s="115">
        <v>208768</v>
      </c>
      <c r="AS64" s="114">
        <v>497</v>
      </c>
      <c r="AT64" s="114">
        <v>12</v>
      </c>
      <c r="AU64" s="114">
        <v>1742</v>
      </c>
      <c r="AV64" s="114">
        <v>319</v>
      </c>
      <c r="AW64" s="114">
        <v>69</v>
      </c>
      <c r="AX64" s="114">
        <v>6</v>
      </c>
      <c r="AY64" s="114">
        <v>1233</v>
      </c>
      <c r="AZ64" s="114">
        <v>89</v>
      </c>
      <c r="BA64" s="114">
        <v>3</v>
      </c>
      <c r="BB64" s="114">
        <v>308</v>
      </c>
      <c r="BC64" s="114">
        <v>300</v>
      </c>
      <c r="BD64" s="114">
        <v>26</v>
      </c>
      <c r="BE64" s="114">
        <v>252</v>
      </c>
      <c r="BF64" s="114">
        <v>7797</v>
      </c>
      <c r="BG64" s="114">
        <v>214122</v>
      </c>
      <c r="BH64" s="114">
        <v>299677</v>
      </c>
      <c r="BI64" s="114">
        <v>113032</v>
      </c>
      <c r="BJ64" s="114">
        <v>228074</v>
      </c>
      <c r="BK64" s="114">
        <v>1380204</v>
      </c>
      <c r="BL64" s="114">
        <v>153865</v>
      </c>
      <c r="BM64" s="114">
        <v>1312691</v>
      </c>
      <c r="BN64" s="114">
        <v>9966</v>
      </c>
      <c r="BO64" s="114">
        <v>361273</v>
      </c>
      <c r="BP64" s="114">
        <v>85</v>
      </c>
      <c r="BQ64" s="114">
        <v>438</v>
      </c>
      <c r="BR64" s="114">
        <v>25</v>
      </c>
      <c r="BS64" s="114">
        <v>22460</v>
      </c>
      <c r="BT64" s="114">
        <v>132</v>
      </c>
      <c r="BU64" s="114">
        <v>936</v>
      </c>
      <c r="BV64" s="114">
        <v>6352</v>
      </c>
      <c r="BW64" s="114">
        <v>9588</v>
      </c>
      <c r="BX64" s="114">
        <v>67224</v>
      </c>
      <c r="BY64" s="114">
        <v>15643</v>
      </c>
      <c r="BZ64" s="114">
        <v>7522</v>
      </c>
      <c r="CA64" s="114">
        <v>52</v>
      </c>
      <c r="CB64" s="114">
        <v>435179</v>
      </c>
      <c r="CC64" s="114">
        <v>8094</v>
      </c>
      <c r="CD64" s="114">
        <v>0</v>
      </c>
      <c r="CE64" s="114">
        <v>6230</v>
      </c>
      <c r="CF64" s="117">
        <v>4665517</v>
      </c>
      <c r="CG64" s="118">
        <v>4874285</v>
      </c>
      <c r="CH64" s="116">
        <v>1290</v>
      </c>
      <c r="CI64" s="116">
        <v>72665</v>
      </c>
      <c r="CJ64" s="116">
        <v>0</v>
      </c>
      <c r="CK64" s="116">
        <v>8839</v>
      </c>
      <c r="CL64" s="116">
        <v>159805</v>
      </c>
      <c r="CM64" s="116">
        <v>-462</v>
      </c>
      <c r="CN64" s="116">
        <v>7245</v>
      </c>
      <c r="CO64" s="115">
        <v>249382</v>
      </c>
      <c r="CP64" s="114">
        <v>48134</v>
      </c>
      <c r="CQ64" s="114">
        <v>2638123</v>
      </c>
      <c r="CR64" s="114">
        <v>0</v>
      </c>
      <c r="CS64" s="114">
        <v>406888</v>
      </c>
      <c r="CT64" s="114">
        <v>3825309</v>
      </c>
      <c r="CU64" s="114">
        <v>176219</v>
      </c>
      <c r="CV64" s="114">
        <v>146005</v>
      </c>
      <c r="CW64" s="119">
        <v>7240678</v>
      </c>
      <c r="CX64" s="118">
        <v>7490060</v>
      </c>
      <c r="CY64" s="118">
        <v>4285989</v>
      </c>
      <c r="CZ64" s="118">
        <v>-2838747</v>
      </c>
      <c r="DA64" s="121">
        <v>13811587</v>
      </c>
      <c r="DB64" s="122"/>
    </row>
    <row r="65" spans="1:106" x14ac:dyDescent="0.15">
      <c r="A65" s="96"/>
      <c r="B65" s="136"/>
      <c r="C65" s="78" t="s">
        <v>98</v>
      </c>
      <c r="D65" s="79" t="s">
        <v>345</v>
      </c>
      <c r="E65" s="116">
        <v>0</v>
      </c>
      <c r="F65" s="116">
        <v>0</v>
      </c>
      <c r="G65" s="116">
        <v>0</v>
      </c>
      <c r="H65" s="116">
        <v>0</v>
      </c>
      <c r="I65" s="116">
        <v>10</v>
      </c>
      <c r="J65" s="116">
        <v>0</v>
      </c>
      <c r="K65" s="116">
        <v>0</v>
      </c>
      <c r="L65" s="116">
        <v>12</v>
      </c>
      <c r="M65" s="116">
        <v>0</v>
      </c>
      <c r="N65" s="116">
        <v>2</v>
      </c>
      <c r="O65" s="116">
        <v>1</v>
      </c>
      <c r="P65" s="116">
        <v>0</v>
      </c>
      <c r="Q65" s="116">
        <v>0</v>
      </c>
      <c r="R65" s="116">
        <v>7</v>
      </c>
      <c r="S65" s="116">
        <v>111</v>
      </c>
      <c r="T65" s="116">
        <v>36</v>
      </c>
      <c r="U65" s="116">
        <v>3</v>
      </c>
      <c r="V65" s="116">
        <v>5</v>
      </c>
      <c r="W65" s="116">
        <v>20</v>
      </c>
      <c r="X65" s="116">
        <v>2968</v>
      </c>
      <c r="Y65" s="116">
        <v>349</v>
      </c>
      <c r="Z65" s="116">
        <v>8</v>
      </c>
      <c r="AA65" s="116">
        <v>617</v>
      </c>
      <c r="AB65" s="116">
        <v>3</v>
      </c>
      <c r="AC65" s="116">
        <v>1</v>
      </c>
      <c r="AD65" s="116">
        <v>1</v>
      </c>
      <c r="AE65" s="116">
        <v>274</v>
      </c>
      <c r="AF65" s="116">
        <v>46</v>
      </c>
      <c r="AG65" s="116">
        <v>45</v>
      </c>
      <c r="AH65" s="116">
        <v>61</v>
      </c>
      <c r="AI65" s="116">
        <v>45</v>
      </c>
      <c r="AJ65" s="116">
        <v>458</v>
      </c>
      <c r="AK65" s="116">
        <v>41</v>
      </c>
      <c r="AL65" s="116">
        <v>20</v>
      </c>
      <c r="AM65" s="116">
        <v>4</v>
      </c>
      <c r="AN65" s="116">
        <v>498</v>
      </c>
      <c r="AO65" s="116">
        <v>85</v>
      </c>
      <c r="AP65" s="116">
        <v>0</v>
      </c>
      <c r="AQ65" s="116">
        <v>0</v>
      </c>
      <c r="AR65" s="115">
        <v>5731</v>
      </c>
      <c r="AS65" s="114">
        <v>52</v>
      </c>
      <c r="AT65" s="114">
        <v>45</v>
      </c>
      <c r="AU65" s="114">
        <v>68</v>
      </c>
      <c r="AV65" s="114">
        <v>15</v>
      </c>
      <c r="AW65" s="114">
        <v>646</v>
      </c>
      <c r="AX65" s="114">
        <v>55</v>
      </c>
      <c r="AY65" s="114">
        <v>123</v>
      </c>
      <c r="AZ65" s="114">
        <v>1150</v>
      </c>
      <c r="BA65" s="114">
        <v>72</v>
      </c>
      <c r="BB65" s="114">
        <v>270</v>
      </c>
      <c r="BC65" s="114">
        <v>111</v>
      </c>
      <c r="BD65" s="114">
        <v>27</v>
      </c>
      <c r="BE65" s="114">
        <v>42</v>
      </c>
      <c r="BF65" s="114">
        <v>612</v>
      </c>
      <c r="BG65" s="114">
        <v>6129</v>
      </c>
      <c r="BH65" s="114">
        <v>4411</v>
      </c>
      <c r="BI65" s="114">
        <v>636</v>
      </c>
      <c r="BJ65" s="114">
        <v>1033</v>
      </c>
      <c r="BK65" s="114">
        <v>882</v>
      </c>
      <c r="BL65" s="114">
        <v>176882</v>
      </c>
      <c r="BM65" s="114">
        <v>292665</v>
      </c>
      <c r="BN65" s="114">
        <v>700</v>
      </c>
      <c r="BO65" s="114">
        <v>94670</v>
      </c>
      <c r="BP65" s="114">
        <v>476</v>
      </c>
      <c r="BQ65" s="114">
        <v>70</v>
      </c>
      <c r="BR65" s="114">
        <v>99</v>
      </c>
      <c r="BS65" s="114">
        <v>42278</v>
      </c>
      <c r="BT65" s="114">
        <v>6474</v>
      </c>
      <c r="BU65" s="114">
        <v>5467</v>
      </c>
      <c r="BV65" s="114">
        <v>6120</v>
      </c>
      <c r="BW65" s="114">
        <v>16695</v>
      </c>
      <c r="BX65" s="114">
        <v>81885</v>
      </c>
      <c r="BY65" s="114">
        <v>4419</v>
      </c>
      <c r="BZ65" s="114">
        <v>2234</v>
      </c>
      <c r="CA65" s="114">
        <v>493</v>
      </c>
      <c r="CB65" s="114">
        <v>78105</v>
      </c>
      <c r="CC65" s="114">
        <v>9585</v>
      </c>
      <c r="CD65" s="114">
        <v>0</v>
      </c>
      <c r="CE65" s="114">
        <v>0</v>
      </c>
      <c r="CF65" s="117">
        <v>835696</v>
      </c>
      <c r="CG65" s="118">
        <v>841427</v>
      </c>
      <c r="CH65" s="116">
        <v>149</v>
      </c>
      <c r="CI65" s="116">
        <v>26933</v>
      </c>
      <c r="CJ65" s="116">
        <v>0</v>
      </c>
      <c r="CK65" s="116">
        <v>5246</v>
      </c>
      <c r="CL65" s="116">
        <v>21048</v>
      </c>
      <c r="CM65" s="116">
        <v>3594</v>
      </c>
      <c r="CN65" s="116">
        <v>487</v>
      </c>
      <c r="CO65" s="115">
        <v>57457</v>
      </c>
      <c r="CP65" s="114">
        <v>82612</v>
      </c>
      <c r="CQ65" s="114">
        <v>3874753</v>
      </c>
      <c r="CR65" s="114">
        <v>0</v>
      </c>
      <c r="CS65" s="114">
        <v>808769</v>
      </c>
      <c r="CT65" s="114">
        <v>3979243</v>
      </c>
      <c r="CU65" s="114">
        <v>-142238</v>
      </c>
      <c r="CV65" s="114">
        <v>74712</v>
      </c>
      <c r="CW65" s="119">
        <v>8677851</v>
      </c>
      <c r="CX65" s="118">
        <v>8735308</v>
      </c>
      <c r="CY65" s="118">
        <v>2138620</v>
      </c>
      <c r="CZ65" s="118">
        <v>-4511581</v>
      </c>
      <c r="DA65" s="121">
        <v>7203774</v>
      </c>
      <c r="DB65" s="122"/>
    </row>
    <row r="66" spans="1:106" x14ac:dyDescent="0.15">
      <c r="A66" s="96"/>
      <c r="B66" s="136"/>
      <c r="C66" s="78" t="s">
        <v>99</v>
      </c>
      <c r="D66" s="79" t="s">
        <v>342</v>
      </c>
      <c r="E66" s="116">
        <v>0</v>
      </c>
      <c r="F66" s="116">
        <v>0</v>
      </c>
      <c r="G66" s="116">
        <v>1255</v>
      </c>
      <c r="H66" s="116">
        <v>1</v>
      </c>
      <c r="I66" s="116">
        <v>1</v>
      </c>
      <c r="J66" s="116">
        <v>0</v>
      </c>
      <c r="K66" s="116">
        <v>0</v>
      </c>
      <c r="L66" s="116">
        <v>0</v>
      </c>
      <c r="M66" s="116">
        <v>0</v>
      </c>
      <c r="N66" s="116">
        <v>0</v>
      </c>
      <c r="O66" s="116">
        <v>0</v>
      </c>
      <c r="P66" s="116">
        <v>1</v>
      </c>
      <c r="Q66" s="116">
        <v>0</v>
      </c>
      <c r="R66" s="116">
        <v>0</v>
      </c>
      <c r="S66" s="116">
        <v>0</v>
      </c>
      <c r="T66" s="116">
        <v>849</v>
      </c>
      <c r="U66" s="116">
        <v>0</v>
      </c>
      <c r="V66" s="116">
        <v>0</v>
      </c>
      <c r="W66" s="116">
        <v>0</v>
      </c>
      <c r="X66" s="116">
        <v>0</v>
      </c>
      <c r="Y66" s="116">
        <v>230725</v>
      </c>
      <c r="Z66" s="116">
        <v>1</v>
      </c>
      <c r="AA66" s="116">
        <v>4</v>
      </c>
      <c r="AB66" s="116">
        <v>0</v>
      </c>
      <c r="AC66" s="116">
        <v>0</v>
      </c>
      <c r="AD66" s="116">
        <v>0</v>
      </c>
      <c r="AE66" s="116">
        <v>13</v>
      </c>
      <c r="AF66" s="116">
        <v>1</v>
      </c>
      <c r="AG66" s="116">
        <v>0</v>
      </c>
      <c r="AH66" s="116">
        <v>20899</v>
      </c>
      <c r="AI66" s="116">
        <v>0</v>
      </c>
      <c r="AJ66" s="116">
        <v>9426</v>
      </c>
      <c r="AK66" s="116">
        <v>47</v>
      </c>
      <c r="AL66" s="116">
        <v>1</v>
      </c>
      <c r="AM66" s="116">
        <v>0</v>
      </c>
      <c r="AN66" s="116">
        <v>29126</v>
      </c>
      <c r="AO66" s="116">
        <v>57</v>
      </c>
      <c r="AP66" s="116">
        <v>0</v>
      </c>
      <c r="AQ66" s="116">
        <v>0</v>
      </c>
      <c r="AR66" s="115">
        <v>292407</v>
      </c>
      <c r="AS66" s="114">
        <v>76</v>
      </c>
      <c r="AT66" s="114">
        <v>7</v>
      </c>
      <c r="AU66" s="114">
        <v>69031</v>
      </c>
      <c r="AV66" s="114">
        <v>73</v>
      </c>
      <c r="AW66" s="114">
        <v>34</v>
      </c>
      <c r="AX66" s="114">
        <v>2</v>
      </c>
      <c r="AY66" s="114">
        <v>11</v>
      </c>
      <c r="AZ66" s="114">
        <v>4</v>
      </c>
      <c r="BA66" s="114">
        <v>2</v>
      </c>
      <c r="BB66" s="114">
        <v>2</v>
      </c>
      <c r="BC66" s="114">
        <v>24</v>
      </c>
      <c r="BD66" s="114">
        <v>14</v>
      </c>
      <c r="BE66" s="114">
        <v>2</v>
      </c>
      <c r="BF66" s="114">
        <v>19</v>
      </c>
      <c r="BG66" s="114">
        <v>5</v>
      </c>
      <c r="BH66" s="114">
        <v>8178</v>
      </c>
      <c r="BI66" s="114">
        <v>9</v>
      </c>
      <c r="BJ66" s="114">
        <v>2</v>
      </c>
      <c r="BK66" s="114">
        <v>3</v>
      </c>
      <c r="BL66" s="114">
        <v>1</v>
      </c>
      <c r="BM66" s="114">
        <v>19226054</v>
      </c>
      <c r="BN66" s="114">
        <v>33</v>
      </c>
      <c r="BO66" s="114">
        <v>169</v>
      </c>
      <c r="BP66" s="114">
        <v>15</v>
      </c>
      <c r="BQ66" s="114">
        <v>5</v>
      </c>
      <c r="BR66" s="114">
        <v>21</v>
      </c>
      <c r="BS66" s="114">
        <v>573</v>
      </c>
      <c r="BT66" s="114">
        <v>33</v>
      </c>
      <c r="BU66" s="114">
        <v>16</v>
      </c>
      <c r="BV66" s="114">
        <v>700610</v>
      </c>
      <c r="BW66" s="114">
        <v>65</v>
      </c>
      <c r="BX66" s="114">
        <v>420321</v>
      </c>
      <c r="BY66" s="114">
        <v>2146</v>
      </c>
      <c r="BZ66" s="114">
        <v>51</v>
      </c>
      <c r="CA66" s="114">
        <v>8</v>
      </c>
      <c r="CB66" s="114">
        <v>1795906</v>
      </c>
      <c r="CC66" s="114">
        <v>2428</v>
      </c>
      <c r="CD66" s="114">
        <v>0</v>
      </c>
      <c r="CE66" s="114">
        <v>14</v>
      </c>
      <c r="CF66" s="117">
        <v>22225967</v>
      </c>
      <c r="CG66" s="118">
        <v>22518374</v>
      </c>
      <c r="CH66" s="116">
        <v>0</v>
      </c>
      <c r="CI66" s="116">
        <v>154422</v>
      </c>
      <c r="CJ66" s="116">
        <v>0</v>
      </c>
      <c r="CK66" s="116">
        <v>7957</v>
      </c>
      <c r="CL66" s="116">
        <v>108346</v>
      </c>
      <c r="CM66" s="116">
        <v>620</v>
      </c>
      <c r="CN66" s="116">
        <v>7328</v>
      </c>
      <c r="CO66" s="115">
        <v>278673</v>
      </c>
      <c r="CP66" s="114">
        <v>0</v>
      </c>
      <c r="CQ66" s="114">
        <v>5019996</v>
      </c>
      <c r="CR66" s="114">
        <v>0</v>
      </c>
      <c r="CS66" s="114">
        <v>210689</v>
      </c>
      <c r="CT66" s="114">
        <v>4899583</v>
      </c>
      <c r="CU66" s="114">
        <v>-363661</v>
      </c>
      <c r="CV66" s="114">
        <v>342275</v>
      </c>
      <c r="CW66" s="119">
        <v>10108882</v>
      </c>
      <c r="CX66" s="118">
        <v>10387555</v>
      </c>
      <c r="CY66" s="118">
        <v>14064450</v>
      </c>
      <c r="CZ66" s="118">
        <v>-2359921</v>
      </c>
      <c r="DA66" s="121">
        <v>44610458</v>
      </c>
      <c r="DB66" s="122"/>
    </row>
    <row r="67" spans="1:106" x14ac:dyDescent="0.15">
      <c r="A67" s="96"/>
      <c r="B67" s="136"/>
      <c r="C67" s="78" t="s">
        <v>100</v>
      </c>
      <c r="D67" s="79" t="s">
        <v>13</v>
      </c>
      <c r="E67" s="116">
        <v>48</v>
      </c>
      <c r="F67" s="116">
        <v>4</v>
      </c>
      <c r="G67" s="116">
        <v>100</v>
      </c>
      <c r="H67" s="116">
        <v>33</v>
      </c>
      <c r="I67" s="116">
        <v>7766</v>
      </c>
      <c r="J67" s="116">
        <v>590</v>
      </c>
      <c r="K67" s="116">
        <v>2149</v>
      </c>
      <c r="L67" s="116">
        <v>2362</v>
      </c>
      <c r="M67" s="116">
        <v>1094</v>
      </c>
      <c r="N67" s="116">
        <v>2910</v>
      </c>
      <c r="O67" s="116">
        <v>1839</v>
      </c>
      <c r="P67" s="116">
        <v>19169</v>
      </c>
      <c r="Q67" s="116">
        <v>3008</v>
      </c>
      <c r="R67" s="116">
        <v>1424</v>
      </c>
      <c r="S67" s="116">
        <v>456</v>
      </c>
      <c r="T67" s="116">
        <v>1098</v>
      </c>
      <c r="U67" s="116">
        <v>473</v>
      </c>
      <c r="V67" s="116">
        <v>1050</v>
      </c>
      <c r="W67" s="116">
        <v>1572</v>
      </c>
      <c r="X67" s="116">
        <v>2270</v>
      </c>
      <c r="Y67" s="116">
        <v>1148</v>
      </c>
      <c r="Z67" s="116">
        <v>10479</v>
      </c>
      <c r="AA67" s="116">
        <v>2105</v>
      </c>
      <c r="AB67" s="116">
        <v>4312</v>
      </c>
      <c r="AC67" s="116">
        <v>244</v>
      </c>
      <c r="AD67" s="116">
        <v>296</v>
      </c>
      <c r="AE67" s="116">
        <v>8306</v>
      </c>
      <c r="AF67" s="116">
        <v>7807</v>
      </c>
      <c r="AG67" s="116">
        <v>69</v>
      </c>
      <c r="AH67" s="116">
        <v>1719</v>
      </c>
      <c r="AI67" s="116">
        <v>6259</v>
      </c>
      <c r="AJ67" s="116">
        <v>5333</v>
      </c>
      <c r="AK67" s="116">
        <v>11757</v>
      </c>
      <c r="AL67" s="116">
        <v>4488</v>
      </c>
      <c r="AM67" s="116">
        <v>4143</v>
      </c>
      <c r="AN67" s="116">
        <v>5531</v>
      </c>
      <c r="AO67" s="116">
        <v>6184</v>
      </c>
      <c r="AP67" s="116">
        <v>3074</v>
      </c>
      <c r="AQ67" s="116">
        <v>139</v>
      </c>
      <c r="AR67" s="115">
        <v>132808</v>
      </c>
      <c r="AS67" s="114">
        <v>8036</v>
      </c>
      <c r="AT67" s="114">
        <v>1341</v>
      </c>
      <c r="AU67" s="114">
        <v>9755</v>
      </c>
      <c r="AV67" s="114">
        <v>2959</v>
      </c>
      <c r="AW67" s="114">
        <v>278770</v>
      </c>
      <c r="AX67" s="114">
        <v>48912</v>
      </c>
      <c r="AY67" s="114">
        <v>128403</v>
      </c>
      <c r="AZ67" s="114">
        <v>94360</v>
      </c>
      <c r="BA67" s="114">
        <v>45014</v>
      </c>
      <c r="BB67" s="114">
        <v>149412</v>
      </c>
      <c r="BC67" s="114">
        <v>77054</v>
      </c>
      <c r="BD67" s="114">
        <v>355284</v>
      </c>
      <c r="BE67" s="114">
        <v>205628</v>
      </c>
      <c r="BF67" s="114">
        <v>25047</v>
      </c>
      <c r="BG67" s="114">
        <v>12109</v>
      </c>
      <c r="BH67" s="114">
        <v>34424</v>
      </c>
      <c r="BI67" s="114">
        <v>42489</v>
      </c>
      <c r="BJ67" s="114">
        <v>76769</v>
      </c>
      <c r="BK67" s="114">
        <v>56291</v>
      </c>
      <c r="BL67" s="114">
        <v>62142</v>
      </c>
      <c r="BM67" s="114">
        <v>79903</v>
      </c>
      <c r="BN67" s="114">
        <v>505716</v>
      </c>
      <c r="BO67" s="114">
        <v>171246</v>
      </c>
      <c r="BP67" s="114">
        <v>181317</v>
      </c>
      <c r="BQ67" s="114">
        <v>12066</v>
      </c>
      <c r="BR67" s="114">
        <v>16221</v>
      </c>
      <c r="BS67" s="114">
        <v>566648</v>
      </c>
      <c r="BT67" s="114">
        <v>532160</v>
      </c>
      <c r="BU67" s="114">
        <v>3941</v>
      </c>
      <c r="BV67" s="114">
        <v>95996</v>
      </c>
      <c r="BW67" s="114">
        <v>1025327</v>
      </c>
      <c r="BX67" s="114">
        <v>379492</v>
      </c>
      <c r="BY67" s="114">
        <v>619300</v>
      </c>
      <c r="BZ67" s="114">
        <v>249212</v>
      </c>
      <c r="CA67" s="114">
        <v>210184</v>
      </c>
      <c r="CB67" s="114">
        <v>648164</v>
      </c>
      <c r="CC67" s="114">
        <v>349892</v>
      </c>
      <c r="CD67" s="114">
        <v>180416</v>
      </c>
      <c r="CE67" s="114">
        <v>8243</v>
      </c>
      <c r="CF67" s="117">
        <v>7549643</v>
      </c>
      <c r="CG67" s="118">
        <v>7682451</v>
      </c>
      <c r="CH67" s="116">
        <v>3526</v>
      </c>
      <c r="CI67" s="116">
        <v>42429</v>
      </c>
      <c r="CJ67" s="116">
        <v>0</v>
      </c>
      <c r="CK67" s="116">
        <v>1177</v>
      </c>
      <c r="CL67" s="116">
        <v>13272</v>
      </c>
      <c r="CM67" s="116">
        <v>6456</v>
      </c>
      <c r="CN67" s="116">
        <v>66</v>
      </c>
      <c r="CO67" s="115">
        <v>66926</v>
      </c>
      <c r="CP67" s="114">
        <v>211049</v>
      </c>
      <c r="CQ67" s="114">
        <v>2446954</v>
      </c>
      <c r="CR67" s="114">
        <v>17</v>
      </c>
      <c r="CS67" s="114">
        <v>90296</v>
      </c>
      <c r="CT67" s="114">
        <v>847722</v>
      </c>
      <c r="CU67" s="114">
        <v>-32328</v>
      </c>
      <c r="CV67" s="114">
        <v>13848</v>
      </c>
      <c r="CW67" s="119">
        <v>3577558</v>
      </c>
      <c r="CX67" s="118">
        <v>3644484</v>
      </c>
      <c r="CY67" s="118">
        <v>514144</v>
      </c>
      <c r="CZ67" s="118">
        <v>-2374317</v>
      </c>
      <c r="DA67" s="121">
        <v>9466762</v>
      </c>
      <c r="DB67" s="122"/>
    </row>
    <row r="68" spans="1:106" x14ac:dyDescent="0.15">
      <c r="A68" s="96"/>
      <c r="B68" s="136"/>
      <c r="C68" s="78" t="s">
        <v>101</v>
      </c>
      <c r="D68" s="79" t="s">
        <v>14</v>
      </c>
      <c r="E68" s="116">
        <v>0</v>
      </c>
      <c r="F68" s="116">
        <v>0</v>
      </c>
      <c r="G68" s="116">
        <v>0</v>
      </c>
      <c r="H68" s="116">
        <v>0</v>
      </c>
      <c r="I68" s="116">
        <v>0</v>
      </c>
      <c r="J68" s="116">
        <v>0</v>
      </c>
      <c r="K68" s="116">
        <v>0</v>
      </c>
      <c r="L68" s="116">
        <v>0</v>
      </c>
      <c r="M68" s="116">
        <v>0</v>
      </c>
      <c r="N68" s="116">
        <v>0</v>
      </c>
      <c r="O68" s="116">
        <v>0</v>
      </c>
      <c r="P68" s="116">
        <v>0</v>
      </c>
      <c r="Q68" s="116">
        <v>0</v>
      </c>
      <c r="R68" s="116">
        <v>0</v>
      </c>
      <c r="S68" s="116">
        <v>0</v>
      </c>
      <c r="T68" s="116">
        <v>0</v>
      </c>
      <c r="U68" s="116">
        <v>0</v>
      </c>
      <c r="V68" s="116">
        <v>0</v>
      </c>
      <c r="W68" s="116">
        <v>0</v>
      </c>
      <c r="X68" s="116">
        <v>0</v>
      </c>
      <c r="Y68" s="116">
        <v>0</v>
      </c>
      <c r="Z68" s="116">
        <v>0</v>
      </c>
      <c r="AA68" s="116">
        <v>0</v>
      </c>
      <c r="AB68" s="116">
        <v>0</v>
      </c>
      <c r="AC68" s="116">
        <v>0</v>
      </c>
      <c r="AD68" s="116">
        <v>0</v>
      </c>
      <c r="AE68" s="116">
        <v>0</v>
      </c>
      <c r="AF68" s="116">
        <v>0</v>
      </c>
      <c r="AG68" s="116">
        <v>0</v>
      </c>
      <c r="AH68" s="116">
        <v>0</v>
      </c>
      <c r="AI68" s="116">
        <v>0</v>
      </c>
      <c r="AJ68" s="116">
        <v>0</v>
      </c>
      <c r="AK68" s="116">
        <v>0</v>
      </c>
      <c r="AL68" s="116">
        <v>0</v>
      </c>
      <c r="AM68" s="116">
        <v>0</v>
      </c>
      <c r="AN68" s="116">
        <v>0</v>
      </c>
      <c r="AO68" s="116">
        <v>0</v>
      </c>
      <c r="AP68" s="116">
        <v>0</v>
      </c>
      <c r="AQ68" s="116">
        <v>0</v>
      </c>
      <c r="AR68" s="115">
        <v>0</v>
      </c>
      <c r="AS68" s="114">
        <v>72389</v>
      </c>
      <c r="AT68" s="114">
        <v>3294</v>
      </c>
      <c r="AU68" s="114">
        <v>3354</v>
      </c>
      <c r="AV68" s="114">
        <v>10627</v>
      </c>
      <c r="AW68" s="114">
        <v>45345</v>
      </c>
      <c r="AX68" s="114">
        <v>18281</v>
      </c>
      <c r="AY68" s="114">
        <v>95372</v>
      </c>
      <c r="AZ68" s="114">
        <v>194927</v>
      </c>
      <c r="BA68" s="114">
        <v>14638</v>
      </c>
      <c r="BB68" s="114">
        <v>85372</v>
      </c>
      <c r="BC68" s="114">
        <v>82342</v>
      </c>
      <c r="BD68" s="114">
        <v>239050</v>
      </c>
      <c r="BE68" s="114">
        <v>65083</v>
      </c>
      <c r="BF68" s="114">
        <v>85378</v>
      </c>
      <c r="BG68" s="114">
        <v>37206</v>
      </c>
      <c r="BH68" s="114">
        <v>55907</v>
      </c>
      <c r="BI68" s="114">
        <v>18823</v>
      </c>
      <c r="BJ68" s="114">
        <v>100657</v>
      </c>
      <c r="BK68" s="114">
        <v>58549</v>
      </c>
      <c r="BL68" s="114">
        <v>18785</v>
      </c>
      <c r="BM68" s="114">
        <v>69627</v>
      </c>
      <c r="BN68" s="114">
        <v>34130</v>
      </c>
      <c r="BO68" s="114">
        <v>90630</v>
      </c>
      <c r="BP68" s="114">
        <v>867576</v>
      </c>
      <c r="BQ68" s="114">
        <v>291499</v>
      </c>
      <c r="BR68" s="114">
        <v>27551</v>
      </c>
      <c r="BS68" s="114">
        <v>699768</v>
      </c>
      <c r="BT68" s="114">
        <v>188569</v>
      </c>
      <c r="BU68" s="114">
        <v>3092754</v>
      </c>
      <c r="BV68" s="114">
        <v>502221</v>
      </c>
      <c r="BW68" s="114">
        <v>326600</v>
      </c>
      <c r="BX68" s="114">
        <v>803444</v>
      </c>
      <c r="BY68" s="114">
        <v>462555</v>
      </c>
      <c r="BZ68" s="114">
        <v>310618</v>
      </c>
      <c r="CA68" s="114">
        <v>18320</v>
      </c>
      <c r="CB68" s="114">
        <v>196947</v>
      </c>
      <c r="CC68" s="114">
        <v>278037</v>
      </c>
      <c r="CD68" s="114">
        <v>0</v>
      </c>
      <c r="CE68" s="114">
        <v>1632</v>
      </c>
      <c r="CF68" s="117">
        <v>9567857</v>
      </c>
      <c r="CG68" s="118">
        <v>9567857</v>
      </c>
      <c r="CH68" s="116">
        <v>0</v>
      </c>
      <c r="CI68" s="116">
        <v>0</v>
      </c>
      <c r="CJ68" s="116">
        <v>0</v>
      </c>
      <c r="CK68" s="116">
        <v>0</v>
      </c>
      <c r="CL68" s="116">
        <v>0</v>
      </c>
      <c r="CM68" s="116">
        <v>0</v>
      </c>
      <c r="CN68" s="116">
        <v>0</v>
      </c>
      <c r="CO68" s="115">
        <v>0</v>
      </c>
      <c r="CP68" s="114">
        <v>0</v>
      </c>
      <c r="CQ68" s="114">
        <v>0</v>
      </c>
      <c r="CR68" s="114">
        <v>0</v>
      </c>
      <c r="CS68" s="114">
        <v>16079342</v>
      </c>
      <c r="CT68" s="114">
        <v>25297992</v>
      </c>
      <c r="CU68" s="114">
        <v>0</v>
      </c>
      <c r="CV68" s="114">
        <v>0</v>
      </c>
      <c r="CW68" s="119">
        <v>41377334</v>
      </c>
      <c r="CX68" s="118">
        <v>41377334</v>
      </c>
      <c r="CY68" s="118">
        <v>0</v>
      </c>
      <c r="CZ68" s="118">
        <v>0</v>
      </c>
      <c r="DA68" s="121">
        <v>50945191</v>
      </c>
      <c r="DB68" s="122"/>
    </row>
    <row r="69" spans="1:106" x14ac:dyDescent="0.15">
      <c r="A69" s="96"/>
      <c r="B69" s="136"/>
      <c r="C69" s="78" t="s">
        <v>102</v>
      </c>
      <c r="D69" s="79" t="s">
        <v>343</v>
      </c>
      <c r="E69" s="116">
        <v>392</v>
      </c>
      <c r="F69" s="116">
        <v>11</v>
      </c>
      <c r="G69" s="116">
        <v>39</v>
      </c>
      <c r="H69" s="116">
        <v>86</v>
      </c>
      <c r="I69" s="116">
        <v>6641</v>
      </c>
      <c r="J69" s="116">
        <v>450</v>
      </c>
      <c r="K69" s="116">
        <v>4366</v>
      </c>
      <c r="L69" s="116">
        <v>11461</v>
      </c>
      <c r="M69" s="116">
        <v>377</v>
      </c>
      <c r="N69" s="116">
        <v>2829</v>
      </c>
      <c r="O69" s="116">
        <v>3673</v>
      </c>
      <c r="P69" s="116">
        <v>28353</v>
      </c>
      <c r="Q69" s="116">
        <v>2045</v>
      </c>
      <c r="R69" s="116">
        <v>2475</v>
      </c>
      <c r="S69" s="116">
        <v>2217</v>
      </c>
      <c r="T69" s="116">
        <v>1555</v>
      </c>
      <c r="U69" s="116">
        <v>301</v>
      </c>
      <c r="V69" s="116">
        <v>2499</v>
      </c>
      <c r="W69" s="116">
        <v>2648</v>
      </c>
      <c r="X69" s="116">
        <v>823</v>
      </c>
      <c r="Y69" s="116">
        <v>3324</v>
      </c>
      <c r="Z69" s="116">
        <v>1621</v>
      </c>
      <c r="AA69" s="116">
        <v>1859</v>
      </c>
      <c r="AB69" s="116">
        <v>19534</v>
      </c>
      <c r="AC69" s="116">
        <v>2023</v>
      </c>
      <c r="AD69" s="116">
        <v>1610</v>
      </c>
      <c r="AE69" s="116">
        <v>16806</v>
      </c>
      <c r="AF69" s="116">
        <v>1017</v>
      </c>
      <c r="AG69" s="116">
        <v>3024</v>
      </c>
      <c r="AH69" s="116">
        <v>5052</v>
      </c>
      <c r="AI69" s="116">
        <v>1439</v>
      </c>
      <c r="AJ69" s="116">
        <v>2942</v>
      </c>
      <c r="AK69" s="116">
        <v>5676</v>
      </c>
      <c r="AL69" s="116">
        <v>6130</v>
      </c>
      <c r="AM69" s="116">
        <v>194</v>
      </c>
      <c r="AN69" s="116">
        <v>2307</v>
      </c>
      <c r="AO69" s="116">
        <v>15510</v>
      </c>
      <c r="AP69" s="116">
        <v>0</v>
      </c>
      <c r="AQ69" s="116">
        <v>434</v>
      </c>
      <c r="AR69" s="115">
        <v>163743</v>
      </c>
      <c r="AS69" s="114">
        <v>99658</v>
      </c>
      <c r="AT69" s="114">
        <v>7028</v>
      </c>
      <c r="AU69" s="114">
        <v>8689</v>
      </c>
      <c r="AV69" s="114">
        <v>27005</v>
      </c>
      <c r="AW69" s="114">
        <v>400762</v>
      </c>
      <c r="AX69" s="114">
        <v>80292</v>
      </c>
      <c r="AY69" s="114">
        <v>404187</v>
      </c>
      <c r="AZ69" s="114">
        <v>622001</v>
      </c>
      <c r="BA69" s="114">
        <v>114556</v>
      </c>
      <c r="BB69" s="114">
        <v>264943</v>
      </c>
      <c r="BC69" s="114">
        <v>294317</v>
      </c>
      <c r="BD69" s="114">
        <v>750808</v>
      </c>
      <c r="BE69" s="114">
        <v>231144</v>
      </c>
      <c r="BF69" s="114">
        <v>176833</v>
      </c>
      <c r="BG69" s="114">
        <v>100298</v>
      </c>
      <c r="BH69" s="114">
        <v>121865</v>
      </c>
      <c r="BI69" s="114">
        <v>54442</v>
      </c>
      <c r="BJ69" s="114">
        <v>364562</v>
      </c>
      <c r="BK69" s="114">
        <v>124726</v>
      </c>
      <c r="BL69" s="114">
        <v>37067</v>
      </c>
      <c r="BM69" s="114">
        <v>476693</v>
      </c>
      <c r="BN69" s="114">
        <v>124077</v>
      </c>
      <c r="BO69" s="114">
        <v>230780</v>
      </c>
      <c r="BP69" s="114">
        <v>2152499</v>
      </c>
      <c r="BQ69" s="114">
        <v>172630</v>
      </c>
      <c r="BR69" s="114">
        <v>152970</v>
      </c>
      <c r="BS69" s="114">
        <v>1809989</v>
      </c>
      <c r="BT69" s="114">
        <v>125636</v>
      </c>
      <c r="BU69" s="114">
        <v>367610</v>
      </c>
      <c r="BV69" s="114">
        <v>437473</v>
      </c>
      <c r="BW69" s="114">
        <v>298071</v>
      </c>
      <c r="BX69" s="114">
        <v>378263</v>
      </c>
      <c r="BY69" s="114">
        <v>588726</v>
      </c>
      <c r="BZ69" s="114">
        <v>598255</v>
      </c>
      <c r="CA69" s="114">
        <v>18649</v>
      </c>
      <c r="CB69" s="114">
        <v>416524</v>
      </c>
      <c r="CC69" s="114">
        <v>1441568</v>
      </c>
      <c r="CD69" s="114">
        <v>0</v>
      </c>
      <c r="CE69" s="114">
        <v>46853</v>
      </c>
      <c r="CF69" s="117">
        <v>14122449</v>
      </c>
      <c r="CG69" s="118">
        <v>14286192</v>
      </c>
      <c r="CH69" s="116">
        <v>49</v>
      </c>
      <c r="CI69" s="116">
        <v>72256</v>
      </c>
      <c r="CJ69" s="116">
        <v>0</v>
      </c>
      <c r="CK69" s="116">
        <v>0</v>
      </c>
      <c r="CL69" s="116">
        <v>0</v>
      </c>
      <c r="CM69" s="116">
        <v>0</v>
      </c>
      <c r="CN69" s="116">
        <v>0</v>
      </c>
      <c r="CO69" s="115">
        <v>72305</v>
      </c>
      <c r="CP69" s="114">
        <v>4928</v>
      </c>
      <c r="CQ69" s="114">
        <v>6001909</v>
      </c>
      <c r="CR69" s="114">
        <v>0</v>
      </c>
      <c r="CS69" s="114">
        <v>0</v>
      </c>
      <c r="CT69" s="114">
        <v>0</v>
      </c>
      <c r="CU69" s="114">
        <v>0</v>
      </c>
      <c r="CV69" s="114">
        <v>0</v>
      </c>
      <c r="CW69" s="119">
        <v>6006837</v>
      </c>
      <c r="CX69" s="118">
        <v>6079142</v>
      </c>
      <c r="CY69" s="118">
        <v>25647</v>
      </c>
      <c r="CZ69" s="118">
        <v>-967</v>
      </c>
      <c r="DA69" s="121">
        <v>20390014</v>
      </c>
      <c r="DB69" s="122"/>
    </row>
    <row r="70" spans="1:106" x14ac:dyDescent="0.15">
      <c r="A70" s="96"/>
      <c r="B70" s="136"/>
      <c r="C70" s="78" t="s">
        <v>103</v>
      </c>
      <c r="D70" s="79" t="s">
        <v>375</v>
      </c>
      <c r="E70" s="116">
        <v>0</v>
      </c>
      <c r="F70" s="116">
        <v>0</v>
      </c>
      <c r="G70" s="116">
        <v>0</v>
      </c>
      <c r="H70" s="116">
        <v>0</v>
      </c>
      <c r="I70" s="116">
        <v>0</v>
      </c>
      <c r="J70" s="116">
        <v>0</v>
      </c>
      <c r="K70" s="116">
        <v>0</v>
      </c>
      <c r="L70" s="116">
        <v>0</v>
      </c>
      <c r="M70" s="116">
        <v>0</v>
      </c>
      <c r="N70" s="116">
        <v>0</v>
      </c>
      <c r="O70" s="116">
        <v>0</v>
      </c>
      <c r="P70" s="116">
        <v>0</v>
      </c>
      <c r="Q70" s="116">
        <v>0</v>
      </c>
      <c r="R70" s="116">
        <v>0</v>
      </c>
      <c r="S70" s="116">
        <v>0</v>
      </c>
      <c r="T70" s="116">
        <v>0</v>
      </c>
      <c r="U70" s="116">
        <v>0</v>
      </c>
      <c r="V70" s="116">
        <v>0</v>
      </c>
      <c r="W70" s="116">
        <v>0</v>
      </c>
      <c r="X70" s="116">
        <v>0</v>
      </c>
      <c r="Y70" s="116">
        <v>0</v>
      </c>
      <c r="Z70" s="116">
        <v>0</v>
      </c>
      <c r="AA70" s="116">
        <v>0</v>
      </c>
      <c r="AB70" s="116">
        <v>0</v>
      </c>
      <c r="AC70" s="116">
        <v>0</v>
      </c>
      <c r="AD70" s="116">
        <v>0</v>
      </c>
      <c r="AE70" s="116">
        <v>0</v>
      </c>
      <c r="AF70" s="116">
        <v>0</v>
      </c>
      <c r="AG70" s="116">
        <v>0</v>
      </c>
      <c r="AH70" s="116">
        <v>0</v>
      </c>
      <c r="AI70" s="116">
        <v>0</v>
      </c>
      <c r="AJ70" s="116">
        <v>0</v>
      </c>
      <c r="AK70" s="116">
        <v>0</v>
      </c>
      <c r="AL70" s="116">
        <v>0</v>
      </c>
      <c r="AM70" s="116">
        <v>0</v>
      </c>
      <c r="AN70" s="116">
        <v>0</v>
      </c>
      <c r="AO70" s="116">
        <v>0</v>
      </c>
      <c r="AP70" s="116">
        <v>0</v>
      </c>
      <c r="AQ70" s="116">
        <v>0</v>
      </c>
      <c r="AR70" s="115">
        <v>0</v>
      </c>
      <c r="AS70" s="114">
        <v>14445</v>
      </c>
      <c r="AT70" s="114">
        <v>356</v>
      </c>
      <c r="AU70" s="114">
        <v>639</v>
      </c>
      <c r="AV70" s="114">
        <v>3866</v>
      </c>
      <c r="AW70" s="114">
        <v>82948</v>
      </c>
      <c r="AX70" s="114">
        <v>4684</v>
      </c>
      <c r="AY70" s="114">
        <v>25880</v>
      </c>
      <c r="AZ70" s="114">
        <v>69668</v>
      </c>
      <c r="BA70" s="114">
        <v>9142</v>
      </c>
      <c r="BB70" s="114">
        <v>15123</v>
      </c>
      <c r="BC70" s="114">
        <v>9038</v>
      </c>
      <c r="BD70" s="114">
        <v>26160</v>
      </c>
      <c r="BE70" s="114">
        <v>8504</v>
      </c>
      <c r="BF70" s="114">
        <v>7549</v>
      </c>
      <c r="BG70" s="114">
        <v>5933</v>
      </c>
      <c r="BH70" s="114">
        <v>9237</v>
      </c>
      <c r="BI70" s="114">
        <v>4515</v>
      </c>
      <c r="BJ70" s="114">
        <v>25696</v>
      </c>
      <c r="BK70" s="114">
        <v>8920</v>
      </c>
      <c r="BL70" s="114">
        <v>1818</v>
      </c>
      <c r="BM70" s="114">
        <v>15893</v>
      </c>
      <c r="BN70" s="114">
        <v>9223</v>
      </c>
      <c r="BO70" s="114">
        <v>48502</v>
      </c>
      <c r="BP70" s="114">
        <v>19107</v>
      </c>
      <c r="BQ70" s="114">
        <v>411056</v>
      </c>
      <c r="BR70" s="114">
        <v>39682</v>
      </c>
      <c r="BS70" s="114">
        <v>269346</v>
      </c>
      <c r="BT70" s="114">
        <v>51642</v>
      </c>
      <c r="BU70" s="114">
        <v>39575</v>
      </c>
      <c r="BV70" s="114">
        <v>100208</v>
      </c>
      <c r="BW70" s="114">
        <v>96374</v>
      </c>
      <c r="BX70" s="114">
        <v>146973</v>
      </c>
      <c r="BY70" s="114">
        <v>315418</v>
      </c>
      <c r="BZ70" s="114">
        <v>315266</v>
      </c>
      <c r="CA70" s="114">
        <v>12668</v>
      </c>
      <c r="CB70" s="114">
        <v>59396</v>
      </c>
      <c r="CC70" s="114">
        <v>514045</v>
      </c>
      <c r="CD70" s="114">
        <v>0</v>
      </c>
      <c r="CE70" s="114">
        <v>16735</v>
      </c>
      <c r="CF70" s="117">
        <v>2815230</v>
      </c>
      <c r="CG70" s="118">
        <v>2815230</v>
      </c>
      <c r="CH70" s="116">
        <v>0</v>
      </c>
      <c r="CI70" s="116">
        <v>0</v>
      </c>
      <c r="CJ70" s="116">
        <v>0</v>
      </c>
      <c r="CK70" s="116">
        <v>0</v>
      </c>
      <c r="CL70" s="116">
        <v>0</v>
      </c>
      <c r="CM70" s="116">
        <v>0</v>
      </c>
      <c r="CN70" s="116">
        <v>0</v>
      </c>
      <c r="CO70" s="115">
        <v>0</v>
      </c>
      <c r="CP70" s="114">
        <v>2622</v>
      </c>
      <c r="CQ70" s="114">
        <v>1802006</v>
      </c>
      <c r="CR70" s="114">
        <v>-255987</v>
      </c>
      <c r="CS70" s="114">
        <v>0</v>
      </c>
      <c r="CT70" s="114">
        <v>0</v>
      </c>
      <c r="CU70" s="114">
        <v>0</v>
      </c>
      <c r="CV70" s="114">
        <v>0</v>
      </c>
      <c r="CW70" s="119">
        <v>1548641</v>
      </c>
      <c r="CX70" s="118">
        <v>1548641</v>
      </c>
      <c r="CY70" s="118">
        <v>8584</v>
      </c>
      <c r="CZ70" s="118">
        <v>-1063</v>
      </c>
      <c r="DA70" s="121">
        <v>4371392</v>
      </c>
      <c r="DB70" s="122"/>
    </row>
    <row r="71" spans="1:106" x14ac:dyDescent="0.15">
      <c r="A71" s="96"/>
      <c r="B71" s="136"/>
      <c r="C71" s="78" t="s">
        <v>104</v>
      </c>
      <c r="D71" s="79" t="s">
        <v>398</v>
      </c>
      <c r="E71" s="116">
        <v>2</v>
      </c>
      <c r="F71" s="116">
        <v>0</v>
      </c>
      <c r="G71" s="116">
        <v>0</v>
      </c>
      <c r="H71" s="116">
        <v>1</v>
      </c>
      <c r="I71" s="116">
        <v>43</v>
      </c>
      <c r="J71" s="116">
        <v>0</v>
      </c>
      <c r="K71" s="116">
        <v>13</v>
      </c>
      <c r="L71" s="116">
        <v>114</v>
      </c>
      <c r="M71" s="116">
        <v>1</v>
      </c>
      <c r="N71" s="116">
        <v>2</v>
      </c>
      <c r="O71" s="116">
        <v>28</v>
      </c>
      <c r="P71" s="116">
        <v>8</v>
      </c>
      <c r="Q71" s="116">
        <v>1</v>
      </c>
      <c r="R71" s="116">
        <v>2</v>
      </c>
      <c r="S71" s="116">
        <v>6</v>
      </c>
      <c r="T71" s="116">
        <v>1</v>
      </c>
      <c r="U71" s="116">
        <v>1</v>
      </c>
      <c r="V71" s="116">
        <v>8</v>
      </c>
      <c r="W71" s="116">
        <v>9</v>
      </c>
      <c r="X71" s="116">
        <v>3</v>
      </c>
      <c r="Y71" s="116">
        <v>93</v>
      </c>
      <c r="Z71" s="116">
        <v>5</v>
      </c>
      <c r="AA71" s="116">
        <v>91</v>
      </c>
      <c r="AB71" s="116">
        <v>189</v>
      </c>
      <c r="AC71" s="116">
        <v>12</v>
      </c>
      <c r="AD71" s="116">
        <v>0</v>
      </c>
      <c r="AE71" s="116">
        <v>166</v>
      </c>
      <c r="AF71" s="116">
        <v>105</v>
      </c>
      <c r="AG71" s="116">
        <v>2</v>
      </c>
      <c r="AH71" s="116">
        <v>294</v>
      </c>
      <c r="AI71" s="116">
        <v>158</v>
      </c>
      <c r="AJ71" s="116">
        <v>1283</v>
      </c>
      <c r="AK71" s="116">
        <v>225</v>
      </c>
      <c r="AL71" s="116">
        <v>306</v>
      </c>
      <c r="AM71" s="116">
        <v>0</v>
      </c>
      <c r="AN71" s="116">
        <v>19</v>
      </c>
      <c r="AO71" s="116">
        <v>1204</v>
      </c>
      <c r="AP71" s="116">
        <v>0</v>
      </c>
      <c r="AQ71" s="116">
        <v>31</v>
      </c>
      <c r="AR71" s="115">
        <v>4426</v>
      </c>
      <c r="AS71" s="114">
        <v>2827</v>
      </c>
      <c r="AT71" s="114">
        <v>0</v>
      </c>
      <c r="AU71" s="114">
        <v>18</v>
      </c>
      <c r="AV71" s="114">
        <v>1214</v>
      </c>
      <c r="AW71" s="114">
        <v>18062</v>
      </c>
      <c r="AX71" s="114">
        <v>477</v>
      </c>
      <c r="AY71" s="114">
        <v>5805</v>
      </c>
      <c r="AZ71" s="114">
        <v>42764</v>
      </c>
      <c r="BA71" s="114">
        <v>357</v>
      </c>
      <c r="BB71" s="114">
        <v>827</v>
      </c>
      <c r="BC71" s="114">
        <v>11942</v>
      </c>
      <c r="BD71" s="114">
        <v>2354</v>
      </c>
      <c r="BE71" s="114">
        <v>1402</v>
      </c>
      <c r="BF71" s="114">
        <v>592</v>
      </c>
      <c r="BG71" s="114">
        <v>1918</v>
      </c>
      <c r="BH71" s="114">
        <v>286</v>
      </c>
      <c r="BI71" s="114">
        <v>2307</v>
      </c>
      <c r="BJ71" s="114">
        <v>6792</v>
      </c>
      <c r="BK71" s="114">
        <v>2515</v>
      </c>
      <c r="BL71" s="114">
        <v>718</v>
      </c>
      <c r="BM71" s="114">
        <v>11312</v>
      </c>
      <c r="BN71" s="114">
        <v>2621</v>
      </c>
      <c r="BO71" s="114">
        <v>71471</v>
      </c>
      <c r="BP71" s="114">
        <v>300267</v>
      </c>
      <c r="BQ71" s="114">
        <v>6379</v>
      </c>
      <c r="BR71" s="114">
        <v>0</v>
      </c>
      <c r="BS71" s="114">
        <v>114230</v>
      </c>
      <c r="BT71" s="114">
        <v>69629</v>
      </c>
      <c r="BU71" s="114">
        <v>1086</v>
      </c>
      <c r="BV71" s="114">
        <v>139250</v>
      </c>
      <c r="BW71" s="114">
        <v>111173</v>
      </c>
      <c r="BX71" s="114">
        <v>821818</v>
      </c>
      <c r="BY71" s="114">
        <v>112396</v>
      </c>
      <c r="BZ71" s="114">
        <v>154900</v>
      </c>
      <c r="CA71" s="114">
        <v>128</v>
      </c>
      <c r="CB71" s="114">
        <v>15682</v>
      </c>
      <c r="CC71" s="114">
        <v>623432</v>
      </c>
      <c r="CD71" s="114">
        <v>0</v>
      </c>
      <c r="CE71" s="114">
        <v>17853</v>
      </c>
      <c r="CF71" s="117">
        <v>2676804</v>
      </c>
      <c r="CG71" s="118">
        <v>2681230</v>
      </c>
      <c r="CH71" s="116">
        <v>0</v>
      </c>
      <c r="CI71" s="116">
        <v>438</v>
      </c>
      <c r="CJ71" s="116">
        <v>1803</v>
      </c>
      <c r="CK71" s="116">
        <v>0</v>
      </c>
      <c r="CL71" s="116">
        <v>0</v>
      </c>
      <c r="CM71" s="116">
        <v>0</v>
      </c>
      <c r="CN71" s="116">
        <v>0</v>
      </c>
      <c r="CO71" s="115">
        <v>2241</v>
      </c>
      <c r="CP71" s="114">
        <v>0</v>
      </c>
      <c r="CQ71" s="114">
        <v>208874</v>
      </c>
      <c r="CR71" s="114">
        <v>727829</v>
      </c>
      <c r="CS71" s="114">
        <v>0</v>
      </c>
      <c r="CT71" s="114">
        <v>0</v>
      </c>
      <c r="CU71" s="114">
        <v>0</v>
      </c>
      <c r="CV71" s="114">
        <v>0</v>
      </c>
      <c r="CW71" s="119">
        <v>936703</v>
      </c>
      <c r="CX71" s="118">
        <v>938944</v>
      </c>
      <c r="CY71" s="118">
        <v>2979</v>
      </c>
      <c r="CZ71" s="118">
        <v>-203</v>
      </c>
      <c r="DA71" s="121">
        <v>3622950</v>
      </c>
      <c r="DB71" s="122"/>
    </row>
    <row r="72" spans="1:106" x14ac:dyDescent="0.15">
      <c r="A72" s="96"/>
      <c r="B72" s="136"/>
      <c r="C72" s="78" t="s">
        <v>105</v>
      </c>
      <c r="D72" s="79" t="s">
        <v>399</v>
      </c>
      <c r="E72" s="116">
        <v>7240</v>
      </c>
      <c r="F72" s="116">
        <v>135</v>
      </c>
      <c r="G72" s="116">
        <v>1529</v>
      </c>
      <c r="H72" s="116">
        <v>559</v>
      </c>
      <c r="I72" s="116">
        <v>116983</v>
      </c>
      <c r="J72" s="116">
        <v>7920</v>
      </c>
      <c r="K72" s="116">
        <v>40756</v>
      </c>
      <c r="L72" s="116">
        <v>64928</v>
      </c>
      <c r="M72" s="116">
        <v>1882</v>
      </c>
      <c r="N72" s="116">
        <v>34406</v>
      </c>
      <c r="O72" s="116">
        <v>12153</v>
      </c>
      <c r="P72" s="116">
        <v>71743</v>
      </c>
      <c r="Q72" s="116">
        <v>13252</v>
      </c>
      <c r="R72" s="116">
        <v>30839</v>
      </c>
      <c r="S72" s="116">
        <v>39811</v>
      </c>
      <c r="T72" s="116">
        <v>29409</v>
      </c>
      <c r="U72" s="116">
        <v>8867</v>
      </c>
      <c r="V72" s="116">
        <v>14858</v>
      </c>
      <c r="W72" s="116">
        <v>60063</v>
      </c>
      <c r="X72" s="116">
        <v>28716</v>
      </c>
      <c r="Y72" s="116">
        <v>35679</v>
      </c>
      <c r="Z72" s="116">
        <v>31681</v>
      </c>
      <c r="AA72" s="116">
        <v>87129</v>
      </c>
      <c r="AB72" s="116">
        <v>10229</v>
      </c>
      <c r="AC72" s="116">
        <v>3326</v>
      </c>
      <c r="AD72" s="116">
        <v>1976</v>
      </c>
      <c r="AE72" s="116">
        <v>47734</v>
      </c>
      <c r="AF72" s="116">
        <v>5866</v>
      </c>
      <c r="AG72" s="116">
        <v>3391</v>
      </c>
      <c r="AH72" s="116">
        <v>14929</v>
      </c>
      <c r="AI72" s="116">
        <v>8372</v>
      </c>
      <c r="AJ72" s="116">
        <v>12537</v>
      </c>
      <c r="AK72" s="116">
        <v>19004</v>
      </c>
      <c r="AL72" s="116">
        <v>99248</v>
      </c>
      <c r="AM72" s="116">
        <v>6589</v>
      </c>
      <c r="AN72" s="116">
        <v>29416</v>
      </c>
      <c r="AO72" s="116">
        <v>131041</v>
      </c>
      <c r="AP72" s="116">
        <v>8884</v>
      </c>
      <c r="AQ72" s="116">
        <v>2308</v>
      </c>
      <c r="AR72" s="115">
        <v>1145388</v>
      </c>
      <c r="AS72" s="114">
        <v>561741</v>
      </c>
      <c r="AT72" s="114">
        <v>22089</v>
      </c>
      <c r="AU72" s="114">
        <v>83961</v>
      </c>
      <c r="AV72" s="114">
        <v>28759</v>
      </c>
      <c r="AW72" s="114">
        <v>2563412</v>
      </c>
      <c r="AX72" s="114">
        <v>341691</v>
      </c>
      <c r="AY72" s="114">
        <v>1072813</v>
      </c>
      <c r="AZ72" s="114">
        <v>1244046</v>
      </c>
      <c r="BA72" s="114">
        <v>152858</v>
      </c>
      <c r="BB72" s="114">
        <v>1006943</v>
      </c>
      <c r="BC72" s="114">
        <v>302273</v>
      </c>
      <c r="BD72" s="114">
        <v>862212</v>
      </c>
      <c r="BE72" s="114">
        <v>457474</v>
      </c>
      <c r="BF72" s="114">
        <v>660532</v>
      </c>
      <c r="BG72" s="114">
        <v>496406</v>
      </c>
      <c r="BH72" s="114">
        <v>679534</v>
      </c>
      <c r="BI72" s="114">
        <v>376509</v>
      </c>
      <c r="BJ72" s="114">
        <v>662253</v>
      </c>
      <c r="BK72" s="114">
        <v>823834</v>
      </c>
      <c r="BL72" s="114">
        <v>363799</v>
      </c>
      <c r="BM72" s="114">
        <v>2027834</v>
      </c>
      <c r="BN72" s="114">
        <v>821939</v>
      </c>
      <c r="BO72" s="114">
        <v>3604640</v>
      </c>
      <c r="BP72" s="114">
        <v>293814</v>
      </c>
      <c r="BQ72" s="114">
        <v>90236</v>
      </c>
      <c r="BR72" s="114">
        <v>62204</v>
      </c>
      <c r="BS72" s="114">
        <v>2147769</v>
      </c>
      <c r="BT72" s="114">
        <v>228533</v>
      </c>
      <c r="BU72" s="114">
        <v>119688</v>
      </c>
      <c r="BV72" s="114">
        <v>434318</v>
      </c>
      <c r="BW72" s="114">
        <v>691595</v>
      </c>
      <c r="BX72" s="114">
        <v>518359</v>
      </c>
      <c r="BY72" s="114">
        <v>596598</v>
      </c>
      <c r="BZ72" s="114">
        <v>2865303</v>
      </c>
      <c r="CA72" s="114">
        <v>207597</v>
      </c>
      <c r="CB72" s="114">
        <v>1429187</v>
      </c>
      <c r="CC72" s="114">
        <v>3837117</v>
      </c>
      <c r="CD72" s="114">
        <v>295307</v>
      </c>
      <c r="CE72" s="114">
        <v>76081</v>
      </c>
      <c r="CF72" s="117">
        <v>33111258</v>
      </c>
      <c r="CG72" s="118">
        <v>34256646</v>
      </c>
      <c r="CH72" s="116">
        <v>35364</v>
      </c>
      <c r="CI72" s="116">
        <v>1307410</v>
      </c>
      <c r="CJ72" s="116">
        <v>189</v>
      </c>
      <c r="CK72" s="116">
        <v>12910</v>
      </c>
      <c r="CL72" s="116">
        <v>282667</v>
      </c>
      <c r="CM72" s="116">
        <v>2734</v>
      </c>
      <c r="CN72" s="116">
        <v>0</v>
      </c>
      <c r="CO72" s="115">
        <v>1641274</v>
      </c>
      <c r="CP72" s="114">
        <v>1474763</v>
      </c>
      <c r="CQ72" s="114">
        <v>40977293</v>
      </c>
      <c r="CR72" s="114">
        <v>9316</v>
      </c>
      <c r="CS72" s="114">
        <v>417589</v>
      </c>
      <c r="CT72" s="114">
        <v>5441131</v>
      </c>
      <c r="CU72" s="114">
        <v>144094</v>
      </c>
      <c r="CV72" s="114">
        <v>0</v>
      </c>
      <c r="CW72" s="119">
        <v>48464186</v>
      </c>
      <c r="CX72" s="118">
        <v>50105460</v>
      </c>
      <c r="CY72" s="118">
        <v>7424378</v>
      </c>
      <c r="CZ72" s="118">
        <v>-960593</v>
      </c>
      <c r="DA72" s="121">
        <v>90825891</v>
      </c>
      <c r="DB72" s="122"/>
    </row>
    <row r="73" spans="1:106" x14ac:dyDescent="0.15">
      <c r="A73" s="96"/>
      <c r="B73" s="136"/>
      <c r="C73" s="78" t="s">
        <v>106</v>
      </c>
      <c r="D73" s="79" t="s">
        <v>17</v>
      </c>
      <c r="E73" s="116">
        <v>138</v>
      </c>
      <c r="F73" s="116">
        <v>8</v>
      </c>
      <c r="G73" s="116">
        <v>41</v>
      </c>
      <c r="H73" s="116">
        <v>89</v>
      </c>
      <c r="I73" s="116">
        <v>1212</v>
      </c>
      <c r="J73" s="116">
        <v>197</v>
      </c>
      <c r="K73" s="116">
        <v>498</v>
      </c>
      <c r="L73" s="116">
        <v>1032</v>
      </c>
      <c r="M73" s="116">
        <v>58</v>
      </c>
      <c r="N73" s="116">
        <v>200</v>
      </c>
      <c r="O73" s="116">
        <v>341</v>
      </c>
      <c r="P73" s="116">
        <v>1290</v>
      </c>
      <c r="Q73" s="116">
        <v>271</v>
      </c>
      <c r="R73" s="116">
        <v>771</v>
      </c>
      <c r="S73" s="116">
        <v>904</v>
      </c>
      <c r="T73" s="116">
        <v>559</v>
      </c>
      <c r="U73" s="116">
        <v>153</v>
      </c>
      <c r="V73" s="116">
        <v>216</v>
      </c>
      <c r="W73" s="116">
        <v>673</v>
      </c>
      <c r="X73" s="116">
        <v>401</v>
      </c>
      <c r="Y73" s="116">
        <v>1222</v>
      </c>
      <c r="Z73" s="116">
        <v>736</v>
      </c>
      <c r="AA73" s="116">
        <v>2616</v>
      </c>
      <c r="AB73" s="116">
        <v>1454</v>
      </c>
      <c r="AC73" s="116">
        <v>91</v>
      </c>
      <c r="AD73" s="116">
        <v>150</v>
      </c>
      <c r="AE73" s="116">
        <v>5923</v>
      </c>
      <c r="AF73" s="116">
        <v>7550</v>
      </c>
      <c r="AG73" s="116">
        <v>24474</v>
      </c>
      <c r="AH73" s="116">
        <v>3525</v>
      </c>
      <c r="AI73" s="116">
        <v>706</v>
      </c>
      <c r="AJ73" s="116">
        <v>6054</v>
      </c>
      <c r="AK73" s="116">
        <v>399</v>
      </c>
      <c r="AL73" s="116">
        <v>1778</v>
      </c>
      <c r="AM73" s="116">
        <v>1693</v>
      </c>
      <c r="AN73" s="116">
        <v>2241</v>
      </c>
      <c r="AO73" s="116">
        <v>1758</v>
      </c>
      <c r="AP73" s="116">
        <v>0</v>
      </c>
      <c r="AQ73" s="116">
        <v>114</v>
      </c>
      <c r="AR73" s="115">
        <v>71536</v>
      </c>
      <c r="AS73" s="114">
        <v>58660</v>
      </c>
      <c r="AT73" s="114">
        <v>5481</v>
      </c>
      <c r="AU73" s="114">
        <v>14072</v>
      </c>
      <c r="AV73" s="114">
        <v>31666</v>
      </c>
      <c r="AW73" s="114">
        <v>169979</v>
      </c>
      <c r="AX73" s="114">
        <v>58593</v>
      </c>
      <c r="AY73" s="114">
        <v>97694</v>
      </c>
      <c r="AZ73" s="114">
        <v>166279</v>
      </c>
      <c r="BA73" s="114">
        <v>53952</v>
      </c>
      <c r="BB73" s="114">
        <v>37812</v>
      </c>
      <c r="BC73" s="114">
        <v>63662</v>
      </c>
      <c r="BD73" s="114">
        <v>99273</v>
      </c>
      <c r="BE73" s="114">
        <v>65007</v>
      </c>
      <c r="BF73" s="114">
        <v>99758</v>
      </c>
      <c r="BG73" s="114">
        <v>52373</v>
      </c>
      <c r="BH73" s="114">
        <v>88981</v>
      </c>
      <c r="BI73" s="114">
        <v>61585</v>
      </c>
      <c r="BJ73" s="114">
        <v>75688</v>
      </c>
      <c r="BK73" s="114">
        <v>68281</v>
      </c>
      <c r="BL73" s="114">
        <v>38449</v>
      </c>
      <c r="BM73" s="114">
        <v>200391</v>
      </c>
      <c r="BN73" s="114">
        <v>118809</v>
      </c>
      <c r="BO73" s="114">
        <v>721376</v>
      </c>
      <c r="BP73" s="114">
        <v>389768</v>
      </c>
      <c r="BQ73" s="114">
        <v>17443</v>
      </c>
      <c r="BR73" s="114">
        <v>34487</v>
      </c>
      <c r="BS73" s="114">
        <v>1645667</v>
      </c>
      <c r="BT73" s="114">
        <v>1957465</v>
      </c>
      <c r="BU73" s="114">
        <v>5178700</v>
      </c>
      <c r="BV73" s="114">
        <v>651442</v>
      </c>
      <c r="BW73" s="114">
        <v>230175</v>
      </c>
      <c r="BX73" s="114">
        <v>1593187</v>
      </c>
      <c r="BY73" s="114">
        <v>77727</v>
      </c>
      <c r="BZ73" s="114">
        <v>344791</v>
      </c>
      <c r="CA73" s="114">
        <v>306827</v>
      </c>
      <c r="CB73" s="114">
        <v>749256</v>
      </c>
      <c r="CC73" s="114">
        <v>340757</v>
      </c>
      <c r="CD73" s="114">
        <v>0</v>
      </c>
      <c r="CE73" s="114">
        <v>24776</v>
      </c>
      <c r="CF73" s="117">
        <v>15990289</v>
      </c>
      <c r="CG73" s="118">
        <v>16061825</v>
      </c>
      <c r="CH73" s="116">
        <v>1</v>
      </c>
      <c r="CI73" s="116">
        <v>67478</v>
      </c>
      <c r="CJ73" s="116">
        <v>0</v>
      </c>
      <c r="CK73" s="116">
        <v>0</v>
      </c>
      <c r="CL73" s="116">
        <v>0</v>
      </c>
      <c r="CM73" s="116">
        <v>0</v>
      </c>
      <c r="CN73" s="116">
        <v>0</v>
      </c>
      <c r="CO73" s="115">
        <v>67479</v>
      </c>
      <c r="CP73" s="114">
        <v>163</v>
      </c>
      <c r="CQ73" s="114">
        <v>14979322</v>
      </c>
      <c r="CR73" s="114">
        <v>0</v>
      </c>
      <c r="CS73" s="114">
        <v>0</v>
      </c>
      <c r="CT73" s="114">
        <v>0</v>
      </c>
      <c r="CU73" s="114">
        <v>0</v>
      </c>
      <c r="CV73" s="114">
        <v>0</v>
      </c>
      <c r="CW73" s="119">
        <v>14979485</v>
      </c>
      <c r="CX73" s="118">
        <v>15046964</v>
      </c>
      <c r="CY73" s="118">
        <v>809415</v>
      </c>
      <c r="CZ73" s="118">
        <v>-865042</v>
      </c>
      <c r="DA73" s="121">
        <v>31053162</v>
      </c>
      <c r="DB73" s="122"/>
    </row>
    <row r="74" spans="1:106" x14ac:dyDescent="0.15">
      <c r="A74" s="96"/>
      <c r="B74" s="136"/>
      <c r="C74" s="78" t="s">
        <v>107</v>
      </c>
      <c r="D74" s="79" t="s">
        <v>18</v>
      </c>
      <c r="E74" s="116">
        <v>19</v>
      </c>
      <c r="F74" s="116">
        <v>0</v>
      </c>
      <c r="G74" s="116">
        <v>1</v>
      </c>
      <c r="H74" s="116">
        <v>2</v>
      </c>
      <c r="I74" s="116">
        <v>125</v>
      </c>
      <c r="J74" s="116">
        <v>8</v>
      </c>
      <c r="K74" s="116">
        <v>27</v>
      </c>
      <c r="L74" s="116">
        <v>79</v>
      </c>
      <c r="M74" s="116">
        <v>2</v>
      </c>
      <c r="N74" s="116">
        <v>43</v>
      </c>
      <c r="O74" s="116">
        <v>18</v>
      </c>
      <c r="P74" s="116">
        <v>80</v>
      </c>
      <c r="Q74" s="116">
        <v>9</v>
      </c>
      <c r="R74" s="116">
        <v>50</v>
      </c>
      <c r="S74" s="116">
        <v>60</v>
      </c>
      <c r="T74" s="116">
        <v>40</v>
      </c>
      <c r="U74" s="116">
        <v>8</v>
      </c>
      <c r="V74" s="116">
        <v>11</v>
      </c>
      <c r="W74" s="116">
        <v>66</v>
      </c>
      <c r="X74" s="116">
        <v>48</v>
      </c>
      <c r="Y74" s="116">
        <v>28</v>
      </c>
      <c r="Z74" s="116">
        <v>30</v>
      </c>
      <c r="AA74" s="116">
        <v>192</v>
      </c>
      <c r="AB74" s="116">
        <v>114</v>
      </c>
      <c r="AC74" s="116">
        <v>8</v>
      </c>
      <c r="AD74" s="116">
        <v>9</v>
      </c>
      <c r="AE74" s="116">
        <v>2048</v>
      </c>
      <c r="AF74" s="116">
        <v>460</v>
      </c>
      <c r="AG74" s="116">
        <v>1268</v>
      </c>
      <c r="AH74" s="116">
        <v>1134</v>
      </c>
      <c r="AI74" s="116">
        <v>361</v>
      </c>
      <c r="AJ74" s="116">
        <v>44</v>
      </c>
      <c r="AK74" s="116">
        <v>281</v>
      </c>
      <c r="AL74" s="116">
        <v>1102</v>
      </c>
      <c r="AM74" s="116">
        <v>92</v>
      </c>
      <c r="AN74" s="116">
        <v>290</v>
      </c>
      <c r="AO74" s="116">
        <v>863</v>
      </c>
      <c r="AP74" s="116">
        <v>0</v>
      </c>
      <c r="AQ74" s="116">
        <v>163</v>
      </c>
      <c r="AR74" s="115">
        <v>9183</v>
      </c>
      <c r="AS74" s="114">
        <v>23823</v>
      </c>
      <c r="AT74" s="114">
        <v>876</v>
      </c>
      <c r="AU74" s="114">
        <v>1438</v>
      </c>
      <c r="AV74" s="114">
        <v>8103</v>
      </c>
      <c r="AW74" s="114">
        <v>83065</v>
      </c>
      <c r="AX74" s="114">
        <v>12169</v>
      </c>
      <c r="AY74" s="114">
        <v>27286</v>
      </c>
      <c r="AZ74" s="114">
        <v>69818</v>
      </c>
      <c r="BA74" s="114">
        <v>5280</v>
      </c>
      <c r="BB74" s="114">
        <v>41930</v>
      </c>
      <c r="BC74" s="114">
        <v>19860</v>
      </c>
      <c r="BD74" s="114">
        <v>32328</v>
      </c>
      <c r="BE74" s="114">
        <v>9212</v>
      </c>
      <c r="BF74" s="114">
        <v>37978</v>
      </c>
      <c r="BG74" s="114">
        <v>25867</v>
      </c>
      <c r="BH74" s="114">
        <v>40990</v>
      </c>
      <c r="BI74" s="114">
        <v>13684</v>
      </c>
      <c r="BJ74" s="114">
        <v>22877</v>
      </c>
      <c r="BK74" s="114">
        <v>38440</v>
      </c>
      <c r="BL74" s="114">
        <v>19004</v>
      </c>
      <c r="BM74" s="114">
        <v>43152</v>
      </c>
      <c r="BN74" s="114">
        <v>31890</v>
      </c>
      <c r="BO74" s="114">
        <v>248065</v>
      </c>
      <c r="BP74" s="114">
        <v>163810</v>
      </c>
      <c r="BQ74" s="114">
        <v>8158</v>
      </c>
      <c r="BR74" s="114">
        <v>9704</v>
      </c>
      <c r="BS74" s="114">
        <v>3141326</v>
      </c>
      <c r="BT74" s="114">
        <v>616117</v>
      </c>
      <c r="BU74" s="114">
        <v>1507266</v>
      </c>
      <c r="BV74" s="114">
        <v>855383</v>
      </c>
      <c r="BW74" s="114">
        <v>1206430</v>
      </c>
      <c r="BX74" s="114">
        <v>67208</v>
      </c>
      <c r="BY74" s="114">
        <v>277623</v>
      </c>
      <c r="BZ74" s="114">
        <v>1091042</v>
      </c>
      <c r="CA74" s="114">
        <v>99116</v>
      </c>
      <c r="CB74" s="114">
        <v>544152</v>
      </c>
      <c r="CC74" s="114">
        <v>851238</v>
      </c>
      <c r="CD74" s="114">
        <v>0</v>
      </c>
      <c r="CE74" s="114">
        <v>188147</v>
      </c>
      <c r="CF74" s="117">
        <v>11483855</v>
      </c>
      <c r="CG74" s="118">
        <v>11493038</v>
      </c>
      <c r="CH74" s="116">
        <v>0</v>
      </c>
      <c r="CI74" s="116">
        <v>51856</v>
      </c>
      <c r="CJ74" s="116">
        <v>51</v>
      </c>
      <c r="CK74" s="116">
        <v>0</v>
      </c>
      <c r="CL74" s="116">
        <v>0</v>
      </c>
      <c r="CM74" s="116">
        <v>0</v>
      </c>
      <c r="CN74" s="116">
        <v>0</v>
      </c>
      <c r="CO74" s="115">
        <v>51907</v>
      </c>
      <c r="CP74" s="114">
        <v>0</v>
      </c>
      <c r="CQ74" s="114">
        <v>56848836</v>
      </c>
      <c r="CR74" s="114">
        <v>59017</v>
      </c>
      <c r="CS74" s="114">
        <v>0</v>
      </c>
      <c r="CT74" s="114">
        <v>0</v>
      </c>
      <c r="CU74" s="114">
        <v>0</v>
      </c>
      <c r="CV74" s="114">
        <v>0</v>
      </c>
      <c r="CW74" s="119">
        <v>56907853</v>
      </c>
      <c r="CX74" s="118">
        <v>56959760</v>
      </c>
      <c r="CY74" s="118">
        <v>21000</v>
      </c>
      <c r="CZ74" s="118">
        <v>-1575</v>
      </c>
      <c r="DA74" s="121">
        <v>68472223</v>
      </c>
      <c r="DB74" s="122"/>
    </row>
    <row r="75" spans="1:106" x14ac:dyDescent="0.15">
      <c r="A75" s="96"/>
      <c r="B75" s="136"/>
      <c r="C75" s="78" t="s">
        <v>108</v>
      </c>
      <c r="D75" s="79" t="s">
        <v>400</v>
      </c>
      <c r="E75" s="116">
        <v>2019</v>
      </c>
      <c r="F75" s="116">
        <v>69</v>
      </c>
      <c r="G75" s="116">
        <v>307</v>
      </c>
      <c r="H75" s="116">
        <v>230</v>
      </c>
      <c r="I75" s="116">
        <v>22797</v>
      </c>
      <c r="J75" s="116">
        <v>828</v>
      </c>
      <c r="K75" s="116">
        <v>6772</v>
      </c>
      <c r="L75" s="116">
        <v>13451</v>
      </c>
      <c r="M75" s="116">
        <v>2360</v>
      </c>
      <c r="N75" s="116">
        <v>4321</v>
      </c>
      <c r="O75" s="116">
        <v>5264</v>
      </c>
      <c r="P75" s="116">
        <v>21407</v>
      </c>
      <c r="Q75" s="116">
        <v>2297</v>
      </c>
      <c r="R75" s="116">
        <v>5710</v>
      </c>
      <c r="S75" s="116">
        <v>8344</v>
      </c>
      <c r="T75" s="116">
        <v>4872</v>
      </c>
      <c r="U75" s="116">
        <v>1375</v>
      </c>
      <c r="V75" s="116">
        <v>2845</v>
      </c>
      <c r="W75" s="116">
        <v>10634</v>
      </c>
      <c r="X75" s="116">
        <v>5260</v>
      </c>
      <c r="Y75" s="116">
        <v>6210</v>
      </c>
      <c r="Z75" s="116">
        <v>22099</v>
      </c>
      <c r="AA75" s="116">
        <v>18797</v>
      </c>
      <c r="AB75" s="116">
        <v>12151</v>
      </c>
      <c r="AC75" s="116">
        <v>983</v>
      </c>
      <c r="AD75" s="116">
        <v>2544</v>
      </c>
      <c r="AE75" s="116">
        <v>28013</v>
      </c>
      <c r="AF75" s="116">
        <v>12550</v>
      </c>
      <c r="AG75" s="116">
        <v>1205</v>
      </c>
      <c r="AH75" s="116">
        <v>42678</v>
      </c>
      <c r="AI75" s="116">
        <v>5989</v>
      </c>
      <c r="AJ75" s="116">
        <v>12949</v>
      </c>
      <c r="AK75" s="116">
        <v>9931</v>
      </c>
      <c r="AL75" s="116">
        <v>12354</v>
      </c>
      <c r="AM75" s="116">
        <v>2425</v>
      </c>
      <c r="AN75" s="116">
        <v>6579</v>
      </c>
      <c r="AO75" s="116">
        <v>19362</v>
      </c>
      <c r="AP75" s="116">
        <v>1024</v>
      </c>
      <c r="AQ75" s="116">
        <v>5619</v>
      </c>
      <c r="AR75" s="115">
        <v>344624</v>
      </c>
      <c r="AS75" s="114">
        <v>248049</v>
      </c>
      <c r="AT75" s="114">
        <v>15279</v>
      </c>
      <c r="AU75" s="114">
        <v>29367</v>
      </c>
      <c r="AV75" s="114">
        <v>25457</v>
      </c>
      <c r="AW75" s="114">
        <v>889600</v>
      </c>
      <c r="AX75" s="114">
        <v>62362</v>
      </c>
      <c r="AY75" s="114">
        <v>352216</v>
      </c>
      <c r="AZ75" s="114">
        <v>546305</v>
      </c>
      <c r="BA75" s="114">
        <v>402677</v>
      </c>
      <c r="BB75" s="114">
        <v>219083</v>
      </c>
      <c r="BC75" s="114">
        <v>249171</v>
      </c>
      <c r="BD75" s="114">
        <v>482072</v>
      </c>
      <c r="BE75" s="114">
        <v>236511</v>
      </c>
      <c r="BF75" s="114">
        <v>212113</v>
      </c>
      <c r="BG75" s="114">
        <v>144269</v>
      </c>
      <c r="BH75" s="114">
        <v>208099</v>
      </c>
      <c r="BI75" s="114">
        <v>108921</v>
      </c>
      <c r="BJ75" s="114">
        <v>225219</v>
      </c>
      <c r="BK75" s="114">
        <v>252333</v>
      </c>
      <c r="BL75" s="114">
        <v>118876</v>
      </c>
      <c r="BM75" s="114">
        <v>673398</v>
      </c>
      <c r="BN75" s="114">
        <v>763963</v>
      </c>
      <c r="BO75" s="114">
        <v>1372122</v>
      </c>
      <c r="BP75" s="114">
        <v>705984</v>
      </c>
      <c r="BQ75" s="114">
        <v>46261</v>
      </c>
      <c r="BR75" s="114">
        <v>148511</v>
      </c>
      <c r="BS75" s="114">
        <v>2184246</v>
      </c>
      <c r="BT75" s="114">
        <v>841464</v>
      </c>
      <c r="BU75" s="114">
        <v>68042</v>
      </c>
      <c r="BV75" s="114">
        <v>3788800</v>
      </c>
      <c r="BW75" s="114">
        <v>779622</v>
      </c>
      <c r="BX75" s="114">
        <v>954072</v>
      </c>
      <c r="BY75" s="114">
        <v>570475</v>
      </c>
      <c r="BZ75" s="114">
        <v>637125</v>
      </c>
      <c r="CA75" s="114">
        <v>127716</v>
      </c>
      <c r="CB75" s="114">
        <v>624874</v>
      </c>
      <c r="CC75" s="114">
        <v>1201174</v>
      </c>
      <c r="CD75" s="114">
        <v>59881</v>
      </c>
      <c r="CE75" s="114">
        <v>323196</v>
      </c>
      <c r="CF75" s="117">
        <v>20898905</v>
      </c>
      <c r="CG75" s="118">
        <v>21243529</v>
      </c>
      <c r="CH75" s="116">
        <v>6331</v>
      </c>
      <c r="CI75" s="116">
        <v>219817</v>
      </c>
      <c r="CJ75" s="116">
        <v>-358</v>
      </c>
      <c r="CK75" s="116">
        <v>436</v>
      </c>
      <c r="CL75" s="116">
        <v>9061</v>
      </c>
      <c r="CM75" s="116">
        <v>615</v>
      </c>
      <c r="CN75" s="116">
        <v>0</v>
      </c>
      <c r="CO75" s="115">
        <v>235902</v>
      </c>
      <c r="CP75" s="114">
        <v>375993</v>
      </c>
      <c r="CQ75" s="114">
        <v>12979206</v>
      </c>
      <c r="CR75" s="114">
        <v>-51211</v>
      </c>
      <c r="CS75" s="114">
        <v>32710</v>
      </c>
      <c r="CT75" s="114">
        <v>592272</v>
      </c>
      <c r="CU75" s="114">
        <v>35650</v>
      </c>
      <c r="CV75" s="114">
        <v>0</v>
      </c>
      <c r="CW75" s="119">
        <v>13964620</v>
      </c>
      <c r="CX75" s="118">
        <v>14200522</v>
      </c>
      <c r="CY75" s="118">
        <v>5598932</v>
      </c>
      <c r="CZ75" s="118">
        <v>-3395509</v>
      </c>
      <c r="DA75" s="121">
        <v>37647474</v>
      </c>
      <c r="DB75" s="122"/>
    </row>
    <row r="76" spans="1:106" x14ac:dyDescent="0.15">
      <c r="A76" s="96"/>
      <c r="B76" s="136"/>
      <c r="C76" s="78" t="s">
        <v>109</v>
      </c>
      <c r="D76" s="79" t="s">
        <v>347</v>
      </c>
      <c r="E76" s="116">
        <v>269</v>
      </c>
      <c r="F76" s="116">
        <v>8</v>
      </c>
      <c r="G76" s="116">
        <v>119</v>
      </c>
      <c r="H76" s="116">
        <v>36</v>
      </c>
      <c r="I76" s="116">
        <v>5247</v>
      </c>
      <c r="J76" s="116">
        <v>335</v>
      </c>
      <c r="K76" s="116">
        <v>1195</v>
      </c>
      <c r="L76" s="116">
        <v>8590</v>
      </c>
      <c r="M76" s="116">
        <v>72</v>
      </c>
      <c r="N76" s="116">
        <v>1766</v>
      </c>
      <c r="O76" s="116">
        <v>1022</v>
      </c>
      <c r="P76" s="116">
        <v>3373</v>
      </c>
      <c r="Q76" s="116">
        <v>586</v>
      </c>
      <c r="R76" s="116">
        <v>1682</v>
      </c>
      <c r="S76" s="116">
        <v>3465</v>
      </c>
      <c r="T76" s="116">
        <v>4025</v>
      </c>
      <c r="U76" s="116">
        <v>701</v>
      </c>
      <c r="V76" s="116">
        <v>1375</v>
      </c>
      <c r="W76" s="116">
        <v>8493</v>
      </c>
      <c r="X76" s="116">
        <v>6368</v>
      </c>
      <c r="Y76" s="116">
        <v>1901</v>
      </c>
      <c r="Z76" s="116">
        <v>1462</v>
      </c>
      <c r="AA76" s="116">
        <v>6289</v>
      </c>
      <c r="AB76" s="116">
        <v>3725</v>
      </c>
      <c r="AC76" s="116">
        <v>4351</v>
      </c>
      <c r="AD76" s="116">
        <v>709</v>
      </c>
      <c r="AE76" s="116">
        <v>58089</v>
      </c>
      <c r="AF76" s="116">
        <v>30746</v>
      </c>
      <c r="AG76" s="116">
        <v>4993</v>
      </c>
      <c r="AH76" s="116">
        <v>11336</v>
      </c>
      <c r="AI76" s="116">
        <v>76027</v>
      </c>
      <c r="AJ76" s="116">
        <v>16272</v>
      </c>
      <c r="AK76" s="116">
        <v>17118</v>
      </c>
      <c r="AL76" s="116">
        <v>16681</v>
      </c>
      <c r="AM76" s="116">
        <v>6434</v>
      </c>
      <c r="AN76" s="116">
        <v>24786</v>
      </c>
      <c r="AO76" s="116">
        <v>19058</v>
      </c>
      <c r="AP76" s="116">
        <v>0</v>
      </c>
      <c r="AQ76" s="116">
        <v>3952</v>
      </c>
      <c r="AR76" s="115">
        <v>352656</v>
      </c>
      <c r="AS76" s="114">
        <v>28782</v>
      </c>
      <c r="AT76" s="114">
        <v>1218</v>
      </c>
      <c r="AU76" s="114">
        <v>9942</v>
      </c>
      <c r="AV76" s="114">
        <v>7692</v>
      </c>
      <c r="AW76" s="114">
        <v>169962</v>
      </c>
      <c r="AX76" s="114">
        <v>21707</v>
      </c>
      <c r="AY76" s="114">
        <v>62100</v>
      </c>
      <c r="AZ76" s="114">
        <v>321129</v>
      </c>
      <c r="BA76" s="114">
        <v>13273</v>
      </c>
      <c r="BB76" s="114">
        <v>76860</v>
      </c>
      <c r="BC76" s="114">
        <v>43566</v>
      </c>
      <c r="BD76" s="114">
        <v>61371</v>
      </c>
      <c r="BE76" s="114">
        <v>33395</v>
      </c>
      <c r="BF76" s="114">
        <v>62162</v>
      </c>
      <c r="BG76" s="114">
        <v>64820</v>
      </c>
      <c r="BH76" s="114">
        <v>142455</v>
      </c>
      <c r="BI76" s="114">
        <v>50504</v>
      </c>
      <c r="BJ76" s="114">
        <v>130486</v>
      </c>
      <c r="BK76" s="114">
        <v>173380</v>
      </c>
      <c r="BL76" s="114">
        <v>163259</v>
      </c>
      <c r="BM76" s="114">
        <v>133278</v>
      </c>
      <c r="BN76" s="114">
        <v>63306</v>
      </c>
      <c r="BO76" s="114">
        <v>459468</v>
      </c>
      <c r="BP76" s="114">
        <v>253272</v>
      </c>
      <c r="BQ76" s="114">
        <v>180143</v>
      </c>
      <c r="BR76" s="114">
        <v>35720</v>
      </c>
      <c r="BS76" s="114">
        <v>3629265</v>
      </c>
      <c r="BT76" s="114">
        <v>1833647</v>
      </c>
      <c r="BU76" s="114">
        <v>276023</v>
      </c>
      <c r="BV76" s="114">
        <v>518011</v>
      </c>
      <c r="BW76" s="114">
        <v>6845921</v>
      </c>
      <c r="BX76" s="114">
        <v>1009399</v>
      </c>
      <c r="BY76" s="114">
        <v>786511</v>
      </c>
      <c r="BZ76" s="114">
        <v>792432</v>
      </c>
      <c r="CA76" s="114">
        <v>306648</v>
      </c>
      <c r="CB76" s="114">
        <v>4679237</v>
      </c>
      <c r="CC76" s="114">
        <v>1021792</v>
      </c>
      <c r="CD76" s="114">
        <v>0</v>
      </c>
      <c r="CE76" s="114">
        <v>203563</v>
      </c>
      <c r="CF76" s="117">
        <v>24665699</v>
      </c>
      <c r="CG76" s="118">
        <v>25018355</v>
      </c>
      <c r="CH76" s="116">
        <v>2941</v>
      </c>
      <c r="CI76" s="116">
        <v>220711</v>
      </c>
      <c r="CJ76" s="116">
        <v>178</v>
      </c>
      <c r="CK76" s="116">
        <v>17269</v>
      </c>
      <c r="CL76" s="116">
        <v>124597</v>
      </c>
      <c r="CM76" s="116">
        <v>-231</v>
      </c>
      <c r="CN76" s="116">
        <v>3</v>
      </c>
      <c r="CO76" s="115">
        <v>365468</v>
      </c>
      <c r="CP76" s="114">
        <v>154973</v>
      </c>
      <c r="CQ76" s="114">
        <v>12237211</v>
      </c>
      <c r="CR76" s="114">
        <v>35315</v>
      </c>
      <c r="CS76" s="114">
        <v>1155879</v>
      </c>
      <c r="CT76" s="114">
        <v>6748779</v>
      </c>
      <c r="CU76" s="114">
        <v>-11306</v>
      </c>
      <c r="CV76" s="114">
        <v>715</v>
      </c>
      <c r="CW76" s="119">
        <v>20321566</v>
      </c>
      <c r="CX76" s="118">
        <v>20687034</v>
      </c>
      <c r="CY76" s="118">
        <v>286018</v>
      </c>
      <c r="CZ76" s="118">
        <v>-679709</v>
      </c>
      <c r="DA76" s="121">
        <v>45311698</v>
      </c>
      <c r="DB76" s="122"/>
    </row>
    <row r="77" spans="1:106" x14ac:dyDescent="0.15">
      <c r="A77" s="96"/>
      <c r="B77" s="136"/>
      <c r="C77" s="78" t="s">
        <v>110</v>
      </c>
      <c r="D77" s="79" t="s">
        <v>19</v>
      </c>
      <c r="E77" s="116">
        <v>0</v>
      </c>
      <c r="F77" s="116">
        <v>0</v>
      </c>
      <c r="G77" s="116">
        <v>0</v>
      </c>
      <c r="H77" s="116">
        <v>0</v>
      </c>
      <c r="I77" s="116">
        <v>0</v>
      </c>
      <c r="J77" s="116">
        <v>0</v>
      </c>
      <c r="K77" s="116">
        <v>0</v>
      </c>
      <c r="L77" s="116">
        <v>0</v>
      </c>
      <c r="M77" s="116">
        <v>0</v>
      </c>
      <c r="N77" s="116">
        <v>0</v>
      </c>
      <c r="O77" s="116">
        <v>0</v>
      </c>
      <c r="P77" s="116">
        <v>0</v>
      </c>
      <c r="Q77" s="116">
        <v>0</v>
      </c>
      <c r="R77" s="116">
        <v>0</v>
      </c>
      <c r="S77" s="116">
        <v>0</v>
      </c>
      <c r="T77" s="116">
        <v>0</v>
      </c>
      <c r="U77" s="116">
        <v>0</v>
      </c>
      <c r="V77" s="116">
        <v>0</v>
      </c>
      <c r="W77" s="116">
        <v>0</v>
      </c>
      <c r="X77" s="116">
        <v>0</v>
      </c>
      <c r="Y77" s="116">
        <v>0</v>
      </c>
      <c r="Z77" s="116">
        <v>0</v>
      </c>
      <c r="AA77" s="116">
        <v>0</v>
      </c>
      <c r="AB77" s="116">
        <v>0</v>
      </c>
      <c r="AC77" s="116">
        <v>0</v>
      </c>
      <c r="AD77" s="116">
        <v>0</v>
      </c>
      <c r="AE77" s="116">
        <v>0</v>
      </c>
      <c r="AF77" s="116">
        <v>0</v>
      </c>
      <c r="AG77" s="116">
        <v>0</v>
      </c>
      <c r="AH77" s="116">
        <v>0</v>
      </c>
      <c r="AI77" s="116">
        <v>0</v>
      </c>
      <c r="AJ77" s="116">
        <v>0</v>
      </c>
      <c r="AK77" s="116">
        <v>0</v>
      </c>
      <c r="AL77" s="116">
        <v>0</v>
      </c>
      <c r="AM77" s="116">
        <v>0</v>
      </c>
      <c r="AN77" s="116">
        <v>0</v>
      </c>
      <c r="AO77" s="116">
        <v>0</v>
      </c>
      <c r="AP77" s="116">
        <v>0</v>
      </c>
      <c r="AQ77" s="116">
        <v>0</v>
      </c>
      <c r="AR77" s="115">
        <v>0</v>
      </c>
      <c r="AS77" s="114">
        <v>0</v>
      </c>
      <c r="AT77" s="114">
        <v>0</v>
      </c>
      <c r="AU77" s="114">
        <v>0</v>
      </c>
      <c r="AV77" s="114">
        <v>0</v>
      </c>
      <c r="AW77" s="114">
        <v>0</v>
      </c>
      <c r="AX77" s="114">
        <v>0</v>
      </c>
      <c r="AY77" s="114">
        <v>0</v>
      </c>
      <c r="AZ77" s="114">
        <v>0</v>
      </c>
      <c r="BA77" s="114">
        <v>0</v>
      </c>
      <c r="BB77" s="114">
        <v>0</v>
      </c>
      <c r="BC77" s="114">
        <v>0</v>
      </c>
      <c r="BD77" s="114">
        <v>0</v>
      </c>
      <c r="BE77" s="114">
        <v>0</v>
      </c>
      <c r="BF77" s="114">
        <v>0</v>
      </c>
      <c r="BG77" s="114">
        <v>0</v>
      </c>
      <c r="BH77" s="114">
        <v>0</v>
      </c>
      <c r="BI77" s="114">
        <v>0</v>
      </c>
      <c r="BJ77" s="114">
        <v>0</v>
      </c>
      <c r="BK77" s="114">
        <v>0</v>
      </c>
      <c r="BL77" s="114">
        <v>0</v>
      </c>
      <c r="BM77" s="114">
        <v>0</v>
      </c>
      <c r="BN77" s="114">
        <v>0</v>
      </c>
      <c r="BO77" s="114">
        <v>0</v>
      </c>
      <c r="BP77" s="114">
        <v>0</v>
      </c>
      <c r="BQ77" s="114">
        <v>0</v>
      </c>
      <c r="BR77" s="114">
        <v>0</v>
      </c>
      <c r="BS77" s="114">
        <v>0</v>
      </c>
      <c r="BT77" s="114">
        <v>0</v>
      </c>
      <c r="BU77" s="114">
        <v>0</v>
      </c>
      <c r="BV77" s="114">
        <v>0</v>
      </c>
      <c r="BW77" s="114">
        <v>0</v>
      </c>
      <c r="BX77" s="114">
        <v>0</v>
      </c>
      <c r="BY77" s="114">
        <v>0</v>
      </c>
      <c r="BZ77" s="114">
        <v>0</v>
      </c>
      <c r="CA77" s="114">
        <v>0</v>
      </c>
      <c r="CB77" s="114">
        <v>0</v>
      </c>
      <c r="CC77" s="114">
        <v>0</v>
      </c>
      <c r="CD77" s="114">
        <v>0</v>
      </c>
      <c r="CE77" s="114">
        <v>1094058</v>
      </c>
      <c r="CF77" s="117">
        <v>1094058</v>
      </c>
      <c r="CG77" s="118">
        <v>1094058</v>
      </c>
      <c r="CH77" s="116">
        <v>0</v>
      </c>
      <c r="CI77" s="116">
        <v>0</v>
      </c>
      <c r="CJ77" s="116">
        <v>0</v>
      </c>
      <c r="CK77" s="116">
        <v>0</v>
      </c>
      <c r="CL77" s="116">
        <v>0</v>
      </c>
      <c r="CM77" s="116">
        <v>0</v>
      </c>
      <c r="CN77" s="116">
        <v>0</v>
      </c>
      <c r="CO77" s="115">
        <v>0</v>
      </c>
      <c r="CP77" s="114">
        <v>0</v>
      </c>
      <c r="CQ77" s="114">
        <v>1077926</v>
      </c>
      <c r="CR77" s="114">
        <v>35998776</v>
      </c>
      <c r="CS77" s="114">
        <v>0</v>
      </c>
      <c r="CT77" s="114">
        <v>0</v>
      </c>
      <c r="CU77" s="114">
        <v>0</v>
      </c>
      <c r="CV77" s="114">
        <v>0</v>
      </c>
      <c r="CW77" s="119">
        <v>37076702</v>
      </c>
      <c r="CX77" s="118">
        <v>37076702</v>
      </c>
      <c r="CY77" s="118">
        <v>0</v>
      </c>
      <c r="CZ77" s="118">
        <v>0</v>
      </c>
      <c r="DA77" s="121">
        <v>38170760</v>
      </c>
      <c r="DB77" s="122"/>
    </row>
    <row r="78" spans="1:106" x14ac:dyDescent="0.15">
      <c r="A78" s="96"/>
      <c r="B78" s="136"/>
      <c r="C78" s="78" t="s">
        <v>111</v>
      </c>
      <c r="D78" s="79" t="s">
        <v>20</v>
      </c>
      <c r="E78" s="116">
        <v>2</v>
      </c>
      <c r="F78" s="116">
        <v>1</v>
      </c>
      <c r="G78" s="116">
        <v>3</v>
      </c>
      <c r="H78" s="116">
        <v>1</v>
      </c>
      <c r="I78" s="116">
        <v>625</v>
      </c>
      <c r="J78" s="116">
        <v>66</v>
      </c>
      <c r="K78" s="116">
        <v>169</v>
      </c>
      <c r="L78" s="116">
        <v>5497</v>
      </c>
      <c r="M78" s="116">
        <v>13</v>
      </c>
      <c r="N78" s="116">
        <v>642</v>
      </c>
      <c r="O78" s="116">
        <v>398</v>
      </c>
      <c r="P78" s="116">
        <v>1111</v>
      </c>
      <c r="Q78" s="116">
        <v>204</v>
      </c>
      <c r="R78" s="116">
        <v>261</v>
      </c>
      <c r="S78" s="116">
        <v>1628</v>
      </c>
      <c r="T78" s="116">
        <v>1012</v>
      </c>
      <c r="U78" s="116">
        <v>590</v>
      </c>
      <c r="V78" s="116">
        <v>981</v>
      </c>
      <c r="W78" s="116">
        <v>3687</v>
      </c>
      <c r="X78" s="116">
        <v>2947</v>
      </c>
      <c r="Y78" s="116">
        <v>1635</v>
      </c>
      <c r="Z78" s="116">
        <v>367</v>
      </c>
      <c r="AA78" s="116">
        <v>145</v>
      </c>
      <c r="AB78" s="116">
        <v>250</v>
      </c>
      <c r="AC78" s="116">
        <v>2</v>
      </c>
      <c r="AD78" s="116">
        <v>2</v>
      </c>
      <c r="AE78" s="116">
        <v>469</v>
      </c>
      <c r="AF78" s="116">
        <v>40</v>
      </c>
      <c r="AG78" s="116">
        <v>0</v>
      </c>
      <c r="AH78" s="116">
        <v>255</v>
      </c>
      <c r="AI78" s="116">
        <v>765</v>
      </c>
      <c r="AJ78" s="116">
        <v>12</v>
      </c>
      <c r="AK78" s="116">
        <v>107</v>
      </c>
      <c r="AL78" s="116">
        <v>429</v>
      </c>
      <c r="AM78" s="116">
        <v>0</v>
      </c>
      <c r="AN78" s="116">
        <v>224</v>
      </c>
      <c r="AO78" s="116">
        <v>75</v>
      </c>
      <c r="AP78" s="116">
        <v>0</v>
      </c>
      <c r="AQ78" s="116">
        <v>238</v>
      </c>
      <c r="AR78" s="115">
        <v>24853</v>
      </c>
      <c r="AS78" s="114">
        <v>3832</v>
      </c>
      <c r="AT78" s="114">
        <v>4321</v>
      </c>
      <c r="AU78" s="114">
        <v>2691</v>
      </c>
      <c r="AV78" s="114">
        <v>6593</v>
      </c>
      <c r="AW78" s="114">
        <v>211537</v>
      </c>
      <c r="AX78" s="114">
        <v>51128</v>
      </c>
      <c r="AY78" s="114">
        <v>75049</v>
      </c>
      <c r="AZ78" s="114">
        <v>2087684</v>
      </c>
      <c r="BA78" s="114">
        <v>39076</v>
      </c>
      <c r="BB78" s="114">
        <v>296076</v>
      </c>
      <c r="BC78" s="114">
        <v>122160</v>
      </c>
      <c r="BD78" s="114">
        <v>176949</v>
      </c>
      <c r="BE78" s="114">
        <v>143151</v>
      </c>
      <c r="BF78" s="114">
        <v>84348</v>
      </c>
      <c r="BG78" s="114">
        <v>215867</v>
      </c>
      <c r="BH78" s="114">
        <v>492429</v>
      </c>
      <c r="BI78" s="114">
        <v>406950</v>
      </c>
      <c r="BJ78" s="114">
        <v>907022</v>
      </c>
      <c r="BK78" s="114">
        <v>786262</v>
      </c>
      <c r="BL78" s="114">
        <v>512566</v>
      </c>
      <c r="BM78" s="114">
        <v>1793046</v>
      </c>
      <c r="BN78" s="114">
        <v>144308</v>
      </c>
      <c r="BO78" s="114">
        <v>91525</v>
      </c>
      <c r="BP78" s="114">
        <v>144301</v>
      </c>
      <c r="BQ78" s="114">
        <v>828</v>
      </c>
      <c r="BR78" s="114">
        <v>911</v>
      </c>
      <c r="BS78" s="114">
        <v>299198</v>
      </c>
      <c r="BT78" s="114">
        <v>23994</v>
      </c>
      <c r="BU78" s="114">
        <v>125</v>
      </c>
      <c r="BV78" s="114">
        <v>110662</v>
      </c>
      <c r="BW78" s="114">
        <v>847252</v>
      </c>
      <c r="BX78" s="114">
        <v>8712</v>
      </c>
      <c r="BY78" s="114">
        <v>89908</v>
      </c>
      <c r="BZ78" s="114">
        <v>184122</v>
      </c>
      <c r="CA78" s="114">
        <v>9</v>
      </c>
      <c r="CB78" s="114">
        <v>186396</v>
      </c>
      <c r="CC78" s="114">
        <v>31583</v>
      </c>
      <c r="CD78" s="114">
        <v>0</v>
      </c>
      <c r="CE78" s="114">
        <v>120812</v>
      </c>
      <c r="CF78" s="117">
        <v>10703383</v>
      </c>
      <c r="CG78" s="118">
        <v>10728236</v>
      </c>
      <c r="CH78" s="116">
        <v>0</v>
      </c>
      <c r="CI78" s="116">
        <v>15379</v>
      </c>
      <c r="CJ78" s="116">
        <v>35299</v>
      </c>
      <c r="CK78" s="116">
        <v>0</v>
      </c>
      <c r="CL78" s="116">
        <v>0</v>
      </c>
      <c r="CM78" s="116">
        <v>0</v>
      </c>
      <c r="CN78" s="116">
        <v>0</v>
      </c>
      <c r="CO78" s="115">
        <v>50678</v>
      </c>
      <c r="CP78" s="114">
        <v>0</v>
      </c>
      <c r="CQ78" s="114">
        <v>7207378</v>
      </c>
      <c r="CR78" s="114">
        <v>15444383</v>
      </c>
      <c r="CS78" s="114">
        <v>0</v>
      </c>
      <c r="CT78" s="114">
        <v>0</v>
      </c>
      <c r="CU78" s="114">
        <v>0</v>
      </c>
      <c r="CV78" s="114">
        <v>0</v>
      </c>
      <c r="CW78" s="119">
        <v>22651761</v>
      </c>
      <c r="CX78" s="118">
        <v>22702439</v>
      </c>
      <c r="CY78" s="118">
        <v>84341</v>
      </c>
      <c r="CZ78" s="118">
        <v>-129800</v>
      </c>
      <c r="DA78" s="121">
        <v>33385216</v>
      </c>
      <c r="DB78" s="122"/>
    </row>
    <row r="79" spans="1:106" x14ac:dyDescent="0.15">
      <c r="A79" s="96"/>
      <c r="B79" s="136"/>
      <c r="C79" s="78" t="s">
        <v>112</v>
      </c>
      <c r="D79" s="79" t="s">
        <v>401</v>
      </c>
      <c r="E79" s="116">
        <v>0</v>
      </c>
      <c r="F79" s="116">
        <v>0</v>
      </c>
      <c r="G79" s="116">
        <v>0</v>
      </c>
      <c r="H79" s="116">
        <v>0</v>
      </c>
      <c r="I79" s="116">
        <v>0</v>
      </c>
      <c r="J79" s="116">
        <v>0</v>
      </c>
      <c r="K79" s="116">
        <v>0</v>
      </c>
      <c r="L79" s="116">
        <v>0</v>
      </c>
      <c r="M79" s="116">
        <v>0</v>
      </c>
      <c r="N79" s="116">
        <v>0</v>
      </c>
      <c r="O79" s="116">
        <v>0</v>
      </c>
      <c r="P79" s="116">
        <v>0</v>
      </c>
      <c r="Q79" s="116">
        <v>0</v>
      </c>
      <c r="R79" s="116">
        <v>0</v>
      </c>
      <c r="S79" s="116">
        <v>0</v>
      </c>
      <c r="T79" s="116">
        <v>0</v>
      </c>
      <c r="U79" s="116">
        <v>0</v>
      </c>
      <c r="V79" s="116">
        <v>0</v>
      </c>
      <c r="W79" s="116">
        <v>0</v>
      </c>
      <c r="X79" s="116">
        <v>0</v>
      </c>
      <c r="Y79" s="116">
        <v>0</v>
      </c>
      <c r="Z79" s="116">
        <v>0</v>
      </c>
      <c r="AA79" s="116">
        <v>0</v>
      </c>
      <c r="AB79" s="116">
        <v>0</v>
      </c>
      <c r="AC79" s="116">
        <v>0</v>
      </c>
      <c r="AD79" s="116">
        <v>0</v>
      </c>
      <c r="AE79" s="116">
        <v>0</v>
      </c>
      <c r="AF79" s="116">
        <v>0</v>
      </c>
      <c r="AG79" s="116">
        <v>0</v>
      </c>
      <c r="AH79" s="116">
        <v>0</v>
      </c>
      <c r="AI79" s="116">
        <v>0</v>
      </c>
      <c r="AJ79" s="116">
        <v>0</v>
      </c>
      <c r="AK79" s="116">
        <v>0</v>
      </c>
      <c r="AL79" s="116">
        <v>0</v>
      </c>
      <c r="AM79" s="116">
        <v>0</v>
      </c>
      <c r="AN79" s="116">
        <v>0</v>
      </c>
      <c r="AO79" s="116">
        <v>0</v>
      </c>
      <c r="AP79" s="116">
        <v>0</v>
      </c>
      <c r="AQ79" s="116">
        <v>0</v>
      </c>
      <c r="AR79" s="115">
        <v>0</v>
      </c>
      <c r="AS79" s="114">
        <v>3416</v>
      </c>
      <c r="AT79" s="114">
        <v>0</v>
      </c>
      <c r="AU79" s="114">
        <v>0</v>
      </c>
      <c r="AV79" s="114">
        <v>0</v>
      </c>
      <c r="AW79" s="114">
        <v>0</v>
      </c>
      <c r="AX79" s="114">
        <v>0</v>
      </c>
      <c r="AY79" s="114">
        <v>20</v>
      </c>
      <c r="AZ79" s="114">
        <v>382</v>
      </c>
      <c r="BA79" s="114">
        <v>0</v>
      </c>
      <c r="BB79" s="114">
        <v>11</v>
      </c>
      <c r="BC79" s="114">
        <v>0</v>
      </c>
      <c r="BD79" s="114">
        <v>42</v>
      </c>
      <c r="BE79" s="114">
        <v>0</v>
      </c>
      <c r="BF79" s="114">
        <v>0</v>
      </c>
      <c r="BG79" s="114">
        <v>0</v>
      </c>
      <c r="BH79" s="114">
        <v>0</v>
      </c>
      <c r="BI79" s="114">
        <v>0</v>
      </c>
      <c r="BJ79" s="114">
        <v>0</v>
      </c>
      <c r="BK79" s="114">
        <v>0</v>
      </c>
      <c r="BL79" s="114">
        <v>0</v>
      </c>
      <c r="BM79" s="114">
        <v>0</v>
      </c>
      <c r="BN79" s="114">
        <v>94</v>
      </c>
      <c r="BO79" s="114">
        <v>70</v>
      </c>
      <c r="BP79" s="114">
        <v>892</v>
      </c>
      <c r="BQ79" s="114">
        <v>1149</v>
      </c>
      <c r="BR79" s="114">
        <v>0</v>
      </c>
      <c r="BS79" s="114">
        <v>1983</v>
      </c>
      <c r="BT79" s="114">
        <v>3721</v>
      </c>
      <c r="BU79" s="114">
        <v>463</v>
      </c>
      <c r="BV79" s="114">
        <v>38166</v>
      </c>
      <c r="BW79" s="114">
        <v>20994</v>
      </c>
      <c r="BX79" s="114">
        <v>870</v>
      </c>
      <c r="BY79" s="114">
        <v>729</v>
      </c>
      <c r="BZ79" s="114">
        <v>1790156</v>
      </c>
      <c r="CA79" s="114">
        <v>54</v>
      </c>
      <c r="CB79" s="114">
        <v>848</v>
      </c>
      <c r="CC79" s="114">
        <v>2437</v>
      </c>
      <c r="CD79" s="114">
        <v>0</v>
      </c>
      <c r="CE79" s="114">
        <v>15446</v>
      </c>
      <c r="CF79" s="117">
        <v>1881943</v>
      </c>
      <c r="CG79" s="118">
        <v>1881943</v>
      </c>
      <c r="CH79" s="116">
        <v>0</v>
      </c>
      <c r="CI79" s="116">
        <v>0</v>
      </c>
      <c r="CJ79" s="116">
        <v>0</v>
      </c>
      <c r="CK79" s="116">
        <v>0</v>
      </c>
      <c r="CL79" s="116">
        <v>0</v>
      </c>
      <c r="CM79" s="116">
        <v>0</v>
      </c>
      <c r="CN79" s="116">
        <v>0</v>
      </c>
      <c r="CO79" s="115">
        <v>0</v>
      </c>
      <c r="CP79" s="114">
        <v>578336</v>
      </c>
      <c r="CQ79" s="114">
        <v>12594549</v>
      </c>
      <c r="CR79" s="114">
        <v>42677624</v>
      </c>
      <c r="CS79" s="114">
        <v>0</v>
      </c>
      <c r="CT79" s="114">
        <v>0</v>
      </c>
      <c r="CU79" s="114">
        <v>0</v>
      </c>
      <c r="CV79" s="114">
        <v>0</v>
      </c>
      <c r="CW79" s="119">
        <v>55850509</v>
      </c>
      <c r="CX79" s="118">
        <v>55850509</v>
      </c>
      <c r="CY79" s="118">
        <v>231</v>
      </c>
      <c r="CZ79" s="118">
        <v>-3442</v>
      </c>
      <c r="DA79" s="121">
        <v>57729241</v>
      </c>
      <c r="DB79" s="122"/>
    </row>
    <row r="80" spans="1:106" x14ac:dyDescent="0.15">
      <c r="A80" s="96"/>
      <c r="B80" s="136"/>
      <c r="C80" s="78" t="s">
        <v>334</v>
      </c>
      <c r="D80" s="79" t="s">
        <v>402</v>
      </c>
      <c r="E80" s="116">
        <v>1</v>
      </c>
      <c r="F80" s="116">
        <v>0</v>
      </c>
      <c r="G80" s="116">
        <v>6</v>
      </c>
      <c r="H80" s="116">
        <v>1</v>
      </c>
      <c r="I80" s="116">
        <v>38</v>
      </c>
      <c r="J80" s="116">
        <v>2</v>
      </c>
      <c r="K80" s="116">
        <v>8</v>
      </c>
      <c r="L80" s="116">
        <v>51</v>
      </c>
      <c r="M80" s="116">
        <v>1</v>
      </c>
      <c r="N80" s="116">
        <v>7</v>
      </c>
      <c r="O80" s="116">
        <v>10</v>
      </c>
      <c r="P80" s="116">
        <v>45</v>
      </c>
      <c r="Q80" s="116">
        <v>2</v>
      </c>
      <c r="R80" s="116">
        <v>12</v>
      </c>
      <c r="S80" s="116">
        <v>35</v>
      </c>
      <c r="T80" s="116">
        <v>22</v>
      </c>
      <c r="U80" s="116">
        <v>8</v>
      </c>
      <c r="V80" s="116">
        <v>11</v>
      </c>
      <c r="W80" s="116">
        <v>15</v>
      </c>
      <c r="X80" s="116">
        <v>12</v>
      </c>
      <c r="Y80" s="116">
        <v>10</v>
      </c>
      <c r="Z80" s="116">
        <v>11</v>
      </c>
      <c r="AA80" s="116">
        <v>32</v>
      </c>
      <c r="AB80" s="116">
        <v>25</v>
      </c>
      <c r="AC80" s="116">
        <v>39</v>
      </c>
      <c r="AD80" s="116">
        <v>7</v>
      </c>
      <c r="AE80" s="116">
        <v>38</v>
      </c>
      <c r="AF80" s="116">
        <v>65</v>
      </c>
      <c r="AG80" s="116">
        <v>19</v>
      </c>
      <c r="AH80" s="116">
        <v>65</v>
      </c>
      <c r="AI80" s="116">
        <v>27</v>
      </c>
      <c r="AJ80" s="116">
        <v>0</v>
      </c>
      <c r="AK80" s="116">
        <v>50</v>
      </c>
      <c r="AL80" s="116">
        <v>69</v>
      </c>
      <c r="AM80" s="116">
        <v>0</v>
      </c>
      <c r="AN80" s="116">
        <v>68</v>
      </c>
      <c r="AO80" s="116">
        <v>159</v>
      </c>
      <c r="AP80" s="116">
        <v>0</v>
      </c>
      <c r="AQ80" s="116">
        <v>8</v>
      </c>
      <c r="AR80" s="115">
        <v>979</v>
      </c>
      <c r="AS80" s="114">
        <v>793</v>
      </c>
      <c r="AT80" s="114">
        <v>74</v>
      </c>
      <c r="AU80" s="114">
        <v>9388</v>
      </c>
      <c r="AV80" s="114">
        <v>2438</v>
      </c>
      <c r="AW80" s="114">
        <v>32812</v>
      </c>
      <c r="AX80" s="114">
        <v>4305</v>
      </c>
      <c r="AY80" s="114">
        <v>8263</v>
      </c>
      <c r="AZ80" s="114">
        <v>49104</v>
      </c>
      <c r="BA80" s="114">
        <v>2948</v>
      </c>
      <c r="BB80" s="114">
        <v>7471</v>
      </c>
      <c r="BC80" s="114">
        <v>7581</v>
      </c>
      <c r="BD80" s="114">
        <v>19790</v>
      </c>
      <c r="BE80" s="114">
        <v>3368</v>
      </c>
      <c r="BF80" s="114">
        <v>8616</v>
      </c>
      <c r="BG80" s="114">
        <v>19316</v>
      </c>
      <c r="BH80" s="114">
        <v>25884</v>
      </c>
      <c r="BI80" s="114">
        <v>9818</v>
      </c>
      <c r="BJ80" s="114">
        <v>10513</v>
      </c>
      <c r="BK80" s="114">
        <v>8946</v>
      </c>
      <c r="BL80" s="114">
        <v>5241</v>
      </c>
      <c r="BM80" s="114">
        <v>12190</v>
      </c>
      <c r="BN80" s="114">
        <v>8176</v>
      </c>
      <c r="BO80" s="114">
        <v>56089</v>
      </c>
      <c r="BP80" s="114">
        <v>35645</v>
      </c>
      <c r="BQ80" s="114">
        <v>43324</v>
      </c>
      <c r="BR80" s="114">
        <v>7783</v>
      </c>
      <c r="BS80" s="114">
        <v>51012</v>
      </c>
      <c r="BT80" s="114">
        <v>85008</v>
      </c>
      <c r="BU80" s="114">
        <v>22938</v>
      </c>
      <c r="BV80" s="114">
        <v>58876</v>
      </c>
      <c r="BW80" s="114">
        <v>63493</v>
      </c>
      <c r="BX80" s="114">
        <v>131</v>
      </c>
      <c r="BY80" s="114">
        <v>51645</v>
      </c>
      <c r="BZ80" s="114">
        <v>68251</v>
      </c>
      <c r="CA80" s="114">
        <v>0</v>
      </c>
      <c r="CB80" s="114">
        <v>143207</v>
      </c>
      <c r="CC80" s="114">
        <v>178396</v>
      </c>
      <c r="CD80" s="114">
        <v>0</v>
      </c>
      <c r="CE80" s="114">
        <v>9766</v>
      </c>
      <c r="CF80" s="117">
        <v>1132599</v>
      </c>
      <c r="CG80" s="118">
        <v>1133578</v>
      </c>
      <c r="CH80" s="116">
        <v>0</v>
      </c>
      <c r="CI80" s="116">
        <v>3973</v>
      </c>
      <c r="CJ80" s="116">
        <v>0</v>
      </c>
      <c r="CK80" s="116">
        <v>0</v>
      </c>
      <c r="CL80" s="116">
        <v>0</v>
      </c>
      <c r="CM80" s="116">
        <v>0</v>
      </c>
      <c r="CN80" s="116">
        <v>0</v>
      </c>
      <c r="CO80" s="115">
        <v>3973</v>
      </c>
      <c r="CP80" s="114">
        <v>0</v>
      </c>
      <c r="CQ80" s="114">
        <v>3843358</v>
      </c>
      <c r="CR80" s="114">
        <v>0</v>
      </c>
      <c r="CS80" s="114">
        <v>0</v>
      </c>
      <c r="CT80" s="114">
        <v>0</v>
      </c>
      <c r="CU80" s="114">
        <v>0</v>
      </c>
      <c r="CV80" s="114">
        <v>0</v>
      </c>
      <c r="CW80" s="119">
        <v>3843358</v>
      </c>
      <c r="CX80" s="118">
        <v>3847331</v>
      </c>
      <c r="CY80" s="118">
        <v>20858</v>
      </c>
      <c r="CZ80" s="118">
        <v>-53350</v>
      </c>
      <c r="DA80" s="121">
        <v>4948417</v>
      </c>
      <c r="DB80" s="122"/>
    </row>
    <row r="81" spans="1:106" x14ac:dyDescent="0.15">
      <c r="A81" s="96"/>
      <c r="B81" s="136"/>
      <c r="C81" s="78" t="s">
        <v>335</v>
      </c>
      <c r="D81" s="79" t="s">
        <v>21</v>
      </c>
      <c r="E81" s="116">
        <v>2041</v>
      </c>
      <c r="F81" s="116">
        <v>102</v>
      </c>
      <c r="G81" s="116">
        <v>234</v>
      </c>
      <c r="H81" s="116">
        <v>829</v>
      </c>
      <c r="I81" s="116">
        <v>22967</v>
      </c>
      <c r="J81" s="116">
        <v>892</v>
      </c>
      <c r="K81" s="116">
        <v>3574</v>
      </c>
      <c r="L81" s="116">
        <v>19888</v>
      </c>
      <c r="M81" s="116">
        <v>536</v>
      </c>
      <c r="N81" s="116">
        <v>6461</v>
      </c>
      <c r="O81" s="116">
        <v>5419</v>
      </c>
      <c r="P81" s="116">
        <v>11124</v>
      </c>
      <c r="Q81" s="116">
        <v>1731</v>
      </c>
      <c r="R81" s="116">
        <v>5575</v>
      </c>
      <c r="S81" s="116">
        <v>11254</v>
      </c>
      <c r="T81" s="116">
        <v>9512</v>
      </c>
      <c r="U81" s="116">
        <v>1972</v>
      </c>
      <c r="V81" s="116">
        <v>4415</v>
      </c>
      <c r="W81" s="116">
        <v>16237</v>
      </c>
      <c r="X81" s="116">
        <v>9508</v>
      </c>
      <c r="Y81" s="116">
        <v>8556</v>
      </c>
      <c r="Z81" s="116">
        <v>7528</v>
      </c>
      <c r="AA81" s="116">
        <v>51985</v>
      </c>
      <c r="AB81" s="116">
        <v>12492</v>
      </c>
      <c r="AC81" s="116">
        <v>9368</v>
      </c>
      <c r="AD81" s="116">
        <v>2903</v>
      </c>
      <c r="AE81" s="116">
        <v>80874</v>
      </c>
      <c r="AF81" s="116">
        <v>35529</v>
      </c>
      <c r="AG81" s="116">
        <v>23304</v>
      </c>
      <c r="AH81" s="116">
        <v>35576</v>
      </c>
      <c r="AI81" s="116">
        <v>36756</v>
      </c>
      <c r="AJ81" s="116">
        <v>30982</v>
      </c>
      <c r="AK81" s="116">
        <v>25406</v>
      </c>
      <c r="AL81" s="116">
        <v>41007</v>
      </c>
      <c r="AM81" s="116">
        <v>4915</v>
      </c>
      <c r="AN81" s="116">
        <v>62032</v>
      </c>
      <c r="AO81" s="116">
        <v>26291</v>
      </c>
      <c r="AP81" s="116">
        <v>0</v>
      </c>
      <c r="AQ81" s="116">
        <v>3567</v>
      </c>
      <c r="AR81" s="115">
        <v>633342</v>
      </c>
      <c r="AS81" s="114">
        <v>329580</v>
      </c>
      <c r="AT81" s="114">
        <v>27273</v>
      </c>
      <c r="AU81" s="114">
        <v>26876</v>
      </c>
      <c r="AV81" s="114">
        <v>107538</v>
      </c>
      <c r="AW81" s="114">
        <v>1179313</v>
      </c>
      <c r="AX81" s="114">
        <v>101341</v>
      </c>
      <c r="AY81" s="114">
        <v>274240</v>
      </c>
      <c r="AZ81" s="114">
        <v>1156368</v>
      </c>
      <c r="BA81" s="114">
        <v>87361</v>
      </c>
      <c r="BB81" s="114">
        <v>457656</v>
      </c>
      <c r="BC81" s="114">
        <v>346779</v>
      </c>
      <c r="BD81" s="114">
        <v>309107</v>
      </c>
      <c r="BE81" s="114">
        <v>161580</v>
      </c>
      <c r="BF81" s="114">
        <v>304862</v>
      </c>
      <c r="BG81" s="114">
        <v>366800</v>
      </c>
      <c r="BH81" s="114">
        <v>528619</v>
      </c>
      <c r="BI81" s="114">
        <v>218134</v>
      </c>
      <c r="BJ81" s="114">
        <v>614652</v>
      </c>
      <c r="BK81" s="114">
        <v>581277</v>
      </c>
      <c r="BL81" s="114">
        <v>291208</v>
      </c>
      <c r="BM81" s="114">
        <v>1157056</v>
      </c>
      <c r="BN81" s="114">
        <v>444349</v>
      </c>
      <c r="BO81" s="114">
        <v>5355540</v>
      </c>
      <c r="BP81" s="114">
        <v>1935552</v>
      </c>
      <c r="BQ81" s="114">
        <v>607539</v>
      </c>
      <c r="BR81" s="114">
        <v>228549</v>
      </c>
      <c r="BS81" s="114">
        <v>7588100</v>
      </c>
      <c r="BT81" s="114">
        <v>3402678</v>
      </c>
      <c r="BU81" s="114">
        <v>2059388</v>
      </c>
      <c r="BV81" s="114">
        <v>2604861</v>
      </c>
      <c r="BW81" s="114">
        <v>6720086</v>
      </c>
      <c r="BX81" s="114">
        <v>3024004</v>
      </c>
      <c r="BY81" s="114">
        <v>2031956</v>
      </c>
      <c r="BZ81" s="114">
        <v>3009911</v>
      </c>
      <c r="CA81" s="114">
        <v>376258</v>
      </c>
      <c r="CB81" s="114">
        <v>7838971</v>
      </c>
      <c r="CC81" s="114">
        <v>1907994</v>
      </c>
      <c r="CD81" s="114">
        <v>0</v>
      </c>
      <c r="CE81" s="114">
        <v>274749</v>
      </c>
      <c r="CF81" s="117">
        <v>58038105</v>
      </c>
      <c r="CG81" s="118">
        <v>58671447</v>
      </c>
      <c r="CH81" s="116">
        <v>1210</v>
      </c>
      <c r="CI81" s="116">
        <v>22976</v>
      </c>
      <c r="CJ81" s="116">
        <v>0</v>
      </c>
      <c r="CK81" s="116">
        <v>1743</v>
      </c>
      <c r="CL81" s="116">
        <v>27224</v>
      </c>
      <c r="CM81" s="116">
        <v>0</v>
      </c>
      <c r="CN81" s="116">
        <v>0</v>
      </c>
      <c r="CO81" s="115">
        <v>53153</v>
      </c>
      <c r="CP81" s="114">
        <v>66158</v>
      </c>
      <c r="CQ81" s="114">
        <v>3955009</v>
      </c>
      <c r="CR81" s="114">
        <v>0</v>
      </c>
      <c r="CS81" s="114">
        <v>188152</v>
      </c>
      <c r="CT81" s="114">
        <v>1904385</v>
      </c>
      <c r="CU81" s="114">
        <v>0</v>
      </c>
      <c r="CV81" s="114">
        <v>0</v>
      </c>
      <c r="CW81" s="119">
        <v>6113704</v>
      </c>
      <c r="CX81" s="118">
        <v>6166857</v>
      </c>
      <c r="CY81" s="118">
        <v>1200150</v>
      </c>
      <c r="CZ81" s="118">
        <v>-1442477</v>
      </c>
      <c r="DA81" s="121">
        <v>64595977</v>
      </c>
      <c r="DB81" s="122"/>
    </row>
    <row r="82" spans="1:106" x14ac:dyDescent="0.15">
      <c r="A82" s="96"/>
      <c r="B82" s="136"/>
      <c r="C82" s="317" t="s">
        <v>381</v>
      </c>
      <c r="D82" s="79" t="s">
        <v>443</v>
      </c>
      <c r="E82" s="116">
        <v>12</v>
      </c>
      <c r="F82" s="116">
        <v>0</v>
      </c>
      <c r="G82" s="116">
        <v>9</v>
      </c>
      <c r="H82" s="116">
        <v>0</v>
      </c>
      <c r="I82" s="116">
        <v>1002</v>
      </c>
      <c r="J82" s="116">
        <v>4</v>
      </c>
      <c r="K82" s="116">
        <v>10</v>
      </c>
      <c r="L82" s="116">
        <v>41</v>
      </c>
      <c r="M82" s="116">
        <v>1</v>
      </c>
      <c r="N82" s="116">
        <v>12</v>
      </c>
      <c r="O82" s="116">
        <v>5</v>
      </c>
      <c r="P82" s="116">
        <v>52</v>
      </c>
      <c r="Q82" s="116">
        <v>8</v>
      </c>
      <c r="R82" s="116">
        <v>14</v>
      </c>
      <c r="S82" s="116">
        <v>24</v>
      </c>
      <c r="T82" s="116">
        <v>42</v>
      </c>
      <c r="U82" s="116">
        <v>7</v>
      </c>
      <c r="V82" s="116">
        <v>13</v>
      </c>
      <c r="W82" s="116">
        <v>52</v>
      </c>
      <c r="X82" s="116">
        <v>19</v>
      </c>
      <c r="Y82" s="116">
        <v>26</v>
      </c>
      <c r="Z82" s="116">
        <v>15</v>
      </c>
      <c r="AA82" s="116">
        <v>101</v>
      </c>
      <c r="AB82" s="116">
        <v>14</v>
      </c>
      <c r="AC82" s="116">
        <v>15</v>
      </c>
      <c r="AD82" s="116">
        <v>2</v>
      </c>
      <c r="AE82" s="116">
        <v>650</v>
      </c>
      <c r="AF82" s="116">
        <v>61</v>
      </c>
      <c r="AG82" s="116">
        <v>428</v>
      </c>
      <c r="AH82" s="116">
        <v>363</v>
      </c>
      <c r="AI82" s="116">
        <v>1318</v>
      </c>
      <c r="AJ82" s="116">
        <v>165</v>
      </c>
      <c r="AK82" s="116">
        <v>425</v>
      </c>
      <c r="AL82" s="116">
        <v>12348</v>
      </c>
      <c r="AM82" s="116">
        <v>144</v>
      </c>
      <c r="AN82" s="116">
        <v>461</v>
      </c>
      <c r="AO82" s="116">
        <v>7870</v>
      </c>
      <c r="AP82" s="116">
        <v>0</v>
      </c>
      <c r="AQ82" s="116">
        <v>141</v>
      </c>
      <c r="AR82" s="115">
        <v>25874</v>
      </c>
      <c r="AS82" s="114">
        <v>1335</v>
      </c>
      <c r="AT82" s="114">
        <v>169</v>
      </c>
      <c r="AU82" s="114">
        <v>1531</v>
      </c>
      <c r="AV82" s="114">
        <v>156</v>
      </c>
      <c r="AW82" s="114">
        <v>93608</v>
      </c>
      <c r="AX82" s="114">
        <v>547</v>
      </c>
      <c r="AY82" s="114">
        <v>1104</v>
      </c>
      <c r="AZ82" s="114">
        <v>2858</v>
      </c>
      <c r="BA82" s="114">
        <v>280</v>
      </c>
      <c r="BB82" s="114">
        <v>1083</v>
      </c>
      <c r="BC82" s="114">
        <v>411</v>
      </c>
      <c r="BD82" s="114">
        <v>1843</v>
      </c>
      <c r="BE82" s="114">
        <v>940</v>
      </c>
      <c r="BF82" s="114">
        <v>879</v>
      </c>
      <c r="BG82" s="114">
        <v>1047</v>
      </c>
      <c r="BH82" s="114">
        <v>2334</v>
      </c>
      <c r="BI82" s="114">
        <v>831</v>
      </c>
      <c r="BJ82" s="114">
        <v>2606</v>
      </c>
      <c r="BK82" s="114">
        <v>2169</v>
      </c>
      <c r="BL82" s="114">
        <v>1061</v>
      </c>
      <c r="BM82" s="114">
        <v>4359</v>
      </c>
      <c r="BN82" s="114">
        <v>4460</v>
      </c>
      <c r="BO82" s="114">
        <v>13154</v>
      </c>
      <c r="BP82" s="114">
        <v>1763</v>
      </c>
      <c r="BQ82" s="114">
        <v>1268</v>
      </c>
      <c r="BR82" s="114">
        <v>200</v>
      </c>
      <c r="BS82" s="114">
        <v>85442</v>
      </c>
      <c r="BT82" s="114">
        <v>7085</v>
      </c>
      <c r="BU82" s="114">
        <v>43723</v>
      </c>
      <c r="BV82" s="114">
        <v>32124</v>
      </c>
      <c r="BW82" s="114">
        <v>495482</v>
      </c>
      <c r="BX82" s="114">
        <v>21126</v>
      </c>
      <c r="BY82" s="114">
        <v>41514</v>
      </c>
      <c r="BZ82" s="114">
        <v>1121492</v>
      </c>
      <c r="CA82" s="114">
        <v>13099</v>
      </c>
      <c r="CB82" s="114">
        <v>103326</v>
      </c>
      <c r="CC82" s="114">
        <v>724586</v>
      </c>
      <c r="CD82" s="114">
        <v>0</v>
      </c>
      <c r="CE82" s="114">
        <v>14354</v>
      </c>
      <c r="CF82" s="117">
        <v>2845349</v>
      </c>
      <c r="CG82" s="118">
        <v>2871223</v>
      </c>
      <c r="CH82" s="116">
        <v>84486</v>
      </c>
      <c r="CI82" s="116">
        <v>437744</v>
      </c>
      <c r="CJ82" s="116">
        <v>0</v>
      </c>
      <c r="CK82" s="116">
        <v>0</v>
      </c>
      <c r="CL82" s="116">
        <v>0</v>
      </c>
      <c r="CM82" s="116">
        <v>0</v>
      </c>
      <c r="CN82" s="116">
        <v>14</v>
      </c>
      <c r="CO82" s="115">
        <v>522244</v>
      </c>
      <c r="CP82" s="114">
        <v>8701898</v>
      </c>
      <c r="CQ82" s="114">
        <v>38919637</v>
      </c>
      <c r="CR82" s="114">
        <v>0</v>
      </c>
      <c r="CS82" s="114">
        <v>0</v>
      </c>
      <c r="CT82" s="114">
        <v>0</v>
      </c>
      <c r="CU82" s="114">
        <v>0</v>
      </c>
      <c r="CV82" s="114">
        <v>1262</v>
      </c>
      <c r="CW82" s="119">
        <v>47622797</v>
      </c>
      <c r="CX82" s="118">
        <v>48145041</v>
      </c>
      <c r="CY82" s="118">
        <v>530207</v>
      </c>
      <c r="CZ82" s="118">
        <v>-1034363</v>
      </c>
      <c r="DA82" s="121">
        <v>50512108</v>
      </c>
      <c r="DB82" s="122"/>
    </row>
    <row r="83" spans="1:106" x14ac:dyDescent="0.15">
      <c r="A83" s="96"/>
      <c r="B83" s="319"/>
      <c r="C83" s="317" t="s">
        <v>336</v>
      </c>
      <c r="D83" s="79" t="s">
        <v>403</v>
      </c>
      <c r="E83" s="127">
        <v>0</v>
      </c>
      <c r="F83" s="127">
        <v>0</v>
      </c>
      <c r="G83" s="127">
        <v>0</v>
      </c>
      <c r="H83" s="127">
        <v>0</v>
      </c>
      <c r="I83" s="127">
        <v>0</v>
      </c>
      <c r="J83" s="127">
        <v>0</v>
      </c>
      <c r="K83" s="127">
        <v>0</v>
      </c>
      <c r="L83" s="127">
        <v>0</v>
      </c>
      <c r="M83" s="127">
        <v>0</v>
      </c>
      <c r="N83" s="127">
        <v>0</v>
      </c>
      <c r="O83" s="127">
        <v>0</v>
      </c>
      <c r="P83" s="127">
        <v>0</v>
      </c>
      <c r="Q83" s="127">
        <v>0</v>
      </c>
      <c r="R83" s="127">
        <v>0</v>
      </c>
      <c r="S83" s="127">
        <v>0</v>
      </c>
      <c r="T83" s="127">
        <v>0</v>
      </c>
      <c r="U83" s="127">
        <v>0</v>
      </c>
      <c r="V83" s="127">
        <v>0</v>
      </c>
      <c r="W83" s="127">
        <v>0</v>
      </c>
      <c r="X83" s="127">
        <v>0</v>
      </c>
      <c r="Y83" s="127">
        <v>0</v>
      </c>
      <c r="Z83" s="127">
        <v>0</v>
      </c>
      <c r="AA83" s="127">
        <v>0</v>
      </c>
      <c r="AB83" s="127">
        <v>0</v>
      </c>
      <c r="AC83" s="127">
        <v>0</v>
      </c>
      <c r="AD83" s="127">
        <v>0</v>
      </c>
      <c r="AE83" s="127">
        <v>0</v>
      </c>
      <c r="AF83" s="127">
        <v>0</v>
      </c>
      <c r="AG83" s="127">
        <v>0</v>
      </c>
      <c r="AH83" s="127">
        <v>0</v>
      </c>
      <c r="AI83" s="127">
        <v>0</v>
      </c>
      <c r="AJ83" s="127">
        <v>0</v>
      </c>
      <c r="AK83" s="127">
        <v>0</v>
      </c>
      <c r="AL83" s="127">
        <v>0</v>
      </c>
      <c r="AM83" s="127">
        <v>0</v>
      </c>
      <c r="AN83" s="127">
        <v>0</v>
      </c>
      <c r="AO83" s="127">
        <v>0</v>
      </c>
      <c r="AP83" s="127">
        <v>0</v>
      </c>
      <c r="AQ83" s="127">
        <v>0</v>
      </c>
      <c r="AR83" s="126">
        <v>0</v>
      </c>
      <c r="AS83" s="125">
        <v>4035</v>
      </c>
      <c r="AT83" s="125">
        <v>981</v>
      </c>
      <c r="AU83" s="125">
        <v>1767</v>
      </c>
      <c r="AV83" s="125">
        <v>756</v>
      </c>
      <c r="AW83" s="125">
        <v>20236</v>
      </c>
      <c r="AX83" s="125">
        <v>3666</v>
      </c>
      <c r="AY83" s="125">
        <v>7842</v>
      </c>
      <c r="AZ83" s="125">
        <v>13842</v>
      </c>
      <c r="BA83" s="125">
        <v>423</v>
      </c>
      <c r="BB83" s="125">
        <v>2059</v>
      </c>
      <c r="BC83" s="125">
        <v>7029</v>
      </c>
      <c r="BD83" s="125">
        <v>3511</v>
      </c>
      <c r="BE83" s="125">
        <v>3382</v>
      </c>
      <c r="BF83" s="125">
        <v>3864</v>
      </c>
      <c r="BG83" s="125">
        <v>7092</v>
      </c>
      <c r="BH83" s="125">
        <v>13150</v>
      </c>
      <c r="BI83" s="125">
        <v>4758</v>
      </c>
      <c r="BJ83" s="125">
        <v>10797</v>
      </c>
      <c r="BK83" s="125">
        <v>13454</v>
      </c>
      <c r="BL83" s="125">
        <v>5190</v>
      </c>
      <c r="BM83" s="125">
        <v>14395</v>
      </c>
      <c r="BN83" s="125">
        <v>11208</v>
      </c>
      <c r="BO83" s="125">
        <v>45230</v>
      </c>
      <c r="BP83" s="125">
        <v>1130</v>
      </c>
      <c r="BQ83" s="125">
        <v>3439</v>
      </c>
      <c r="BR83" s="125">
        <v>12288</v>
      </c>
      <c r="BS83" s="125">
        <v>198564</v>
      </c>
      <c r="BT83" s="125">
        <v>114485</v>
      </c>
      <c r="BU83" s="125">
        <v>26955</v>
      </c>
      <c r="BV83" s="125">
        <v>71948</v>
      </c>
      <c r="BW83" s="125">
        <v>75758</v>
      </c>
      <c r="BX83" s="125">
        <v>108901</v>
      </c>
      <c r="BY83" s="125">
        <v>127942</v>
      </c>
      <c r="BZ83" s="125">
        <v>122584</v>
      </c>
      <c r="CA83" s="125">
        <v>22074</v>
      </c>
      <c r="CB83" s="125">
        <v>98257</v>
      </c>
      <c r="CC83" s="125">
        <v>91218</v>
      </c>
      <c r="CD83" s="125">
        <v>0</v>
      </c>
      <c r="CE83" s="125">
        <v>893</v>
      </c>
      <c r="CF83" s="128">
        <v>1275103</v>
      </c>
      <c r="CG83" s="129">
        <v>1275103</v>
      </c>
      <c r="CH83" s="127">
        <v>0</v>
      </c>
      <c r="CI83" s="127">
        <v>0</v>
      </c>
      <c r="CJ83" s="127">
        <v>0</v>
      </c>
      <c r="CK83" s="127">
        <v>0</v>
      </c>
      <c r="CL83" s="127">
        <v>0</v>
      </c>
      <c r="CM83" s="127">
        <v>0</v>
      </c>
      <c r="CN83" s="127">
        <v>0</v>
      </c>
      <c r="CO83" s="126">
        <v>0</v>
      </c>
      <c r="CP83" s="125">
        <v>0</v>
      </c>
      <c r="CQ83" s="125">
        <v>0</v>
      </c>
      <c r="CR83" s="125">
        <v>0</v>
      </c>
      <c r="CS83" s="125">
        <v>0</v>
      </c>
      <c r="CT83" s="125">
        <v>0</v>
      </c>
      <c r="CU83" s="125">
        <v>0</v>
      </c>
      <c r="CV83" s="125">
        <v>0</v>
      </c>
      <c r="CW83" s="130">
        <v>0</v>
      </c>
      <c r="CX83" s="129">
        <v>0</v>
      </c>
      <c r="CY83" s="129">
        <v>0</v>
      </c>
      <c r="CZ83" s="129">
        <v>0</v>
      </c>
      <c r="DA83" s="132">
        <v>1275103</v>
      </c>
      <c r="DB83" s="122"/>
    </row>
    <row r="84" spans="1:106" ht="12" thickBot="1" x14ac:dyDescent="0.2">
      <c r="A84" s="96"/>
      <c r="B84" s="319"/>
      <c r="C84" s="123" t="s">
        <v>337</v>
      </c>
      <c r="D84" s="124" t="s">
        <v>404</v>
      </c>
      <c r="E84" s="140">
        <v>0</v>
      </c>
      <c r="F84" s="140">
        <v>0</v>
      </c>
      <c r="G84" s="140">
        <v>0</v>
      </c>
      <c r="H84" s="140">
        <v>0</v>
      </c>
      <c r="I84" s="140">
        <v>0</v>
      </c>
      <c r="J84" s="140">
        <v>0</v>
      </c>
      <c r="K84" s="140">
        <v>0</v>
      </c>
      <c r="L84" s="140">
        <v>0</v>
      </c>
      <c r="M84" s="140">
        <v>0</v>
      </c>
      <c r="N84" s="140">
        <v>0</v>
      </c>
      <c r="O84" s="140">
        <v>0</v>
      </c>
      <c r="P84" s="140">
        <v>0</v>
      </c>
      <c r="Q84" s="140">
        <v>0</v>
      </c>
      <c r="R84" s="140">
        <v>0</v>
      </c>
      <c r="S84" s="140">
        <v>0</v>
      </c>
      <c r="T84" s="140">
        <v>0</v>
      </c>
      <c r="U84" s="140">
        <v>0</v>
      </c>
      <c r="V84" s="140">
        <v>0</v>
      </c>
      <c r="W84" s="140">
        <v>0</v>
      </c>
      <c r="X84" s="140">
        <v>0</v>
      </c>
      <c r="Y84" s="140">
        <v>0</v>
      </c>
      <c r="Z84" s="140">
        <v>0</v>
      </c>
      <c r="AA84" s="140">
        <v>0</v>
      </c>
      <c r="AB84" s="140">
        <v>0</v>
      </c>
      <c r="AC84" s="140">
        <v>0</v>
      </c>
      <c r="AD84" s="140">
        <v>0</v>
      </c>
      <c r="AE84" s="140">
        <v>0</v>
      </c>
      <c r="AF84" s="140">
        <v>0</v>
      </c>
      <c r="AG84" s="140">
        <v>0</v>
      </c>
      <c r="AH84" s="140">
        <v>0</v>
      </c>
      <c r="AI84" s="140">
        <v>0</v>
      </c>
      <c r="AJ84" s="140">
        <v>0</v>
      </c>
      <c r="AK84" s="140">
        <v>0</v>
      </c>
      <c r="AL84" s="140">
        <v>0</v>
      </c>
      <c r="AM84" s="140">
        <v>0</v>
      </c>
      <c r="AN84" s="140">
        <v>0</v>
      </c>
      <c r="AO84" s="140">
        <v>0</v>
      </c>
      <c r="AP84" s="140">
        <v>0</v>
      </c>
      <c r="AQ84" s="140">
        <v>0</v>
      </c>
      <c r="AR84" s="141">
        <v>0</v>
      </c>
      <c r="AS84" s="140">
        <v>128081</v>
      </c>
      <c r="AT84" s="140">
        <v>8183</v>
      </c>
      <c r="AU84" s="140">
        <v>22084</v>
      </c>
      <c r="AV84" s="140">
        <v>5725</v>
      </c>
      <c r="AW84" s="140">
        <v>87324</v>
      </c>
      <c r="AX84" s="140">
        <v>7321</v>
      </c>
      <c r="AY84" s="140">
        <v>24596</v>
      </c>
      <c r="AZ84" s="140">
        <v>35916</v>
      </c>
      <c r="BA84" s="140">
        <v>10908</v>
      </c>
      <c r="BB84" s="140">
        <v>26330</v>
      </c>
      <c r="BC84" s="140">
        <v>54702</v>
      </c>
      <c r="BD84" s="140">
        <v>63259</v>
      </c>
      <c r="BE84" s="140">
        <v>38681</v>
      </c>
      <c r="BF84" s="140">
        <v>24736</v>
      </c>
      <c r="BG84" s="140">
        <v>85391</v>
      </c>
      <c r="BH84" s="140">
        <v>104528</v>
      </c>
      <c r="BI84" s="140">
        <v>26807</v>
      </c>
      <c r="BJ84" s="140">
        <v>16798</v>
      </c>
      <c r="BK84" s="140">
        <v>60363</v>
      </c>
      <c r="BL84" s="140">
        <v>18696</v>
      </c>
      <c r="BM84" s="140">
        <v>70749</v>
      </c>
      <c r="BN84" s="140">
        <v>21431</v>
      </c>
      <c r="BO84" s="140">
        <v>759825</v>
      </c>
      <c r="BP84" s="140">
        <v>66354</v>
      </c>
      <c r="BQ84" s="140">
        <v>39786</v>
      </c>
      <c r="BR84" s="140">
        <v>4198</v>
      </c>
      <c r="BS84" s="140">
        <v>651475</v>
      </c>
      <c r="BT84" s="140">
        <v>122076</v>
      </c>
      <c r="BU84" s="140">
        <v>332050</v>
      </c>
      <c r="BV84" s="140">
        <v>357050</v>
      </c>
      <c r="BW84" s="140">
        <v>296770</v>
      </c>
      <c r="BX84" s="140">
        <v>32973</v>
      </c>
      <c r="BY84" s="140">
        <v>345428</v>
      </c>
      <c r="BZ84" s="140">
        <v>204513</v>
      </c>
      <c r="CA84" s="140">
        <v>19345</v>
      </c>
      <c r="CB84" s="140">
        <v>557258</v>
      </c>
      <c r="CC84" s="140">
        <v>107604</v>
      </c>
      <c r="CD84" s="140">
        <v>682</v>
      </c>
      <c r="CE84" s="140">
        <v>0</v>
      </c>
      <c r="CF84" s="142">
        <v>4839996</v>
      </c>
      <c r="CG84" s="143">
        <v>4839996</v>
      </c>
      <c r="CH84" s="140">
        <v>0</v>
      </c>
      <c r="CI84" s="140">
        <v>0</v>
      </c>
      <c r="CJ84" s="140">
        <v>0</v>
      </c>
      <c r="CK84" s="140">
        <v>0</v>
      </c>
      <c r="CL84" s="140">
        <v>0</v>
      </c>
      <c r="CM84" s="140">
        <v>0</v>
      </c>
      <c r="CN84" s="140">
        <v>0</v>
      </c>
      <c r="CO84" s="141">
        <v>0</v>
      </c>
      <c r="CP84" s="140">
        <v>0</v>
      </c>
      <c r="CQ84" s="140">
        <v>18035</v>
      </c>
      <c r="CR84" s="140">
        <v>0</v>
      </c>
      <c r="CS84" s="140">
        <v>0</v>
      </c>
      <c r="CT84" s="140">
        <v>0</v>
      </c>
      <c r="CU84" s="140">
        <v>0</v>
      </c>
      <c r="CV84" s="140">
        <v>0</v>
      </c>
      <c r="CW84" s="144">
        <v>18035</v>
      </c>
      <c r="CX84" s="143">
        <v>18035</v>
      </c>
      <c r="CY84" s="143">
        <v>3471</v>
      </c>
      <c r="CZ84" s="143">
        <v>-38616</v>
      </c>
      <c r="DA84" s="145">
        <v>4822886</v>
      </c>
      <c r="DB84" s="122"/>
    </row>
    <row r="85" spans="1:106" ht="12" thickBot="1" x14ac:dyDescent="0.2">
      <c r="A85" s="96"/>
      <c r="B85" s="137"/>
      <c r="C85" s="138"/>
      <c r="D85" s="139" t="s">
        <v>116</v>
      </c>
      <c r="E85" s="140">
        <v>47761</v>
      </c>
      <c r="F85" s="140">
        <v>1148</v>
      </c>
      <c r="G85" s="140">
        <v>9257</v>
      </c>
      <c r="H85" s="140">
        <v>4261</v>
      </c>
      <c r="I85" s="140">
        <v>642258</v>
      </c>
      <c r="J85" s="140">
        <v>29783</v>
      </c>
      <c r="K85" s="140">
        <v>163302</v>
      </c>
      <c r="L85" s="140">
        <v>501666</v>
      </c>
      <c r="M85" s="140">
        <v>16704</v>
      </c>
      <c r="N85" s="140">
        <v>225250</v>
      </c>
      <c r="O85" s="140">
        <v>74697</v>
      </c>
      <c r="P85" s="140">
        <v>817000</v>
      </c>
      <c r="Q85" s="140">
        <v>105820</v>
      </c>
      <c r="R85" s="140">
        <v>162756</v>
      </c>
      <c r="S85" s="140">
        <v>276310</v>
      </c>
      <c r="T85" s="140">
        <v>253524</v>
      </c>
      <c r="U85" s="140">
        <v>64982</v>
      </c>
      <c r="V85" s="140">
        <v>126382</v>
      </c>
      <c r="W85" s="140">
        <v>449132</v>
      </c>
      <c r="X85" s="140">
        <v>251699</v>
      </c>
      <c r="Y85" s="140">
        <v>402048</v>
      </c>
      <c r="Z85" s="140">
        <v>145370</v>
      </c>
      <c r="AA85" s="140">
        <v>426439</v>
      </c>
      <c r="AB85" s="140">
        <v>133626</v>
      </c>
      <c r="AC85" s="140">
        <v>31945</v>
      </c>
      <c r="AD85" s="140">
        <v>15800</v>
      </c>
      <c r="AE85" s="140">
        <v>317255</v>
      </c>
      <c r="AF85" s="140">
        <v>109394</v>
      </c>
      <c r="AG85" s="140">
        <v>67145</v>
      </c>
      <c r="AH85" s="140">
        <v>215590</v>
      </c>
      <c r="AI85" s="140">
        <v>149961</v>
      </c>
      <c r="AJ85" s="140">
        <v>124764</v>
      </c>
      <c r="AK85" s="140">
        <v>117499</v>
      </c>
      <c r="AL85" s="140">
        <v>461289</v>
      </c>
      <c r="AM85" s="140">
        <v>33113</v>
      </c>
      <c r="AN85" s="140">
        <v>255811</v>
      </c>
      <c r="AO85" s="140">
        <v>468067</v>
      </c>
      <c r="AP85" s="140">
        <v>28436</v>
      </c>
      <c r="AQ85" s="140">
        <v>28062</v>
      </c>
      <c r="AR85" s="141">
        <v>7755306</v>
      </c>
      <c r="AS85" s="140">
        <v>5060673</v>
      </c>
      <c r="AT85" s="140">
        <v>252117</v>
      </c>
      <c r="AU85" s="140">
        <v>671998</v>
      </c>
      <c r="AV85" s="140">
        <v>407385</v>
      </c>
      <c r="AW85" s="140">
        <v>20976930</v>
      </c>
      <c r="AX85" s="140">
        <v>2118784</v>
      </c>
      <c r="AY85" s="140">
        <v>7158114</v>
      </c>
      <c r="AZ85" s="140">
        <v>19406905</v>
      </c>
      <c r="BA85" s="140">
        <v>15296230</v>
      </c>
      <c r="BB85" s="140">
        <v>8293598</v>
      </c>
      <c r="BC85" s="140">
        <v>3389336</v>
      </c>
      <c r="BD85" s="140">
        <v>21527282</v>
      </c>
      <c r="BE85" s="140">
        <v>6643505</v>
      </c>
      <c r="BF85" s="140">
        <v>5775394</v>
      </c>
      <c r="BG85" s="140">
        <v>5063233</v>
      </c>
      <c r="BH85" s="140">
        <v>7820056</v>
      </c>
      <c r="BI85" s="140">
        <v>4154808</v>
      </c>
      <c r="BJ85" s="140">
        <v>9232448</v>
      </c>
      <c r="BK85" s="140">
        <v>9346872</v>
      </c>
      <c r="BL85" s="140">
        <v>5173516</v>
      </c>
      <c r="BM85" s="140">
        <v>35069168</v>
      </c>
      <c r="BN85" s="140">
        <v>5322033</v>
      </c>
      <c r="BO85" s="140">
        <v>27360878</v>
      </c>
      <c r="BP85" s="140">
        <v>15797035</v>
      </c>
      <c r="BQ85" s="140">
        <v>2261498</v>
      </c>
      <c r="BR85" s="140">
        <v>978044</v>
      </c>
      <c r="BS85" s="140">
        <v>28432488</v>
      </c>
      <c r="BT85" s="140">
        <v>10565495</v>
      </c>
      <c r="BU85" s="140">
        <v>13331913</v>
      </c>
      <c r="BV85" s="140">
        <v>14354077</v>
      </c>
      <c r="BW85" s="140">
        <v>21372766</v>
      </c>
      <c r="BX85" s="140">
        <v>12011105</v>
      </c>
      <c r="BY85" s="140">
        <v>8110331</v>
      </c>
      <c r="BZ85" s="140">
        <v>23140446</v>
      </c>
      <c r="CA85" s="140">
        <v>2031613</v>
      </c>
      <c r="CB85" s="140">
        <v>24709411</v>
      </c>
      <c r="CC85" s="140">
        <v>22328687</v>
      </c>
      <c r="CD85" s="140">
        <v>1247426</v>
      </c>
      <c r="CE85" s="140">
        <v>2876771</v>
      </c>
      <c r="CF85" s="142">
        <v>429070369</v>
      </c>
      <c r="CG85" s="143">
        <v>436825675</v>
      </c>
      <c r="CH85" s="140">
        <v>163908</v>
      </c>
      <c r="CI85" s="140">
        <v>3740092</v>
      </c>
      <c r="CJ85" s="140">
        <v>43944</v>
      </c>
      <c r="CK85" s="140">
        <v>63027</v>
      </c>
      <c r="CL85" s="140">
        <v>1158158</v>
      </c>
      <c r="CM85" s="140">
        <v>39601</v>
      </c>
      <c r="CN85" s="140">
        <v>43030</v>
      </c>
      <c r="CO85" s="141">
        <v>5251760</v>
      </c>
      <c r="CP85" s="140">
        <v>12945724</v>
      </c>
      <c r="CQ85" s="140">
        <v>268341666</v>
      </c>
      <c r="CR85" s="140">
        <v>94868453</v>
      </c>
      <c r="CS85" s="140">
        <v>19734508</v>
      </c>
      <c r="CT85" s="140">
        <v>67032419</v>
      </c>
      <c r="CU85" s="140">
        <v>863035</v>
      </c>
      <c r="CV85" s="140">
        <v>1450787</v>
      </c>
      <c r="CW85" s="144">
        <v>465236592</v>
      </c>
      <c r="CX85" s="143">
        <v>470488352</v>
      </c>
      <c r="CY85" s="143">
        <v>67831832</v>
      </c>
      <c r="CZ85" s="143">
        <v>-80244325</v>
      </c>
      <c r="DA85" s="145">
        <v>894901534</v>
      </c>
      <c r="DB85" s="122"/>
    </row>
    <row r="86" spans="1:106" ht="12" thickBot="1" x14ac:dyDescent="0.2">
      <c r="A86" s="146"/>
      <c r="B86" s="147"/>
      <c r="C86" s="147"/>
      <c r="D86" s="148" t="s">
        <v>141</v>
      </c>
      <c r="E86" s="140">
        <v>92893</v>
      </c>
      <c r="F86" s="140">
        <v>2539</v>
      </c>
      <c r="G86" s="140">
        <v>16567</v>
      </c>
      <c r="H86" s="140">
        <v>9196</v>
      </c>
      <c r="I86" s="140">
        <v>1219863</v>
      </c>
      <c r="J86" s="140">
        <v>64207</v>
      </c>
      <c r="K86" s="140">
        <v>308801</v>
      </c>
      <c r="L86" s="140">
        <v>992113</v>
      </c>
      <c r="M86" s="140">
        <v>119127</v>
      </c>
      <c r="N86" s="140">
        <v>374113</v>
      </c>
      <c r="O86" s="140">
        <v>177862</v>
      </c>
      <c r="P86" s="140">
        <v>2543664</v>
      </c>
      <c r="Q86" s="140">
        <v>216790</v>
      </c>
      <c r="R86" s="140">
        <v>371146</v>
      </c>
      <c r="S86" s="140">
        <v>578030</v>
      </c>
      <c r="T86" s="140">
        <v>468471</v>
      </c>
      <c r="U86" s="140">
        <v>128925</v>
      </c>
      <c r="V86" s="140">
        <v>252388</v>
      </c>
      <c r="W86" s="140">
        <v>877046</v>
      </c>
      <c r="X86" s="140">
        <v>516968</v>
      </c>
      <c r="Y86" s="140">
        <v>691214</v>
      </c>
      <c r="Z86" s="140">
        <v>289094</v>
      </c>
      <c r="AA86" s="140">
        <v>875517</v>
      </c>
      <c r="AB86" s="140">
        <v>580634</v>
      </c>
      <c r="AC86" s="140">
        <v>100181</v>
      </c>
      <c r="AD86" s="140">
        <v>40209</v>
      </c>
      <c r="AE86" s="140">
        <v>918613</v>
      </c>
      <c r="AF86" s="140">
        <v>353371</v>
      </c>
      <c r="AG86" s="140">
        <v>458912</v>
      </c>
      <c r="AH86" s="140">
        <v>562743</v>
      </c>
      <c r="AI86" s="140">
        <v>400120</v>
      </c>
      <c r="AJ86" s="140">
        <v>369437</v>
      </c>
      <c r="AK86" s="140">
        <v>331381</v>
      </c>
      <c r="AL86" s="140">
        <v>1049705</v>
      </c>
      <c r="AM86" s="140">
        <v>88123</v>
      </c>
      <c r="AN86" s="140">
        <v>575280</v>
      </c>
      <c r="AO86" s="140">
        <v>1006318</v>
      </c>
      <c r="AP86" s="140">
        <v>49933</v>
      </c>
      <c r="AQ86" s="140">
        <v>114852</v>
      </c>
      <c r="AR86" s="141">
        <v>18186346</v>
      </c>
      <c r="AS86" s="140">
        <v>5148420</v>
      </c>
      <c r="AT86" s="140">
        <v>254491</v>
      </c>
      <c r="AU86" s="140">
        <v>682681</v>
      </c>
      <c r="AV86" s="140">
        <v>410668</v>
      </c>
      <c r="AW86" s="140">
        <v>21358443</v>
      </c>
      <c r="AX86" s="140">
        <v>2152763</v>
      </c>
      <c r="AY86" s="140">
        <v>7290812</v>
      </c>
      <c r="AZ86" s="140">
        <v>19802773</v>
      </c>
      <c r="BA86" s="140">
        <v>15316852</v>
      </c>
      <c r="BB86" s="140">
        <v>8517791</v>
      </c>
      <c r="BC86" s="140">
        <v>3436900</v>
      </c>
      <c r="BD86" s="140">
        <v>22229417</v>
      </c>
      <c r="BE86" s="140">
        <v>6732371</v>
      </c>
      <c r="BF86" s="140">
        <v>5947427</v>
      </c>
      <c r="BG86" s="140">
        <v>5255288</v>
      </c>
      <c r="BH86" s="140">
        <v>8052301</v>
      </c>
      <c r="BI86" s="140">
        <v>4244125</v>
      </c>
      <c r="BJ86" s="140">
        <v>9393018</v>
      </c>
      <c r="BK86" s="140">
        <v>9594315</v>
      </c>
      <c r="BL86" s="140">
        <v>5273568</v>
      </c>
      <c r="BM86" s="140">
        <v>35793966</v>
      </c>
      <c r="BN86" s="140">
        <v>5430657</v>
      </c>
      <c r="BO86" s="140">
        <v>27926800</v>
      </c>
      <c r="BP86" s="140">
        <v>15838210</v>
      </c>
      <c r="BQ86" s="140">
        <v>2276415</v>
      </c>
      <c r="BR86" s="140">
        <v>987799</v>
      </c>
      <c r="BS86" s="140">
        <v>28624548</v>
      </c>
      <c r="BT86" s="140">
        <v>10623230</v>
      </c>
      <c r="BU86" s="140">
        <v>13348485</v>
      </c>
      <c r="BV86" s="140">
        <v>14486034</v>
      </c>
      <c r="BW86" s="140">
        <v>21499340</v>
      </c>
      <c r="BX86" s="140">
        <v>12103845</v>
      </c>
      <c r="BY86" s="140">
        <v>8180094</v>
      </c>
      <c r="BZ86" s="140">
        <v>23524306</v>
      </c>
      <c r="CA86" s="140">
        <v>2051528</v>
      </c>
      <c r="CB86" s="140">
        <v>24978927</v>
      </c>
      <c r="CC86" s="140">
        <v>22710200</v>
      </c>
      <c r="CD86" s="140">
        <v>1275103</v>
      </c>
      <c r="CE86" s="140">
        <v>2896676</v>
      </c>
      <c r="CF86" s="142">
        <v>435650587</v>
      </c>
      <c r="CG86" s="143">
        <v>453836933</v>
      </c>
      <c r="CH86" s="140">
        <v>491237</v>
      </c>
      <c r="CI86" s="140">
        <v>11298215</v>
      </c>
      <c r="CJ86" s="140">
        <v>3836510</v>
      </c>
      <c r="CK86" s="140">
        <v>573444</v>
      </c>
      <c r="CL86" s="140">
        <v>2800933</v>
      </c>
      <c r="CM86" s="140">
        <v>84795</v>
      </c>
      <c r="CN86" s="140">
        <v>67905</v>
      </c>
      <c r="CO86" s="141">
        <v>19153039</v>
      </c>
      <c r="CP86" s="140">
        <v>13142059</v>
      </c>
      <c r="CQ86" s="140">
        <v>271523230</v>
      </c>
      <c r="CR86" s="140">
        <v>94899959</v>
      </c>
      <c r="CS86" s="140">
        <v>19827603</v>
      </c>
      <c r="CT86" s="140">
        <v>68182427</v>
      </c>
      <c r="CU86" s="140">
        <v>895030</v>
      </c>
      <c r="CV86" s="140">
        <v>1495408</v>
      </c>
      <c r="CW86" s="144">
        <v>469965716</v>
      </c>
      <c r="CX86" s="143">
        <v>489118755</v>
      </c>
      <c r="CY86" s="143">
        <v>70944578</v>
      </c>
      <c r="CZ86" s="143">
        <v>-83158077</v>
      </c>
      <c r="DA86" s="145">
        <v>930742189</v>
      </c>
      <c r="DB86" s="122"/>
    </row>
    <row r="87" spans="1:106" x14ac:dyDescent="0.15">
      <c r="A87" s="149" t="s">
        <v>142</v>
      </c>
      <c r="B87" s="78"/>
      <c r="C87" s="78">
        <v>55</v>
      </c>
      <c r="D87" s="79" t="s">
        <v>143</v>
      </c>
      <c r="E87" s="114">
        <v>548</v>
      </c>
      <c r="F87" s="114">
        <v>97</v>
      </c>
      <c r="G87" s="114">
        <v>990</v>
      </c>
      <c r="H87" s="114">
        <v>846</v>
      </c>
      <c r="I87" s="114">
        <v>20627</v>
      </c>
      <c r="J87" s="114">
        <v>1246</v>
      </c>
      <c r="K87" s="114">
        <v>8012</v>
      </c>
      <c r="L87" s="114">
        <v>17548</v>
      </c>
      <c r="M87" s="114">
        <v>872</v>
      </c>
      <c r="N87" s="114">
        <v>9506</v>
      </c>
      <c r="O87" s="114">
        <v>5115</v>
      </c>
      <c r="P87" s="114">
        <v>17985</v>
      </c>
      <c r="Q87" s="114">
        <v>1756</v>
      </c>
      <c r="R87" s="114">
        <v>9326</v>
      </c>
      <c r="S87" s="114">
        <v>11951</v>
      </c>
      <c r="T87" s="114">
        <v>7943</v>
      </c>
      <c r="U87" s="114">
        <v>2977</v>
      </c>
      <c r="V87" s="114">
        <v>4880</v>
      </c>
      <c r="W87" s="114">
        <v>17558</v>
      </c>
      <c r="X87" s="114">
        <v>12062</v>
      </c>
      <c r="Y87" s="114">
        <v>9402</v>
      </c>
      <c r="Z87" s="114">
        <v>8547</v>
      </c>
      <c r="AA87" s="114">
        <v>29404</v>
      </c>
      <c r="AB87" s="114">
        <v>11062</v>
      </c>
      <c r="AC87" s="114">
        <v>2256</v>
      </c>
      <c r="AD87" s="114">
        <v>3457</v>
      </c>
      <c r="AE87" s="114">
        <v>59310</v>
      </c>
      <c r="AF87" s="114">
        <v>30394</v>
      </c>
      <c r="AG87" s="114">
        <v>9542</v>
      </c>
      <c r="AH87" s="114">
        <v>36739</v>
      </c>
      <c r="AI87" s="114">
        <v>11728</v>
      </c>
      <c r="AJ87" s="114">
        <v>11538</v>
      </c>
      <c r="AK87" s="114">
        <v>13025</v>
      </c>
      <c r="AL87" s="114">
        <v>24680</v>
      </c>
      <c r="AM87" s="114">
        <v>6540</v>
      </c>
      <c r="AN87" s="114">
        <v>25857</v>
      </c>
      <c r="AO87" s="114">
        <v>45317</v>
      </c>
      <c r="AP87" s="114">
        <v>0</v>
      </c>
      <c r="AQ87" s="114">
        <v>594</v>
      </c>
      <c r="AR87" s="115">
        <v>491237</v>
      </c>
      <c r="AS87" s="114">
        <v>24509</v>
      </c>
      <c r="AT87" s="114">
        <v>6427</v>
      </c>
      <c r="AU87" s="114">
        <v>43022</v>
      </c>
      <c r="AV87" s="114">
        <v>35663</v>
      </c>
      <c r="AW87" s="114">
        <v>344801</v>
      </c>
      <c r="AX87" s="114">
        <v>48960</v>
      </c>
      <c r="AY87" s="114">
        <v>166882</v>
      </c>
      <c r="AZ87" s="114">
        <v>333309</v>
      </c>
      <c r="BA87" s="114">
        <v>39089</v>
      </c>
      <c r="BB87" s="114">
        <v>203418</v>
      </c>
      <c r="BC87" s="114">
        <v>104928</v>
      </c>
      <c r="BD87" s="114">
        <v>165006</v>
      </c>
      <c r="BE87" s="114">
        <v>86543</v>
      </c>
      <c r="BF87" s="114">
        <v>160302</v>
      </c>
      <c r="BG87" s="114">
        <v>133416</v>
      </c>
      <c r="BH87" s="114">
        <v>201329</v>
      </c>
      <c r="BI87" s="114">
        <v>111187</v>
      </c>
      <c r="BJ87" s="114">
        <v>204161</v>
      </c>
      <c r="BK87" s="114">
        <v>201655</v>
      </c>
      <c r="BL87" s="114">
        <v>116380</v>
      </c>
      <c r="BM87" s="114">
        <v>352762</v>
      </c>
      <c r="BN87" s="114">
        <v>178378</v>
      </c>
      <c r="BO87" s="114">
        <v>939771</v>
      </c>
      <c r="BP87" s="114">
        <v>235796</v>
      </c>
      <c r="BQ87" s="114">
        <v>55876</v>
      </c>
      <c r="BR87" s="114">
        <v>87791</v>
      </c>
      <c r="BS87" s="114">
        <v>2051934</v>
      </c>
      <c r="BT87" s="114">
        <v>921801</v>
      </c>
      <c r="BU87" s="114">
        <v>262569</v>
      </c>
      <c r="BV87" s="114">
        <v>787029</v>
      </c>
      <c r="BW87" s="114">
        <v>849729</v>
      </c>
      <c r="BX87" s="114">
        <v>385524</v>
      </c>
      <c r="BY87" s="114">
        <v>326941</v>
      </c>
      <c r="BZ87" s="114">
        <v>605636</v>
      </c>
      <c r="CA87" s="114">
        <v>154367</v>
      </c>
      <c r="CB87" s="114">
        <v>1107579</v>
      </c>
      <c r="CC87" s="114">
        <v>1091834</v>
      </c>
      <c r="CD87" s="114">
        <v>0</v>
      </c>
      <c r="CE87" s="114">
        <v>15755</v>
      </c>
      <c r="CF87" s="117">
        <v>13142059</v>
      </c>
      <c r="CG87" s="118">
        <v>13633296</v>
      </c>
      <c r="CW87" s="66"/>
      <c r="CX87" s="66"/>
      <c r="CY87" s="66"/>
      <c r="CZ87" s="66"/>
      <c r="DA87" s="66"/>
    </row>
    <row r="88" spans="1:106" x14ac:dyDescent="0.15">
      <c r="A88" s="98" t="s">
        <v>144</v>
      </c>
      <c r="B88" s="78"/>
      <c r="C88" s="78">
        <v>56</v>
      </c>
      <c r="D88" s="79" t="s">
        <v>145</v>
      </c>
      <c r="E88" s="114">
        <v>20639</v>
      </c>
      <c r="F88" s="114">
        <v>2628</v>
      </c>
      <c r="G88" s="114">
        <v>6676</v>
      </c>
      <c r="H88" s="114">
        <v>2805</v>
      </c>
      <c r="I88" s="114">
        <v>274063</v>
      </c>
      <c r="J88" s="114">
        <v>26798</v>
      </c>
      <c r="K88" s="114">
        <v>81177</v>
      </c>
      <c r="L88" s="114">
        <v>133921</v>
      </c>
      <c r="M88" s="114">
        <v>3614</v>
      </c>
      <c r="N88" s="114">
        <v>122279</v>
      </c>
      <c r="O88" s="114">
        <v>59904</v>
      </c>
      <c r="P88" s="114">
        <v>161417</v>
      </c>
      <c r="Q88" s="114">
        <v>31619</v>
      </c>
      <c r="R88" s="114">
        <v>164649</v>
      </c>
      <c r="S88" s="114">
        <v>184713</v>
      </c>
      <c r="T88" s="114">
        <v>165994</v>
      </c>
      <c r="U88" s="114">
        <v>30473</v>
      </c>
      <c r="V88" s="114">
        <v>57273</v>
      </c>
      <c r="W88" s="114">
        <v>248714</v>
      </c>
      <c r="X88" s="114">
        <v>124245</v>
      </c>
      <c r="Y88" s="114">
        <v>183445</v>
      </c>
      <c r="Z88" s="114">
        <v>131283</v>
      </c>
      <c r="AA88" s="114">
        <v>547575</v>
      </c>
      <c r="AB88" s="114">
        <v>91172</v>
      </c>
      <c r="AC88" s="114">
        <v>26396</v>
      </c>
      <c r="AD88" s="114">
        <v>68102</v>
      </c>
      <c r="AE88" s="114">
        <v>1160073</v>
      </c>
      <c r="AF88" s="114">
        <v>323468</v>
      </c>
      <c r="AG88" s="114">
        <v>142877</v>
      </c>
      <c r="AH88" s="114">
        <v>607539</v>
      </c>
      <c r="AI88" s="114">
        <v>162187</v>
      </c>
      <c r="AJ88" s="114">
        <v>474046</v>
      </c>
      <c r="AK88" s="114">
        <v>940592</v>
      </c>
      <c r="AL88" s="114">
        <v>1189204</v>
      </c>
      <c r="AM88" s="114">
        <v>109607</v>
      </c>
      <c r="AN88" s="114">
        <v>554406</v>
      </c>
      <c r="AO88" s="114">
        <v>641806</v>
      </c>
      <c r="AP88" s="114">
        <v>0</v>
      </c>
      <c r="AQ88" s="114">
        <v>6685</v>
      </c>
      <c r="AR88" s="115">
        <v>9264064</v>
      </c>
      <c r="AS88" s="114">
        <v>887071</v>
      </c>
      <c r="AT88" s="114">
        <v>164428</v>
      </c>
      <c r="AU88" s="114">
        <v>270866</v>
      </c>
      <c r="AV88" s="114">
        <v>140749</v>
      </c>
      <c r="AW88" s="114">
        <v>4466980</v>
      </c>
      <c r="AX88" s="114">
        <v>1038512</v>
      </c>
      <c r="AY88" s="114">
        <v>1929349</v>
      </c>
      <c r="AZ88" s="114">
        <v>2282585</v>
      </c>
      <c r="BA88" s="114">
        <v>222995</v>
      </c>
      <c r="BB88" s="114">
        <v>2589318</v>
      </c>
      <c r="BC88" s="114">
        <v>1321654</v>
      </c>
      <c r="BD88" s="114">
        <v>1386954</v>
      </c>
      <c r="BE88" s="114">
        <v>866830</v>
      </c>
      <c r="BF88" s="114">
        <v>2843531</v>
      </c>
      <c r="BG88" s="114">
        <v>1950901</v>
      </c>
      <c r="BH88" s="114">
        <v>3408281</v>
      </c>
      <c r="BI88" s="114">
        <v>1260955</v>
      </c>
      <c r="BJ88" s="114">
        <v>2783207</v>
      </c>
      <c r="BK88" s="114">
        <v>2745386</v>
      </c>
      <c r="BL88" s="114">
        <v>1171676</v>
      </c>
      <c r="BM88" s="114">
        <v>6236552</v>
      </c>
      <c r="BN88" s="114">
        <v>2578787</v>
      </c>
      <c r="BO88" s="114">
        <v>17862218</v>
      </c>
      <c r="BP88" s="114">
        <v>1822554</v>
      </c>
      <c r="BQ88" s="114">
        <v>558036</v>
      </c>
      <c r="BR88" s="114">
        <v>1751974</v>
      </c>
      <c r="BS88" s="114">
        <v>35857739</v>
      </c>
      <c r="BT88" s="114">
        <v>9512592</v>
      </c>
      <c r="BU88" s="114">
        <v>3804976</v>
      </c>
      <c r="BV88" s="114">
        <v>13493245</v>
      </c>
      <c r="BW88" s="114">
        <v>10485812</v>
      </c>
      <c r="BX88" s="114">
        <v>14027333</v>
      </c>
      <c r="BY88" s="114">
        <v>20994429</v>
      </c>
      <c r="BZ88" s="114">
        <v>27238657</v>
      </c>
      <c r="CA88" s="114">
        <v>2490518</v>
      </c>
      <c r="CB88" s="114">
        <v>22233040</v>
      </c>
      <c r="CC88" s="114">
        <v>14304218</v>
      </c>
      <c r="CD88" s="114">
        <v>0</v>
      </c>
      <c r="CE88" s="114">
        <v>172051</v>
      </c>
      <c r="CF88" s="117">
        <v>239156959</v>
      </c>
      <c r="CG88" s="118">
        <v>248421023</v>
      </c>
      <c r="CW88" s="66"/>
      <c r="CX88" s="66"/>
      <c r="CY88" s="66"/>
      <c r="CZ88" s="66"/>
      <c r="DA88" s="66"/>
    </row>
    <row r="89" spans="1:106" x14ac:dyDescent="0.15">
      <c r="A89" s="98" t="s">
        <v>146</v>
      </c>
      <c r="B89" s="78"/>
      <c r="C89" s="78">
        <v>57</v>
      </c>
      <c r="D89" s="79" t="s">
        <v>147</v>
      </c>
      <c r="E89" s="114">
        <v>40867</v>
      </c>
      <c r="F89" s="114">
        <v>5347</v>
      </c>
      <c r="G89" s="114">
        <v>3733</v>
      </c>
      <c r="H89" s="114">
        <v>148</v>
      </c>
      <c r="I89" s="114">
        <v>143943</v>
      </c>
      <c r="J89" s="114">
        <v>-11414</v>
      </c>
      <c r="K89" s="114">
        <v>9461</v>
      </c>
      <c r="L89" s="114">
        <v>67492</v>
      </c>
      <c r="M89" s="114">
        <v>-2389</v>
      </c>
      <c r="N89" s="114">
        <v>-15574</v>
      </c>
      <c r="O89" s="114">
        <v>34595</v>
      </c>
      <c r="P89" s="114">
        <v>228446</v>
      </c>
      <c r="Q89" s="114">
        <v>10974</v>
      </c>
      <c r="R89" s="114">
        <v>-20439</v>
      </c>
      <c r="S89" s="114">
        <v>99821</v>
      </c>
      <c r="T89" s="114">
        <v>68088</v>
      </c>
      <c r="U89" s="114">
        <v>2938</v>
      </c>
      <c r="V89" s="114">
        <v>-14324</v>
      </c>
      <c r="W89" s="114">
        <v>-50934</v>
      </c>
      <c r="X89" s="114">
        <v>-13174</v>
      </c>
      <c r="Y89" s="114">
        <v>14818</v>
      </c>
      <c r="Z89" s="114">
        <v>13738</v>
      </c>
      <c r="AA89" s="114">
        <v>19893</v>
      </c>
      <c r="AB89" s="114">
        <v>-80749</v>
      </c>
      <c r="AC89" s="114">
        <v>26337</v>
      </c>
      <c r="AD89" s="114">
        <v>6623</v>
      </c>
      <c r="AE89" s="114">
        <v>390457</v>
      </c>
      <c r="AF89" s="114">
        <v>230626</v>
      </c>
      <c r="AG89" s="114">
        <v>1210404</v>
      </c>
      <c r="AH89" s="114">
        <v>127029</v>
      </c>
      <c r="AI89" s="114">
        <v>171055</v>
      </c>
      <c r="AJ89" s="114">
        <v>0</v>
      </c>
      <c r="AK89" s="114">
        <v>4289</v>
      </c>
      <c r="AL89" s="114">
        <v>85102</v>
      </c>
      <c r="AM89" s="114">
        <v>-1139</v>
      </c>
      <c r="AN89" s="114">
        <v>158991</v>
      </c>
      <c r="AO89" s="114">
        <v>226955</v>
      </c>
      <c r="AP89" s="114">
        <v>0</v>
      </c>
      <c r="AQ89" s="114">
        <v>53234</v>
      </c>
      <c r="AR89" s="115">
        <v>3245268</v>
      </c>
      <c r="AS89" s="114">
        <v>2368070</v>
      </c>
      <c r="AT89" s="114">
        <v>280029</v>
      </c>
      <c r="AU89" s="114">
        <v>159855</v>
      </c>
      <c r="AV89" s="114">
        <v>44316</v>
      </c>
      <c r="AW89" s="114">
        <v>3030032</v>
      </c>
      <c r="AX89" s="114">
        <v>-416207</v>
      </c>
      <c r="AY89" s="114">
        <v>379330</v>
      </c>
      <c r="AZ89" s="114">
        <v>1392215</v>
      </c>
      <c r="BA89" s="114">
        <v>-163525</v>
      </c>
      <c r="BB89" s="114">
        <v>-296398</v>
      </c>
      <c r="BC89" s="114">
        <v>546823</v>
      </c>
      <c r="BD89" s="114">
        <v>2084858</v>
      </c>
      <c r="BE89" s="114">
        <v>663833</v>
      </c>
      <c r="BF89" s="114">
        <v>-309423</v>
      </c>
      <c r="BG89" s="114">
        <v>547514</v>
      </c>
      <c r="BH89" s="114">
        <v>1037464</v>
      </c>
      <c r="BI89" s="114">
        <v>71738</v>
      </c>
      <c r="BJ89" s="114">
        <v>-900654</v>
      </c>
      <c r="BK89" s="114">
        <v>-266357</v>
      </c>
      <c r="BL89" s="114">
        <v>-183201</v>
      </c>
      <c r="BM89" s="114">
        <v>-187518</v>
      </c>
      <c r="BN89" s="114">
        <v>289634</v>
      </c>
      <c r="BO89" s="114">
        <v>1011552</v>
      </c>
      <c r="BP89" s="114">
        <v>-2861815</v>
      </c>
      <c r="BQ89" s="114">
        <v>530148</v>
      </c>
      <c r="BR89" s="114">
        <v>185267</v>
      </c>
      <c r="BS89" s="114">
        <v>14652060</v>
      </c>
      <c r="BT89" s="114">
        <v>6907459</v>
      </c>
      <c r="BU89" s="114">
        <v>28497817</v>
      </c>
      <c r="BV89" s="114">
        <v>2101541</v>
      </c>
      <c r="BW89" s="114">
        <v>7714380</v>
      </c>
      <c r="BX89" s="114">
        <v>0</v>
      </c>
      <c r="BY89" s="114">
        <v>117827</v>
      </c>
      <c r="BZ89" s="114">
        <v>1953694</v>
      </c>
      <c r="CA89" s="114">
        <v>-35281</v>
      </c>
      <c r="CB89" s="114">
        <v>6066981</v>
      </c>
      <c r="CC89" s="114">
        <v>5117834</v>
      </c>
      <c r="CD89" s="114">
        <v>0</v>
      </c>
      <c r="CE89" s="114">
        <v>1428945</v>
      </c>
      <c r="CF89" s="117">
        <v>83560837</v>
      </c>
      <c r="CG89" s="118">
        <v>86806105</v>
      </c>
      <c r="CW89" s="66"/>
      <c r="CX89" s="66"/>
      <c r="CY89" s="66"/>
      <c r="CZ89" s="66"/>
      <c r="DA89" s="66"/>
    </row>
    <row r="90" spans="1:106" x14ac:dyDescent="0.15">
      <c r="A90" s="98" t="s">
        <v>148</v>
      </c>
      <c r="B90" s="78"/>
      <c r="C90" s="78">
        <v>58</v>
      </c>
      <c r="D90" s="79" t="s">
        <v>149</v>
      </c>
      <c r="E90" s="114">
        <v>25598</v>
      </c>
      <c r="F90" s="114">
        <v>753</v>
      </c>
      <c r="G90" s="114">
        <v>4272</v>
      </c>
      <c r="H90" s="114">
        <v>814</v>
      </c>
      <c r="I90" s="114">
        <v>83566</v>
      </c>
      <c r="J90" s="114">
        <v>8534</v>
      </c>
      <c r="K90" s="114">
        <v>14447</v>
      </c>
      <c r="L90" s="114">
        <v>93295</v>
      </c>
      <c r="M90" s="114">
        <v>12387</v>
      </c>
      <c r="N90" s="114">
        <v>41492</v>
      </c>
      <c r="O90" s="114">
        <v>27846</v>
      </c>
      <c r="P90" s="114">
        <v>116395</v>
      </c>
      <c r="Q90" s="114">
        <v>4855</v>
      </c>
      <c r="R90" s="114">
        <v>37292</v>
      </c>
      <c r="S90" s="114">
        <v>59066</v>
      </c>
      <c r="T90" s="114">
        <v>45863</v>
      </c>
      <c r="U90" s="114">
        <v>12605</v>
      </c>
      <c r="V90" s="114">
        <v>44604</v>
      </c>
      <c r="W90" s="114">
        <v>129175</v>
      </c>
      <c r="X90" s="114">
        <v>52780</v>
      </c>
      <c r="Y90" s="114">
        <v>62664</v>
      </c>
      <c r="Z90" s="114">
        <v>31460</v>
      </c>
      <c r="AA90" s="114">
        <v>47711</v>
      </c>
      <c r="AB90" s="114">
        <v>165058</v>
      </c>
      <c r="AC90" s="114">
        <v>42978</v>
      </c>
      <c r="AD90" s="114">
        <v>16007</v>
      </c>
      <c r="AE90" s="114">
        <v>198835</v>
      </c>
      <c r="AF90" s="114">
        <v>113043</v>
      </c>
      <c r="AG90" s="114">
        <v>745026</v>
      </c>
      <c r="AH90" s="114">
        <v>234202</v>
      </c>
      <c r="AI90" s="114">
        <v>88134</v>
      </c>
      <c r="AJ90" s="114">
        <v>376013</v>
      </c>
      <c r="AK90" s="114">
        <v>147022</v>
      </c>
      <c r="AL90" s="114">
        <v>192376</v>
      </c>
      <c r="AM90" s="114">
        <v>12622</v>
      </c>
      <c r="AN90" s="114">
        <v>197088</v>
      </c>
      <c r="AO90" s="114">
        <v>207548</v>
      </c>
      <c r="AP90" s="114">
        <v>0</v>
      </c>
      <c r="AQ90" s="114">
        <v>10287</v>
      </c>
      <c r="AR90" s="115">
        <v>3703713</v>
      </c>
      <c r="AS90" s="114">
        <v>1434338</v>
      </c>
      <c r="AT90" s="114">
        <v>78737</v>
      </c>
      <c r="AU90" s="114">
        <v>179379</v>
      </c>
      <c r="AV90" s="114">
        <v>73426</v>
      </c>
      <c r="AW90" s="114">
        <v>1446122</v>
      </c>
      <c r="AX90" s="114">
        <v>304399</v>
      </c>
      <c r="AY90" s="114">
        <v>556859</v>
      </c>
      <c r="AZ90" s="114">
        <v>1980787</v>
      </c>
      <c r="BA90" s="114">
        <v>414617</v>
      </c>
      <c r="BB90" s="114">
        <v>978332</v>
      </c>
      <c r="BC90" s="114">
        <v>539988</v>
      </c>
      <c r="BD90" s="114">
        <v>1153727</v>
      </c>
      <c r="BE90" s="114">
        <v>344942</v>
      </c>
      <c r="BF90" s="114">
        <v>646951</v>
      </c>
      <c r="BG90" s="114">
        <v>510935</v>
      </c>
      <c r="BH90" s="114">
        <v>773753</v>
      </c>
      <c r="BI90" s="114">
        <v>473707</v>
      </c>
      <c r="BJ90" s="114">
        <v>1404954</v>
      </c>
      <c r="BK90" s="114">
        <v>1430227</v>
      </c>
      <c r="BL90" s="114">
        <v>774919</v>
      </c>
      <c r="BM90" s="114">
        <v>2463647</v>
      </c>
      <c r="BN90" s="114">
        <v>711964</v>
      </c>
      <c r="BO90" s="114">
        <v>1606750</v>
      </c>
      <c r="BP90" s="114">
        <v>4444238</v>
      </c>
      <c r="BQ90" s="114">
        <v>1017623</v>
      </c>
      <c r="BR90" s="114">
        <v>391587</v>
      </c>
      <c r="BS90" s="114">
        <v>6314056</v>
      </c>
      <c r="BT90" s="114">
        <v>3380593</v>
      </c>
      <c r="BU90" s="114">
        <v>18750223</v>
      </c>
      <c r="BV90" s="114">
        <v>5094044</v>
      </c>
      <c r="BW90" s="114">
        <v>3890443</v>
      </c>
      <c r="BX90" s="114">
        <v>11534944</v>
      </c>
      <c r="BY90" s="114">
        <v>3381814</v>
      </c>
      <c r="BZ90" s="114">
        <v>4295219</v>
      </c>
      <c r="CA90" s="114">
        <v>280933</v>
      </c>
      <c r="CB90" s="114">
        <v>8002682</v>
      </c>
      <c r="CC90" s="114">
        <v>4677624</v>
      </c>
      <c r="CD90" s="114">
        <v>0</v>
      </c>
      <c r="CE90" s="114">
        <v>264761</v>
      </c>
      <c r="CF90" s="117">
        <v>96004244</v>
      </c>
      <c r="CG90" s="118">
        <v>99707957</v>
      </c>
      <c r="CW90" s="66"/>
      <c r="CX90" s="66"/>
      <c r="CY90" s="66"/>
      <c r="CZ90" s="66"/>
      <c r="DA90" s="66"/>
    </row>
    <row r="91" spans="1:106" x14ac:dyDescent="0.15">
      <c r="A91" s="98" t="s">
        <v>150</v>
      </c>
      <c r="B91" s="78"/>
      <c r="C91" s="78">
        <v>59</v>
      </c>
      <c r="D91" s="79" t="s">
        <v>151</v>
      </c>
      <c r="E91" s="114">
        <v>7589</v>
      </c>
      <c r="F91" s="114">
        <v>311</v>
      </c>
      <c r="G91" s="114">
        <v>1571</v>
      </c>
      <c r="H91" s="114">
        <v>636</v>
      </c>
      <c r="I91" s="114">
        <v>141623</v>
      </c>
      <c r="J91" s="114">
        <v>3634</v>
      </c>
      <c r="K91" s="114">
        <v>12076</v>
      </c>
      <c r="L91" s="114">
        <v>27823</v>
      </c>
      <c r="M91" s="114">
        <v>16015</v>
      </c>
      <c r="N91" s="114">
        <v>17708</v>
      </c>
      <c r="O91" s="114">
        <v>8823</v>
      </c>
      <c r="P91" s="114">
        <v>37825</v>
      </c>
      <c r="Q91" s="114">
        <v>3470</v>
      </c>
      <c r="R91" s="114">
        <v>15169</v>
      </c>
      <c r="S91" s="114">
        <v>7201</v>
      </c>
      <c r="T91" s="114">
        <v>7888</v>
      </c>
      <c r="U91" s="114">
        <v>3099</v>
      </c>
      <c r="V91" s="114">
        <v>4303</v>
      </c>
      <c r="W91" s="114">
        <v>9528</v>
      </c>
      <c r="X91" s="114">
        <v>5783</v>
      </c>
      <c r="Y91" s="114">
        <v>-422</v>
      </c>
      <c r="Z91" s="114">
        <v>15353</v>
      </c>
      <c r="AA91" s="114">
        <v>58478</v>
      </c>
      <c r="AB91" s="114">
        <v>33840</v>
      </c>
      <c r="AC91" s="114">
        <v>7573</v>
      </c>
      <c r="AD91" s="114">
        <v>7779</v>
      </c>
      <c r="AE91" s="114">
        <v>103971</v>
      </c>
      <c r="AF91" s="114">
        <v>17497</v>
      </c>
      <c r="AG91" s="114">
        <v>150065</v>
      </c>
      <c r="AH91" s="114">
        <v>97066</v>
      </c>
      <c r="AI91" s="114">
        <v>15367</v>
      </c>
      <c r="AJ91" s="114">
        <v>3400</v>
      </c>
      <c r="AK91" s="114">
        <v>16545</v>
      </c>
      <c r="AL91" s="114">
        <v>39806</v>
      </c>
      <c r="AM91" s="114">
        <v>5173</v>
      </c>
      <c r="AN91" s="114">
        <v>53884</v>
      </c>
      <c r="AO91" s="114">
        <v>114116</v>
      </c>
      <c r="AP91" s="114">
        <v>0</v>
      </c>
      <c r="AQ91" s="114">
        <v>1738</v>
      </c>
      <c r="AR91" s="115">
        <v>1073304</v>
      </c>
      <c r="AS91" s="114">
        <v>425948</v>
      </c>
      <c r="AT91" s="114">
        <v>24017</v>
      </c>
      <c r="AU91" s="114">
        <v>65262</v>
      </c>
      <c r="AV91" s="114">
        <v>41659</v>
      </c>
      <c r="AW91" s="114">
        <v>3142068</v>
      </c>
      <c r="AX91" s="114">
        <v>132870</v>
      </c>
      <c r="AY91" s="114">
        <v>311518</v>
      </c>
      <c r="AZ91" s="114">
        <v>510316</v>
      </c>
      <c r="BA91" s="114">
        <v>3927261</v>
      </c>
      <c r="BB91" s="114">
        <v>364374</v>
      </c>
      <c r="BC91" s="114">
        <v>175191</v>
      </c>
      <c r="BD91" s="114">
        <v>361798</v>
      </c>
      <c r="BE91" s="114">
        <v>98006</v>
      </c>
      <c r="BF91" s="114">
        <v>265641</v>
      </c>
      <c r="BG91" s="114">
        <v>86154</v>
      </c>
      <c r="BH91" s="114">
        <v>122074</v>
      </c>
      <c r="BI91" s="114">
        <v>91170</v>
      </c>
      <c r="BJ91" s="114">
        <v>174856</v>
      </c>
      <c r="BK91" s="114">
        <v>106589</v>
      </c>
      <c r="BL91" s="114">
        <v>50553</v>
      </c>
      <c r="BM91" s="114">
        <v>-47833</v>
      </c>
      <c r="BN91" s="114">
        <v>277695</v>
      </c>
      <c r="BO91" s="114">
        <v>1888539</v>
      </c>
      <c r="BP91" s="114">
        <v>933877</v>
      </c>
      <c r="BQ91" s="114">
        <v>165244</v>
      </c>
      <c r="BR91" s="114">
        <v>218605</v>
      </c>
      <c r="BS91" s="114">
        <v>3376135</v>
      </c>
      <c r="BT91" s="114">
        <v>527676</v>
      </c>
      <c r="BU91" s="114">
        <v>3848043</v>
      </c>
      <c r="BV91" s="114">
        <v>1899289</v>
      </c>
      <c r="BW91" s="114">
        <v>874113</v>
      </c>
      <c r="BX91" s="114">
        <v>119114</v>
      </c>
      <c r="BY91" s="114">
        <v>421835</v>
      </c>
      <c r="BZ91" s="114">
        <v>888181</v>
      </c>
      <c r="CA91" s="114">
        <v>117469</v>
      </c>
      <c r="CB91" s="114">
        <v>2219349</v>
      </c>
      <c r="CC91" s="114">
        <v>2611428</v>
      </c>
      <c r="CD91" s="114">
        <v>0</v>
      </c>
      <c r="CE91" s="114">
        <v>44721</v>
      </c>
      <c r="CF91" s="117">
        <v>30860805</v>
      </c>
      <c r="CG91" s="118">
        <v>31934109</v>
      </c>
      <c r="CW91" s="66"/>
      <c r="CX91" s="66"/>
      <c r="CY91" s="66"/>
      <c r="CZ91" s="66"/>
      <c r="DA91" s="66"/>
    </row>
    <row r="92" spans="1:106" ht="12" thickBot="1" x14ac:dyDescent="0.2">
      <c r="A92" s="98"/>
      <c r="B92" s="150"/>
      <c r="C92" s="151">
        <v>60</v>
      </c>
      <c r="D92" s="152" t="s">
        <v>152</v>
      </c>
      <c r="E92" s="140">
        <v>-11590</v>
      </c>
      <c r="F92" s="140">
        <v>-680</v>
      </c>
      <c r="G92" s="140">
        <v>-9</v>
      </c>
      <c r="H92" s="140">
        <v>0</v>
      </c>
      <c r="I92" s="140">
        <v>-5741</v>
      </c>
      <c r="J92" s="140">
        <v>-1</v>
      </c>
      <c r="K92" s="140">
        <v>-8</v>
      </c>
      <c r="L92" s="140">
        <v>-13</v>
      </c>
      <c r="M92" s="140">
        <v>-194</v>
      </c>
      <c r="N92" s="140">
        <v>-11</v>
      </c>
      <c r="O92" s="140">
        <v>-6</v>
      </c>
      <c r="P92" s="140">
        <v>-29</v>
      </c>
      <c r="Q92" s="140">
        <v>-4</v>
      </c>
      <c r="R92" s="140">
        <v>-16</v>
      </c>
      <c r="S92" s="140">
        <v>-15</v>
      </c>
      <c r="T92" s="140">
        <v>-16</v>
      </c>
      <c r="U92" s="140">
        <v>-4</v>
      </c>
      <c r="V92" s="140">
        <v>-7</v>
      </c>
      <c r="W92" s="140">
        <v>-21</v>
      </c>
      <c r="X92" s="140">
        <v>-13</v>
      </c>
      <c r="Y92" s="140">
        <v>-77</v>
      </c>
      <c r="Z92" s="140">
        <v>-34</v>
      </c>
      <c r="AA92" s="140">
        <v>-9284</v>
      </c>
      <c r="AB92" s="140">
        <v>-3753</v>
      </c>
      <c r="AC92" s="140">
        <v>-9718</v>
      </c>
      <c r="AD92" s="140">
        <v>-3</v>
      </c>
      <c r="AE92" s="140">
        <v>-1337</v>
      </c>
      <c r="AF92" s="140">
        <v>-27648</v>
      </c>
      <c r="AG92" s="140">
        <v>-1516</v>
      </c>
      <c r="AH92" s="140">
        <v>-11425</v>
      </c>
      <c r="AI92" s="140">
        <v>-32</v>
      </c>
      <c r="AJ92" s="140">
        <v>0</v>
      </c>
      <c r="AK92" s="140">
        <v>-966</v>
      </c>
      <c r="AL92" s="140">
        <v>-35023</v>
      </c>
      <c r="AM92" s="140">
        <v>-3745</v>
      </c>
      <c r="AN92" s="140">
        <v>-291</v>
      </c>
      <c r="AO92" s="140">
        <v>-46</v>
      </c>
      <c r="AP92" s="140">
        <v>0</v>
      </c>
      <c r="AQ92" s="140">
        <v>-1</v>
      </c>
      <c r="AR92" s="141">
        <v>-123277</v>
      </c>
      <c r="AS92" s="140">
        <v>-639186</v>
      </c>
      <c r="AT92" s="140">
        <v>-43378</v>
      </c>
      <c r="AU92" s="140">
        <v>-363</v>
      </c>
      <c r="AV92" s="140">
        <v>-946</v>
      </c>
      <c r="AW92" s="140">
        <v>-125480</v>
      </c>
      <c r="AX92" s="140">
        <v>-159</v>
      </c>
      <c r="AY92" s="140">
        <v>-247</v>
      </c>
      <c r="AZ92" s="140">
        <v>-250</v>
      </c>
      <c r="BA92" s="140">
        <v>-49514</v>
      </c>
      <c r="BB92" s="140">
        <v>-217</v>
      </c>
      <c r="BC92" s="140">
        <v>-140</v>
      </c>
      <c r="BD92" s="140">
        <v>-247</v>
      </c>
      <c r="BE92" s="140">
        <v>-94</v>
      </c>
      <c r="BF92" s="140">
        <v>-296</v>
      </c>
      <c r="BG92" s="140">
        <v>-174</v>
      </c>
      <c r="BH92" s="140">
        <v>-311</v>
      </c>
      <c r="BI92" s="140">
        <v>-135</v>
      </c>
      <c r="BJ92" s="140">
        <v>-278</v>
      </c>
      <c r="BK92" s="140">
        <v>-228</v>
      </c>
      <c r="BL92" s="140">
        <v>-121</v>
      </c>
      <c r="BM92" s="140">
        <v>-1118</v>
      </c>
      <c r="BN92" s="140">
        <v>-353</v>
      </c>
      <c r="BO92" s="140">
        <v>-290439</v>
      </c>
      <c r="BP92" s="140">
        <v>-22846</v>
      </c>
      <c r="BQ92" s="140">
        <v>-231950</v>
      </c>
      <c r="BR92" s="140">
        <v>-73</v>
      </c>
      <c r="BS92" s="140">
        <v>-50581</v>
      </c>
      <c r="BT92" s="140">
        <v>-820189</v>
      </c>
      <c r="BU92" s="140">
        <v>-39890</v>
      </c>
      <c r="BV92" s="140">
        <v>-213708</v>
      </c>
      <c r="BW92" s="140">
        <v>-2119</v>
      </c>
      <c r="BX92" s="140">
        <v>0</v>
      </c>
      <c r="BY92" s="140">
        <v>-37724</v>
      </c>
      <c r="BZ92" s="140">
        <v>-776452</v>
      </c>
      <c r="CA92" s="140">
        <v>-111117</v>
      </c>
      <c r="CB92" s="140">
        <v>-12581</v>
      </c>
      <c r="CC92" s="140">
        <v>-1030</v>
      </c>
      <c r="CD92" s="140">
        <v>0</v>
      </c>
      <c r="CE92" s="140">
        <v>-23</v>
      </c>
      <c r="CF92" s="142">
        <v>-3473957</v>
      </c>
      <c r="CG92" s="143">
        <v>-3597234</v>
      </c>
      <c r="CW92" s="66"/>
      <c r="CX92" s="66"/>
      <c r="CY92" s="66"/>
      <c r="CZ92" s="66"/>
      <c r="DA92" s="66"/>
    </row>
    <row r="93" spans="1:106" ht="12" thickBot="1" x14ac:dyDescent="0.2">
      <c r="A93" s="153"/>
      <c r="B93" s="154"/>
      <c r="C93" s="154"/>
      <c r="D93" s="155" t="s">
        <v>153</v>
      </c>
      <c r="E93" s="140">
        <v>83651</v>
      </c>
      <c r="F93" s="140">
        <v>8456</v>
      </c>
      <c r="G93" s="140">
        <v>17233</v>
      </c>
      <c r="H93" s="140">
        <v>5249</v>
      </c>
      <c r="I93" s="140">
        <v>658081</v>
      </c>
      <c r="J93" s="140">
        <v>28797</v>
      </c>
      <c r="K93" s="140">
        <v>125165</v>
      </c>
      <c r="L93" s="140">
        <v>340066</v>
      </c>
      <c r="M93" s="140">
        <v>30305</v>
      </c>
      <c r="N93" s="140">
        <v>175400</v>
      </c>
      <c r="O93" s="140">
        <v>136277</v>
      </c>
      <c r="P93" s="140">
        <v>562039</v>
      </c>
      <c r="Q93" s="140">
        <v>52670</v>
      </c>
      <c r="R93" s="140">
        <v>205981</v>
      </c>
      <c r="S93" s="140">
        <v>362737</v>
      </c>
      <c r="T93" s="140">
        <v>295760</v>
      </c>
      <c r="U93" s="140">
        <v>52088</v>
      </c>
      <c r="V93" s="140">
        <v>96729</v>
      </c>
      <c r="W93" s="140">
        <v>354020</v>
      </c>
      <c r="X93" s="140">
        <v>181683</v>
      </c>
      <c r="Y93" s="140">
        <v>269830</v>
      </c>
      <c r="Z93" s="140">
        <v>200347</v>
      </c>
      <c r="AA93" s="140">
        <v>693777</v>
      </c>
      <c r="AB93" s="140">
        <v>216630</v>
      </c>
      <c r="AC93" s="140">
        <v>95822</v>
      </c>
      <c r="AD93" s="140">
        <v>101965</v>
      </c>
      <c r="AE93" s="140">
        <v>1911309</v>
      </c>
      <c r="AF93" s="140">
        <v>687380</v>
      </c>
      <c r="AG93" s="140">
        <v>2256398</v>
      </c>
      <c r="AH93" s="140">
        <v>1091150</v>
      </c>
      <c r="AI93" s="140">
        <v>448439</v>
      </c>
      <c r="AJ93" s="140">
        <v>864997</v>
      </c>
      <c r="AK93" s="140">
        <v>1120507</v>
      </c>
      <c r="AL93" s="140">
        <v>1496145</v>
      </c>
      <c r="AM93" s="140">
        <v>129058</v>
      </c>
      <c r="AN93" s="140">
        <v>989935</v>
      </c>
      <c r="AO93" s="140">
        <v>1235696</v>
      </c>
      <c r="AP93" s="140">
        <v>0</v>
      </c>
      <c r="AQ93" s="140">
        <v>72537</v>
      </c>
      <c r="AR93" s="141">
        <v>17654309</v>
      </c>
      <c r="AS93" s="140">
        <v>4500750</v>
      </c>
      <c r="AT93" s="140">
        <v>510260</v>
      </c>
      <c r="AU93" s="140">
        <v>718021</v>
      </c>
      <c r="AV93" s="140">
        <v>334867</v>
      </c>
      <c r="AW93" s="140">
        <v>12304523</v>
      </c>
      <c r="AX93" s="140">
        <v>1108375</v>
      </c>
      <c r="AY93" s="140">
        <v>3343691</v>
      </c>
      <c r="AZ93" s="140">
        <v>6498962</v>
      </c>
      <c r="BA93" s="140">
        <v>4390923</v>
      </c>
      <c r="BB93" s="140">
        <v>3838827</v>
      </c>
      <c r="BC93" s="140">
        <v>2688444</v>
      </c>
      <c r="BD93" s="140">
        <v>5152096</v>
      </c>
      <c r="BE93" s="140">
        <v>2060060</v>
      </c>
      <c r="BF93" s="140">
        <v>3606706</v>
      </c>
      <c r="BG93" s="140">
        <v>3228746</v>
      </c>
      <c r="BH93" s="140">
        <v>5542590</v>
      </c>
      <c r="BI93" s="140">
        <v>2008622</v>
      </c>
      <c r="BJ93" s="140">
        <v>3666246</v>
      </c>
      <c r="BK93" s="140">
        <v>4217272</v>
      </c>
      <c r="BL93" s="140">
        <v>1930206</v>
      </c>
      <c r="BM93" s="140">
        <v>8816492</v>
      </c>
      <c r="BN93" s="140">
        <v>4036105</v>
      </c>
      <c r="BO93" s="140">
        <v>23018391</v>
      </c>
      <c r="BP93" s="140">
        <v>4551804</v>
      </c>
      <c r="BQ93" s="140">
        <v>2094977</v>
      </c>
      <c r="BR93" s="140">
        <v>2635151</v>
      </c>
      <c r="BS93" s="140">
        <v>62201343</v>
      </c>
      <c r="BT93" s="140">
        <v>20429932</v>
      </c>
      <c r="BU93" s="140">
        <v>55123738</v>
      </c>
      <c r="BV93" s="140">
        <v>23161440</v>
      </c>
      <c r="BW93" s="140">
        <v>23812358</v>
      </c>
      <c r="BX93" s="140">
        <v>26066915</v>
      </c>
      <c r="BY93" s="140">
        <v>25205122</v>
      </c>
      <c r="BZ93" s="140">
        <v>34204935</v>
      </c>
      <c r="CA93" s="140">
        <v>2896889</v>
      </c>
      <c r="CB93" s="140">
        <v>39617050</v>
      </c>
      <c r="CC93" s="140">
        <v>27801908</v>
      </c>
      <c r="CD93" s="140">
        <v>0</v>
      </c>
      <c r="CE93" s="140">
        <v>1926210</v>
      </c>
      <c r="CF93" s="142">
        <v>459250947</v>
      </c>
      <c r="CG93" s="143">
        <v>476905256</v>
      </c>
      <c r="CW93" s="66"/>
      <c r="CX93" s="66"/>
      <c r="CY93" s="66"/>
      <c r="CZ93" s="66"/>
      <c r="DA93" s="66"/>
    </row>
    <row r="94" spans="1:106" ht="12" thickBot="1" x14ac:dyDescent="0.2">
      <c r="A94" s="156"/>
      <c r="B94" s="157"/>
      <c r="C94" s="157"/>
      <c r="D94" s="158" t="s">
        <v>128</v>
      </c>
      <c r="E94" s="140">
        <v>176544</v>
      </c>
      <c r="F94" s="140">
        <v>10995</v>
      </c>
      <c r="G94" s="140">
        <v>33800</v>
      </c>
      <c r="H94" s="140">
        <v>14445</v>
      </c>
      <c r="I94" s="140">
        <v>1877944</v>
      </c>
      <c r="J94" s="140">
        <v>93004</v>
      </c>
      <c r="K94" s="140">
        <v>433966</v>
      </c>
      <c r="L94" s="140">
        <v>1332179</v>
      </c>
      <c r="M94" s="140">
        <v>149432</v>
      </c>
      <c r="N94" s="140">
        <v>549513</v>
      </c>
      <c r="O94" s="140">
        <v>314139</v>
      </c>
      <c r="P94" s="140">
        <v>3105703</v>
      </c>
      <c r="Q94" s="140">
        <v>269460</v>
      </c>
      <c r="R94" s="140">
        <v>577127</v>
      </c>
      <c r="S94" s="140">
        <v>940767</v>
      </c>
      <c r="T94" s="140">
        <v>764231</v>
      </c>
      <c r="U94" s="140">
        <v>181013</v>
      </c>
      <c r="V94" s="140">
        <v>349117</v>
      </c>
      <c r="W94" s="140">
        <v>1231066</v>
      </c>
      <c r="X94" s="140">
        <v>698651</v>
      </c>
      <c r="Y94" s="140">
        <v>961044</v>
      </c>
      <c r="Z94" s="140">
        <v>489441</v>
      </c>
      <c r="AA94" s="140">
        <v>1569294</v>
      </c>
      <c r="AB94" s="140">
        <v>797264</v>
      </c>
      <c r="AC94" s="140">
        <v>196003</v>
      </c>
      <c r="AD94" s="140">
        <v>142174</v>
      </c>
      <c r="AE94" s="140">
        <v>2829922</v>
      </c>
      <c r="AF94" s="140">
        <v>1040751</v>
      </c>
      <c r="AG94" s="140">
        <v>2715310</v>
      </c>
      <c r="AH94" s="140">
        <v>1653893</v>
      </c>
      <c r="AI94" s="140">
        <v>848559</v>
      </c>
      <c r="AJ94" s="140">
        <v>1234434</v>
      </c>
      <c r="AK94" s="140">
        <v>1451888</v>
      </c>
      <c r="AL94" s="140">
        <v>2545850</v>
      </c>
      <c r="AM94" s="140">
        <v>217181</v>
      </c>
      <c r="AN94" s="140">
        <v>1565215</v>
      </c>
      <c r="AO94" s="140">
        <v>2242014</v>
      </c>
      <c r="AP94" s="140">
        <v>49933</v>
      </c>
      <c r="AQ94" s="140">
        <v>187389</v>
      </c>
      <c r="AR94" s="141">
        <v>35840655</v>
      </c>
      <c r="AS94" s="140">
        <v>9649170</v>
      </c>
      <c r="AT94" s="140">
        <v>764751</v>
      </c>
      <c r="AU94" s="140">
        <v>1400702</v>
      </c>
      <c r="AV94" s="140">
        <v>745535</v>
      </c>
      <c r="AW94" s="140">
        <v>33662966</v>
      </c>
      <c r="AX94" s="140">
        <v>3261138</v>
      </c>
      <c r="AY94" s="140">
        <v>10634503</v>
      </c>
      <c r="AZ94" s="140">
        <v>26301735</v>
      </c>
      <c r="BA94" s="140">
        <v>19707775</v>
      </c>
      <c r="BB94" s="140">
        <v>12356618</v>
      </c>
      <c r="BC94" s="140">
        <v>6125344</v>
      </c>
      <c r="BD94" s="140">
        <v>27381513</v>
      </c>
      <c r="BE94" s="140">
        <v>8792431</v>
      </c>
      <c r="BF94" s="140">
        <v>9554133</v>
      </c>
      <c r="BG94" s="140">
        <v>8484034</v>
      </c>
      <c r="BH94" s="140">
        <v>13594891</v>
      </c>
      <c r="BI94" s="140">
        <v>6252747</v>
      </c>
      <c r="BJ94" s="140">
        <v>13059264</v>
      </c>
      <c r="BK94" s="140">
        <v>13811587</v>
      </c>
      <c r="BL94" s="140">
        <v>7203774</v>
      </c>
      <c r="BM94" s="140">
        <v>44610458</v>
      </c>
      <c r="BN94" s="140">
        <v>9466762</v>
      </c>
      <c r="BO94" s="140">
        <v>50945191</v>
      </c>
      <c r="BP94" s="140">
        <v>20390014</v>
      </c>
      <c r="BQ94" s="140">
        <v>4371392</v>
      </c>
      <c r="BR94" s="140">
        <v>3622950</v>
      </c>
      <c r="BS94" s="140">
        <v>90825891</v>
      </c>
      <c r="BT94" s="140">
        <v>31053162</v>
      </c>
      <c r="BU94" s="140">
        <v>68472223</v>
      </c>
      <c r="BV94" s="140">
        <v>37647474</v>
      </c>
      <c r="BW94" s="140">
        <v>45311698</v>
      </c>
      <c r="BX94" s="140">
        <v>38170760</v>
      </c>
      <c r="BY94" s="140">
        <v>33385216</v>
      </c>
      <c r="BZ94" s="140">
        <v>57729241</v>
      </c>
      <c r="CA94" s="140">
        <v>4948417</v>
      </c>
      <c r="CB94" s="140">
        <v>64595977</v>
      </c>
      <c r="CC94" s="140">
        <v>50512108</v>
      </c>
      <c r="CD94" s="140">
        <v>1275103</v>
      </c>
      <c r="CE94" s="140">
        <v>4822886</v>
      </c>
      <c r="CF94" s="142">
        <v>894901534</v>
      </c>
      <c r="CG94" s="143">
        <v>930742189</v>
      </c>
      <c r="CW94" s="66"/>
      <c r="CX94" s="66"/>
      <c r="CY94" s="66"/>
      <c r="CZ94" s="66"/>
      <c r="DA94" s="66"/>
    </row>
    <row r="96" spans="1:106" x14ac:dyDescent="0.15">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c r="BH96" s="159"/>
      <c r="BI96" s="159"/>
      <c r="BJ96" s="159"/>
      <c r="BK96" s="159"/>
      <c r="BL96" s="159"/>
      <c r="BM96" s="159"/>
      <c r="BN96" s="159"/>
      <c r="BO96" s="159"/>
      <c r="BP96" s="159"/>
      <c r="BQ96" s="159"/>
      <c r="BR96" s="159"/>
      <c r="BS96" s="159"/>
      <c r="BT96" s="159"/>
      <c r="BU96" s="159"/>
      <c r="BV96" s="159"/>
      <c r="BW96" s="159"/>
      <c r="BX96" s="159"/>
      <c r="BY96" s="159"/>
      <c r="BZ96" s="159"/>
      <c r="CA96" s="159"/>
      <c r="CB96" s="159"/>
      <c r="CC96" s="159"/>
      <c r="CD96" s="159"/>
      <c r="CE96" s="159"/>
      <c r="CF96" s="159"/>
      <c r="CG96" s="159"/>
    </row>
    <row r="98" spans="5:85" x14ac:dyDescent="0.15">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c r="AO98" s="159"/>
      <c r="AP98" s="159"/>
      <c r="AQ98" s="159"/>
      <c r="AR98" s="159"/>
      <c r="AS98" s="159"/>
      <c r="AT98" s="159"/>
      <c r="AU98" s="159"/>
      <c r="AV98" s="159"/>
      <c r="AW98" s="159"/>
      <c r="AX98" s="159"/>
      <c r="AY98" s="159"/>
      <c r="AZ98" s="159"/>
      <c r="BA98" s="159"/>
      <c r="BB98" s="159"/>
      <c r="BC98" s="159"/>
      <c r="BD98" s="159"/>
      <c r="BE98" s="159"/>
      <c r="BF98" s="159"/>
      <c r="BG98" s="159"/>
      <c r="BH98" s="159"/>
      <c r="BI98" s="159"/>
      <c r="BJ98" s="159"/>
      <c r="BK98" s="159"/>
      <c r="BL98" s="159"/>
      <c r="BM98" s="159"/>
      <c r="BN98" s="159"/>
      <c r="BO98" s="159"/>
      <c r="BP98" s="159"/>
      <c r="BQ98" s="159"/>
      <c r="BR98" s="159"/>
      <c r="BS98" s="159"/>
      <c r="BT98" s="159"/>
      <c r="BU98" s="159"/>
      <c r="BV98" s="159"/>
      <c r="BW98" s="159"/>
      <c r="BX98" s="159"/>
      <c r="BY98" s="159"/>
      <c r="BZ98" s="159"/>
      <c r="CA98" s="159"/>
      <c r="CB98" s="159"/>
      <c r="CC98" s="159"/>
      <c r="CD98" s="159"/>
      <c r="CE98" s="159"/>
      <c r="CF98" s="159"/>
      <c r="CG98" s="159"/>
    </row>
  </sheetData>
  <phoneticPr fontId="6"/>
  <printOptions horizontalCentered="1" verticalCentered="1"/>
  <pageMargins left="0.39370078740157483" right="0.39370078740157483" top="0.39370078740157483" bottom="0.39370078740157483" header="0.51181102362204722" footer="0.51181102362204722"/>
  <pageSetup paperSize="8" scale="73" fitToWidth="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98"/>
  <sheetViews>
    <sheetView workbookViewId="0">
      <pane xSplit="4" ySplit="5" topLeftCell="CQ64" activePane="bottomRight" state="frozen"/>
      <selection activeCell="D4" sqref="D4"/>
      <selection pane="topRight" activeCell="D4" sqref="D4"/>
      <selection pane="bottomLeft" activeCell="D4" sqref="D4"/>
      <selection pane="bottomRight" activeCell="CW75" sqref="CW75"/>
    </sheetView>
  </sheetViews>
  <sheetFormatPr defaultRowHeight="11.25" x14ac:dyDescent="0.15"/>
  <cols>
    <col min="1" max="3" width="4" style="65" bestFit="1" customWidth="1"/>
    <col min="4" max="4" width="21.33203125" bestFit="1" customWidth="1"/>
    <col min="5" max="5" width="10" style="66" bestFit="1" customWidth="1"/>
    <col min="6" max="18" width="11" style="66" bestFit="1" customWidth="1"/>
    <col min="19" max="20" width="11" style="66" customWidth="1"/>
    <col min="21" max="29" width="11" style="66" bestFit="1" customWidth="1"/>
    <col min="30" max="30" width="11" style="66" customWidth="1"/>
    <col min="31" max="33" width="11" style="66" bestFit="1" customWidth="1"/>
    <col min="34" max="34" width="10" style="66" bestFit="1" customWidth="1"/>
    <col min="35" max="39" width="11" style="66" bestFit="1" customWidth="1"/>
    <col min="40" max="40" width="10" style="66" bestFit="1" customWidth="1"/>
    <col min="41" max="42" width="10" style="66" customWidth="1"/>
    <col min="43" max="43" width="11" style="66" bestFit="1" customWidth="1"/>
    <col min="44" max="44" width="11.83203125" style="66" customWidth="1"/>
    <col min="45" max="66" width="12" style="66" customWidth="1"/>
    <col min="67" max="70" width="9.6640625" style="66" customWidth="1"/>
    <col min="71" max="71" width="11.83203125" style="66" customWidth="1"/>
    <col min="72" max="72" width="10.6640625" style="66" customWidth="1"/>
    <col min="73" max="73" width="11.83203125" style="66" customWidth="1"/>
    <col min="74" max="74" width="10.6640625" style="66" customWidth="1"/>
    <col min="75" max="75" width="11" style="66" customWidth="1"/>
    <col min="76" max="77" width="10.6640625" style="66" customWidth="1"/>
    <col min="78" max="78" width="11" style="66" customWidth="1"/>
    <col min="79" max="79" width="10.6640625" style="66" customWidth="1"/>
    <col min="80" max="82" width="11.83203125" style="66" customWidth="1"/>
    <col min="83" max="83" width="10" style="66" customWidth="1"/>
    <col min="84" max="85" width="11.83203125" style="66" customWidth="1"/>
    <col min="86" max="86" width="10" style="66" bestFit="1" customWidth="1"/>
    <col min="87" max="88" width="10.6640625" style="66" customWidth="1"/>
    <col min="89" max="91" width="11" style="66" bestFit="1" customWidth="1"/>
    <col min="92" max="92" width="11" style="66" customWidth="1"/>
    <col min="93" max="93" width="10.6640625" style="66" customWidth="1"/>
    <col min="94" max="95" width="12" style="66" customWidth="1"/>
    <col min="96" max="96" width="11.83203125" style="66" customWidth="1"/>
    <col min="97" max="97" width="13.33203125" style="66" customWidth="1"/>
    <col min="98" max="100" width="11.83203125" style="66" customWidth="1"/>
    <col min="101" max="101" width="13.33203125" customWidth="1"/>
    <col min="102" max="102" width="13.33203125" bestFit="1" customWidth="1"/>
    <col min="103" max="104" width="10.6640625" customWidth="1"/>
    <col min="105" max="105" width="11.83203125" customWidth="1"/>
    <col min="106" max="106" width="4.5" customWidth="1"/>
  </cols>
  <sheetData>
    <row r="1" spans="1:106" ht="12" thickBot="1" x14ac:dyDescent="0.2">
      <c r="A1" s="522" t="s">
        <v>332</v>
      </c>
    </row>
    <row r="2" spans="1:106" ht="12" thickBot="1" x14ac:dyDescent="0.2">
      <c r="A2" s="67"/>
      <c r="B2" s="68"/>
      <c r="C2" s="68"/>
      <c r="D2" s="69"/>
      <c r="E2" s="70" t="s">
        <v>75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1"/>
      <c r="CH2" s="72" t="s">
        <v>76</v>
      </c>
      <c r="CI2" s="73"/>
      <c r="CJ2" s="73"/>
      <c r="CK2" s="73"/>
      <c r="CL2" s="73"/>
      <c r="CM2" s="73"/>
      <c r="CN2" s="73"/>
      <c r="CO2" s="73"/>
      <c r="CP2" s="73"/>
      <c r="CQ2" s="73"/>
      <c r="CR2" s="73"/>
      <c r="CS2" s="73"/>
      <c r="CT2" s="73"/>
      <c r="CU2" s="73"/>
      <c r="CV2" s="73"/>
      <c r="CW2" s="73"/>
      <c r="CX2" s="74"/>
      <c r="CY2" s="75"/>
      <c r="CZ2" s="75"/>
      <c r="DA2" s="76"/>
    </row>
    <row r="3" spans="1:106" x14ac:dyDescent="0.15">
      <c r="A3" s="77"/>
      <c r="B3" s="78"/>
      <c r="C3" s="78"/>
      <c r="D3" s="79"/>
      <c r="E3" s="80" t="s">
        <v>77</v>
      </c>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1"/>
      <c r="AS3" s="82" t="s">
        <v>78</v>
      </c>
      <c r="AT3" s="82"/>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3"/>
      <c r="CG3" s="84"/>
      <c r="CH3" s="85" t="s">
        <v>77</v>
      </c>
      <c r="CI3" s="86"/>
      <c r="CJ3" s="86"/>
      <c r="CK3" s="86"/>
      <c r="CL3" s="86"/>
      <c r="CM3" s="86"/>
      <c r="CN3" s="80"/>
      <c r="CO3" s="87"/>
      <c r="CP3" s="88" t="s">
        <v>78</v>
      </c>
      <c r="CQ3" s="88"/>
      <c r="CR3" s="88"/>
      <c r="CS3" s="88"/>
      <c r="CT3" s="88"/>
      <c r="CU3" s="88"/>
      <c r="CV3" s="82"/>
      <c r="CW3" s="83"/>
      <c r="CX3" s="89"/>
      <c r="CY3" s="90"/>
      <c r="CZ3" s="90"/>
      <c r="DA3" s="91"/>
    </row>
    <row r="4" spans="1:106" s="65" customFormat="1" x14ac:dyDescent="0.15">
      <c r="A4" s="77"/>
      <c r="B4" s="78"/>
      <c r="C4" s="78"/>
      <c r="D4" s="92"/>
      <c r="E4" s="93" t="s">
        <v>79</v>
      </c>
      <c r="F4" s="93" t="s">
        <v>80</v>
      </c>
      <c r="G4" s="93" t="s">
        <v>81</v>
      </c>
      <c r="H4" s="93" t="s">
        <v>82</v>
      </c>
      <c r="I4" s="93" t="s">
        <v>83</v>
      </c>
      <c r="J4" s="93" t="s">
        <v>84</v>
      </c>
      <c r="K4" s="93" t="s">
        <v>85</v>
      </c>
      <c r="L4" s="93" t="s">
        <v>86</v>
      </c>
      <c r="M4" s="93" t="s">
        <v>87</v>
      </c>
      <c r="N4" s="93" t="s">
        <v>88</v>
      </c>
      <c r="O4" s="93" t="s">
        <v>89</v>
      </c>
      <c r="P4" s="93" t="s">
        <v>90</v>
      </c>
      <c r="Q4" s="93" t="s">
        <v>91</v>
      </c>
      <c r="R4" s="93" t="s">
        <v>92</v>
      </c>
      <c r="S4" s="93" t="s">
        <v>93</v>
      </c>
      <c r="T4" s="93" t="s">
        <v>94</v>
      </c>
      <c r="U4" s="93" t="s">
        <v>95</v>
      </c>
      <c r="V4" s="93" t="s">
        <v>96</v>
      </c>
      <c r="W4" s="93" t="s">
        <v>97</v>
      </c>
      <c r="X4" s="93" t="s">
        <v>98</v>
      </c>
      <c r="Y4" s="93" t="s">
        <v>99</v>
      </c>
      <c r="Z4" s="93" t="s">
        <v>100</v>
      </c>
      <c r="AA4" s="93" t="s">
        <v>101</v>
      </c>
      <c r="AB4" s="93" t="s">
        <v>102</v>
      </c>
      <c r="AC4" s="93" t="s">
        <v>103</v>
      </c>
      <c r="AD4" s="93" t="s">
        <v>104</v>
      </c>
      <c r="AE4" s="93" t="s">
        <v>105</v>
      </c>
      <c r="AF4" s="93" t="s">
        <v>106</v>
      </c>
      <c r="AG4" s="93" t="s">
        <v>107</v>
      </c>
      <c r="AH4" s="93" t="s">
        <v>108</v>
      </c>
      <c r="AI4" s="93" t="s">
        <v>109</v>
      </c>
      <c r="AJ4" s="93" t="s">
        <v>110</v>
      </c>
      <c r="AK4" s="93" t="s">
        <v>111</v>
      </c>
      <c r="AL4" s="93" t="s">
        <v>112</v>
      </c>
      <c r="AM4" s="93">
        <v>35</v>
      </c>
      <c r="AN4" s="93">
        <v>36</v>
      </c>
      <c r="AO4" s="93">
        <v>37</v>
      </c>
      <c r="AP4" s="93">
        <v>38</v>
      </c>
      <c r="AQ4" s="93">
        <v>39</v>
      </c>
      <c r="AR4" s="94"/>
      <c r="AS4" s="93" t="s">
        <v>79</v>
      </c>
      <c r="AT4" s="93" t="s">
        <v>80</v>
      </c>
      <c r="AU4" s="93" t="s">
        <v>81</v>
      </c>
      <c r="AV4" s="93" t="s">
        <v>82</v>
      </c>
      <c r="AW4" s="93" t="s">
        <v>83</v>
      </c>
      <c r="AX4" s="93" t="s">
        <v>84</v>
      </c>
      <c r="AY4" s="93" t="s">
        <v>85</v>
      </c>
      <c r="AZ4" s="93" t="s">
        <v>86</v>
      </c>
      <c r="BA4" s="93" t="s">
        <v>87</v>
      </c>
      <c r="BB4" s="93" t="s">
        <v>88</v>
      </c>
      <c r="BC4" s="93" t="s">
        <v>89</v>
      </c>
      <c r="BD4" s="93" t="s">
        <v>90</v>
      </c>
      <c r="BE4" s="93" t="s">
        <v>91</v>
      </c>
      <c r="BF4" s="93" t="s">
        <v>92</v>
      </c>
      <c r="BG4" s="93" t="s">
        <v>93</v>
      </c>
      <c r="BH4" s="93" t="s">
        <v>94</v>
      </c>
      <c r="BI4" s="93" t="s">
        <v>95</v>
      </c>
      <c r="BJ4" s="93" t="s">
        <v>96</v>
      </c>
      <c r="BK4" s="93" t="s">
        <v>97</v>
      </c>
      <c r="BL4" s="93" t="s">
        <v>98</v>
      </c>
      <c r="BM4" s="93" t="s">
        <v>99</v>
      </c>
      <c r="BN4" s="93" t="s">
        <v>100</v>
      </c>
      <c r="BO4" s="93" t="s">
        <v>101</v>
      </c>
      <c r="BP4" s="93" t="s">
        <v>102</v>
      </c>
      <c r="BQ4" s="93" t="s">
        <v>103</v>
      </c>
      <c r="BR4" s="93" t="s">
        <v>104</v>
      </c>
      <c r="BS4" s="93" t="s">
        <v>105</v>
      </c>
      <c r="BT4" s="93" t="s">
        <v>106</v>
      </c>
      <c r="BU4" s="93" t="s">
        <v>107</v>
      </c>
      <c r="BV4" s="93" t="s">
        <v>108</v>
      </c>
      <c r="BW4" s="93" t="s">
        <v>109</v>
      </c>
      <c r="BX4" s="93" t="s">
        <v>110</v>
      </c>
      <c r="BY4" s="93" t="s">
        <v>111</v>
      </c>
      <c r="BZ4" s="93" t="s">
        <v>112</v>
      </c>
      <c r="CA4" s="93">
        <v>35</v>
      </c>
      <c r="CB4" s="93">
        <v>36</v>
      </c>
      <c r="CC4" s="93">
        <v>37</v>
      </c>
      <c r="CD4" s="93">
        <v>38</v>
      </c>
      <c r="CE4" s="93">
        <v>39</v>
      </c>
      <c r="CF4" s="95"/>
      <c r="CG4" s="96"/>
      <c r="CH4" s="93" t="s">
        <v>336</v>
      </c>
      <c r="CI4" s="93" t="s">
        <v>337</v>
      </c>
      <c r="CJ4" s="93" t="s">
        <v>338</v>
      </c>
      <c r="CK4" s="93" t="s">
        <v>339</v>
      </c>
      <c r="CL4" s="93" t="s">
        <v>340</v>
      </c>
      <c r="CM4" s="93" t="s">
        <v>341</v>
      </c>
      <c r="CN4" s="93">
        <v>44</v>
      </c>
      <c r="CO4" s="94"/>
      <c r="CP4" s="93" t="s">
        <v>336</v>
      </c>
      <c r="CQ4" s="93" t="s">
        <v>337</v>
      </c>
      <c r="CR4" s="93" t="s">
        <v>338</v>
      </c>
      <c r="CS4" s="93" t="s">
        <v>339</v>
      </c>
      <c r="CT4" s="93" t="s">
        <v>340</v>
      </c>
      <c r="CU4" s="93" t="s">
        <v>341</v>
      </c>
      <c r="CV4" s="93">
        <v>44</v>
      </c>
      <c r="CW4" s="97"/>
      <c r="CX4" s="98"/>
      <c r="CY4" s="99"/>
      <c r="CZ4" s="99"/>
      <c r="DA4" s="100"/>
    </row>
    <row r="5" spans="1:106" s="112" customFormat="1" ht="34.5" thickBot="1" x14ac:dyDescent="0.2">
      <c r="A5" s="101"/>
      <c r="B5" s="102"/>
      <c r="C5" s="102"/>
      <c r="D5" s="103"/>
      <c r="E5" s="104" t="s">
        <v>53</v>
      </c>
      <c r="F5" s="104" t="s">
        <v>385</v>
      </c>
      <c r="G5" s="104" t="s">
        <v>386</v>
      </c>
      <c r="H5" s="104" t="s">
        <v>3</v>
      </c>
      <c r="I5" s="104" t="s">
        <v>387</v>
      </c>
      <c r="J5" s="104" t="s">
        <v>4</v>
      </c>
      <c r="K5" s="104" t="s">
        <v>113</v>
      </c>
      <c r="L5" s="104" t="s">
        <v>5</v>
      </c>
      <c r="M5" s="104" t="s">
        <v>6</v>
      </c>
      <c r="N5" s="104" t="s">
        <v>370</v>
      </c>
      <c r="O5" s="104" t="s">
        <v>7</v>
      </c>
      <c r="P5" s="104" t="s">
        <v>8</v>
      </c>
      <c r="Q5" s="104" t="s">
        <v>9</v>
      </c>
      <c r="R5" s="104" t="s">
        <v>10</v>
      </c>
      <c r="S5" s="104" t="s">
        <v>371</v>
      </c>
      <c r="T5" s="104" t="s">
        <v>372</v>
      </c>
      <c r="U5" s="104" t="s">
        <v>373</v>
      </c>
      <c r="V5" s="104" t="s">
        <v>346</v>
      </c>
      <c r="W5" s="104" t="s">
        <v>11</v>
      </c>
      <c r="X5" s="104" t="s">
        <v>345</v>
      </c>
      <c r="Y5" s="104" t="s">
        <v>12</v>
      </c>
      <c r="Z5" s="104" t="s">
        <v>13</v>
      </c>
      <c r="AA5" s="104" t="s">
        <v>14</v>
      </c>
      <c r="AB5" s="104" t="s">
        <v>15</v>
      </c>
      <c r="AC5" s="104" t="s">
        <v>388</v>
      </c>
      <c r="AD5" s="104" t="s">
        <v>389</v>
      </c>
      <c r="AE5" s="104" t="s">
        <v>16</v>
      </c>
      <c r="AF5" s="104" t="s">
        <v>17</v>
      </c>
      <c r="AG5" s="104" t="s">
        <v>18</v>
      </c>
      <c r="AH5" s="104" t="s">
        <v>390</v>
      </c>
      <c r="AI5" s="104" t="s">
        <v>347</v>
      </c>
      <c r="AJ5" s="104" t="s">
        <v>19</v>
      </c>
      <c r="AK5" s="104" t="s">
        <v>20</v>
      </c>
      <c r="AL5" s="104" t="s">
        <v>391</v>
      </c>
      <c r="AM5" s="104" t="s">
        <v>392</v>
      </c>
      <c r="AN5" s="104" t="s">
        <v>21</v>
      </c>
      <c r="AO5" s="104" t="s">
        <v>22</v>
      </c>
      <c r="AP5" s="104" t="s">
        <v>114</v>
      </c>
      <c r="AQ5" s="104" t="s">
        <v>115</v>
      </c>
      <c r="AR5" s="105" t="s">
        <v>116</v>
      </c>
      <c r="AS5" s="104" t="s">
        <v>53</v>
      </c>
      <c r="AT5" s="104" t="s">
        <v>385</v>
      </c>
      <c r="AU5" s="104" t="s">
        <v>386</v>
      </c>
      <c r="AV5" s="104" t="s">
        <v>3</v>
      </c>
      <c r="AW5" s="104" t="s">
        <v>387</v>
      </c>
      <c r="AX5" s="104" t="s">
        <v>4</v>
      </c>
      <c r="AY5" s="104" t="s">
        <v>113</v>
      </c>
      <c r="AZ5" s="104" t="s">
        <v>5</v>
      </c>
      <c r="BA5" s="104" t="s">
        <v>6</v>
      </c>
      <c r="BB5" s="104" t="s">
        <v>370</v>
      </c>
      <c r="BC5" s="104" t="s">
        <v>7</v>
      </c>
      <c r="BD5" s="104" t="s">
        <v>8</v>
      </c>
      <c r="BE5" s="104" t="s">
        <v>9</v>
      </c>
      <c r="BF5" s="104" t="s">
        <v>10</v>
      </c>
      <c r="BG5" s="104" t="s">
        <v>371</v>
      </c>
      <c r="BH5" s="104" t="s">
        <v>372</v>
      </c>
      <c r="BI5" s="104" t="s">
        <v>373</v>
      </c>
      <c r="BJ5" s="104" t="s">
        <v>346</v>
      </c>
      <c r="BK5" s="104" t="s">
        <v>11</v>
      </c>
      <c r="BL5" s="104" t="s">
        <v>345</v>
      </c>
      <c r="BM5" s="104" t="s">
        <v>12</v>
      </c>
      <c r="BN5" s="104" t="s">
        <v>13</v>
      </c>
      <c r="BO5" s="104" t="s">
        <v>14</v>
      </c>
      <c r="BP5" s="104" t="s">
        <v>15</v>
      </c>
      <c r="BQ5" s="104" t="s">
        <v>388</v>
      </c>
      <c r="BR5" s="104" t="s">
        <v>389</v>
      </c>
      <c r="BS5" s="104" t="s">
        <v>16</v>
      </c>
      <c r="BT5" s="104" t="s">
        <v>17</v>
      </c>
      <c r="BU5" s="104" t="s">
        <v>18</v>
      </c>
      <c r="BV5" s="104" t="s">
        <v>390</v>
      </c>
      <c r="BW5" s="104" t="s">
        <v>347</v>
      </c>
      <c r="BX5" s="104" t="s">
        <v>19</v>
      </c>
      <c r="BY5" s="104" t="s">
        <v>20</v>
      </c>
      <c r="BZ5" s="104" t="s">
        <v>391</v>
      </c>
      <c r="CA5" s="104" t="s">
        <v>392</v>
      </c>
      <c r="CB5" s="104" t="s">
        <v>21</v>
      </c>
      <c r="CC5" s="104" t="s">
        <v>22</v>
      </c>
      <c r="CD5" s="104" t="s">
        <v>114</v>
      </c>
      <c r="CE5" s="104" t="s">
        <v>115</v>
      </c>
      <c r="CF5" s="106" t="s">
        <v>116</v>
      </c>
      <c r="CG5" s="107" t="s">
        <v>117</v>
      </c>
      <c r="CH5" s="104" t="s">
        <v>118</v>
      </c>
      <c r="CI5" s="104" t="s">
        <v>119</v>
      </c>
      <c r="CJ5" s="104" t="s">
        <v>120</v>
      </c>
      <c r="CK5" s="104" t="s">
        <v>121</v>
      </c>
      <c r="CL5" s="104" t="s">
        <v>122</v>
      </c>
      <c r="CM5" s="104" t="s">
        <v>123</v>
      </c>
      <c r="CN5" s="104" t="s">
        <v>393</v>
      </c>
      <c r="CO5" s="105" t="s">
        <v>124</v>
      </c>
      <c r="CP5" s="104" t="s">
        <v>118</v>
      </c>
      <c r="CQ5" s="104" t="s">
        <v>119</v>
      </c>
      <c r="CR5" s="104" t="s">
        <v>120</v>
      </c>
      <c r="CS5" s="104" t="s">
        <v>121</v>
      </c>
      <c r="CT5" s="104" t="s">
        <v>122</v>
      </c>
      <c r="CU5" s="104" t="s">
        <v>123</v>
      </c>
      <c r="CV5" s="104" t="s">
        <v>393</v>
      </c>
      <c r="CW5" s="108" t="s">
        <v>124</v>
      </c>
      <c r="CX5" s="109" t="s">
        <v>125</v>
      </c>
      <c r="CY5" s="110" t="s">
        <v>126</v>
      </c>
      <c r="CZ5" s="110" t="s">
        <v>127</v>
      </c>
      <c r="DA5" s="111" t="s">
        <v>128</v>
      </c>
    </row>
    <row r="6" spans="1:106" x14ac:dyDescent="0.15">
      <c r="A6" s="96" t="s">
        <v>129</v>
      </c>
      <c r="B6" s="113" t="s">
        <v>130</v>
      </c>
      <c r="C6" s="78" t="s">
        <v>358</v>
      </c>
      <c r="D6" s="79" t="s">
        <v>394</v>
      </c>
      <c r="E6" s="161">
        <v>6.7382635490302698E-2</v>
      </c>
      <c r="F6" s="161">
        <v>7.2760345611641651E-4</v>
      </c>
      <c r="G6" s="161">
        <v>0</v>
      </c>
      <c r="H6" s="161">
        <v>0</v>
      </c>
      <c r="I6" s="161">
        <v>7.5322799827896886E-2</v>
      </c>
      <c r="J6" s="161">
        <v>5.3331039525181716E-3</v>
      </c>
      <c r="K6" s="161">
        <v>3.9173575810086507E-5</v>
      </c>
      <c r="L6" s="161">
        <v>6.0877704872993796E-4</v>
      </c>
      <c r="M6" s="161">
        <v>0</v>
      </c>
      <c r="N6" s="161">
        <v>7.6067354184523386E-3</v>
      </c>
      <c r="O6" s="161">
        <v>4.1382954679298015E-5</v>
      </c>
      <c r="P6" s="161">
        <v>0</v>
      </c>
      <c r="Q6" s="161">
        <v>1.11333778668448E-5</v>
      </c>
      <c r="R6" s="161">
        <v>0</v>
      </c>
      <c r="S6" s="161">
        <v>0</v>
      </c>
      <c r="T6" s="161">
        <v>0</v>
      </c>
      <c r="U6" s="161">
        <v>0</v>
      </c>
      <c r="V6" s="161">
        <v>0</v>
      </c>
      <c r="W6" s="161">
        <v>0</v>
      </c>
      <c r="X6" s="161">
        <v>0</v>
      </c>
      <c r="Y6" s="161">
        <v>0</v>
      </c>
      <c r="Z6" s="161">
        <v>3.381408586530348E-3</v>
      </c>
      <c r="AA6" s="161">
        <v>5.6522232290443983E-4</v>
      </c>
      <c r="AB6" s="161">
        <v>0</v>
      </c>
      <c r="AC6" s="161">
        <v>0</v>
      </c>
      <c r="AD6" s="161">
        <v>0</v>
      </c>
      <c r="AE6" s="161">
        <v>6.2545893491057351E-5</v>
      </c>
      <c r="AF6" s="161">
        <v>0</v>
      </c>
      <c r="AG6" s="161">
        <v>1.104846223819748E-6</v>
      </c>
      <c r="AH6" s="161">
        <v>1.4511216868322195E-5</v>
      </c>
      <c r="AI6" s="161">
        <v>0</v>
      </c>
      <c r="AJ6" s="161">
        <v>1.4581581518331477E-5</v>
      </c>
      <c r="AK6" s="161">
        <v>3.5264428110157257E-4</v>
      </c>
      <c r="AL6" s="161">
        <v>8.523675786083234E-4</v>
      </c>
      <c r="AM6" s="161">
        <v>9.5312205027143256E-4</v>
      </c>
      <c r="AN6" s="161">
        <v>7.0277885146768974E-6</v>
      </c>
      <c r="AO6" s="161">
        <v>8.9267952831695082E-3</v>
      </c>
      <c r="AP6" s="161">
        <v>0</v>
      </c>
      <c r="AQ6" s="161">
        <v>0</v>
      </c>
      <c r="AR6" s="313">
        <v>5.1492920539538134E-3</v>
      </c>
      <c r="AS6" s="161">
        <v>5.1735019695994583E-4</v>
      </c>
      <c r="AT6" s="161">
        <v>1.3076151583979623E-5</v>
      </c>
      <c r="AU6" s="161">
        <v>0</v>
      </c>
      <c r="AV6" s="161">
        <v>0</v>
      </c>
      <c r="AW6" s="161">
        <v>6.7338094926038309E-4</v>
      </c>
      <c r="AX6" s="161">
        <v>4.0783309384638126E-5</v>
      </c>
      <c r="AY6" s="161">
        <v>6.5823480420288561E-7</v>
      </c>
      <c r="AZ6" s="161">
        <v>3.5358884119241565E-6</v>
      </c>
      <c r="BA6" s="161">
        <v>0</v>
      </c>
      <c r="BB6" s="161">
        <v>9.4605174328444888E-5</v>
      </c>
      <c r="BC6" s="161">
        <v>1.1427929598729476E-6</v>
      </c>
      <c r="BD6" s="161">
        <v>0</v>
      </c>
      <c r="BE6" s="161">
        <v>3.4120256388705239E-7</v>
      </c>
      <c r="BF6" s="161">
        <v>0</v>
      </c>
      <c r="BG6" s="161">
        <v>0</v>
      </c>
      <c r="BH6" s="161">
        <v>0</v>
      </c>
      <c r="BI6" s="161">
        <v>0</v>
      </c>
      <c r="BJ6" s="161">
        <v>0</v>
      </c>
      <c r="BK6" s="161">
        <v>0</v>
      </c>
      <c r="BL6" s="161">
        <v>0</v>
      </c>
      <c r="BM6" s="161">
        <v>0</v>
      </c>
      <c r="BN6" s="161">
        <v>5.7041679087316234E-6</v>
      </c>
      <c r="BO6" s="161">
        <v>4.1024480603085777E-6</v>
      </c>
      <c r="BP6" s="161">
        <v>0</v>
      </c>
      <c r="BQ6" s="161">
        <v>0</v>
      </c>
      <c r="BR6" s="161">
        <v>0</v>
      </c>
      <c r="BS6" s="161">
        <v>3.6333252156039954E-7</v>
      </c>
      <c r="BT6" s="161">
        <v>0</v>
      </c>
      <c r="BU6" s="161">
        <v>1.4604462308752558E-8</v>
      </c>
      <c r="BV6" s="161">
        <v>1.859354494806212E-7</v>
      </c>
      <c r="BW6" s="161">
        <v>0</v>
      </c>
      <c r="BX6" s="161">
        <v>1.3099031824359797E-7</v>
      </c>
      <c r="BY6" s="161">
        <v>3.0552445729271304E-6</v>
      </c>
      <c r="BZ6" s="161">
        <v>6.7556751698848771E-6</v>
      </c>
      <c r="CA6" s="161">
        <v>6.6687993352217484E-6</v>
      </c>
      <c r="CB6" s="161">
        <v>4.6442520716112087E-8</v>
      </c>
      <c r="CC6" s="161">
        <v>6.3113580609227394E-5</v>
      </c>
      <c r="CD6" s="161">
        <v>0</v>
      </c>
      <c r="CE6" s="161">
        <v>0</v>
      </c>
      <c r="CF6" s="303">
        <v>3.6995131578353065E-5</v>
      </c>
      <c r="CG6" s="304">
        <v>2.33857455450534E-4</v>
      </c>
      <c r="CH6" s="161">
        <v>1.846359292968567E-3</v>
      </c>
      <c r="CI6" s="161">
        <v>6.0722866399692344E-3</v>
      </c>
      <c r="CJ6" s="161">
        <v>0</v>
      </c>
      <c r="CK6" s="161">
        <v>0</v>
      </c>
      <c r="CL6" s="161">
        <v>9.4575628906510797E-4</v>
      </c>
      <c r="CM6" s="161">
        <v>3.3374609351966506E-3</v>
      </c>
      <c r="CN6" s="161">
        <v>4.417936823503424E-5</v>
      </c>
      <c r="CO6" s="161">
        <v>3.7825851030742434E-3</v>
      </c>
      <c r="CP6" s="161">
        <v>1.323993447297718E-5</v>
      </c>
      <c r="CQ6" s="161">
        <v>4.0007626603440154E-5</v>
      </c>
      <c r="CR6" s="161">
        <v>0</v>
      </c>
      <c r="CS6" s="161">
        <v>0</v>
      </c>
      <c r="CT6" s="161">
        <v>9.2839171008095678E-6</v>
      </c>
      <c r="CU6" s="161">
        <v>-1.3407371819938998E-4</v>
      </c>
      <c r="CV6" s="161">
        <v>2.674855290328793E-6</v>
      </c>
      <c r="CW6" s="303">
        <v>2.4584772051755365E-5</v>
      </c>
      <c r="CX6" s="304">
        <v>1.7174152318080708E-4</v>
      </c>
      <c r="CY6" s="304">
        <v>1.9028938335499014E-6</v>
      </c>
      <c r="CZ6" s="304">
        <v>1.5062156860601768E-3</v>
      </c>
      <c r="DA6" s="304">
        <v>1.8968088272616166E-4</v>
      </c>
      <c r="DB6" s="122"/>
    </row>
    <row r="7" spans="1:106" x14ac:dyDescent="0.15">
      <c r="A7" s="96" t="s">
        <v>131</v>
      </c>
      <c r="B7" s="113" t="s">
        <v>132</v>
      </c>
      <c r="C7" s="78" t="s">
        <v>360</v>
      </c>
      <c r="D7" s="79" t="s">
        <v>395</v>
      </c>
      <c r="E7" s="161">
        <v>7.9300344390067072E-5</v>
      </c>
      <c r="F7" s="161">
        <v>4.7385175079581628E-2</v>
      </c>
      <c r="G7" s="161">
        <v>8.8757396449704138E-5</v>
      </c>
      <c r="H7" s="161">
        <v>0</v>
      </c>
      <c r="I7" s="161">
        <v>2.8914600222370847E-4</v>
      </c>
      <c r="J7" s="161">
        <v>0</v>
      </c>
      <c r="K7" s="161">
        <v>7.9729748413470188E-3</v>
      </c>
      <c r="L7" s="161">
        <v>9.6083184016562345E-5</v>
      </c>
      <c r="M7" s="161">
        <v>0</v>
      </c>
      <c r="N7" s="161">
        <v>0</v>
      </c>
      <c r="O7" s="161">
        <v>0</v>
      </c>
      <c r="P7" s="161">
        <v>0</v>
      </c>
      <c r="Q7" s="161">
        <v>0</v>
      </c>
      <c r="R7" s="161">
        <v>0</v>
      </c>
      <c r="S7" s="161">
        <v>0</v>
      </c>
      <c r="T7" s="161">
        <v>0</v>
      </c>
      <c r="U7" s="161">
        <v>0</v>
      </c>
      <c r="V7" s="161">
        <v>0</v>
      </c>
      <c r="W7" s="161">
        <v>0</v>
      </c>
      <c r="X7" s="161">
        <v>0</v>
      </c>
      <c r="Y7" s="161">
        <v>1.0405350847619879E-6</v>
      </c>
      <c r="Z7" s="161">
        <v>6.1703044902245623E-4</v>
      </c>
      <c r="AA7" s="161">
        <v>1.0832896831313954E-5</v>
      </c>
      <c r="AB7" s="161">
        <v>0</v>
      </c>
      <c r="AC7" s="161">
        <v>0</v>
      </c>
      <c r="AD7" s="161">
        <v>0</v>
      </c>
      <c r="AE7" s="161">
        <v>0</v>
      </c>
      <c r="AF7" s="161">
        <v>0</v>
      </c>
      <c r="AG7" s="161">
        <v>0</v>
      </c>
      <c r="AH7" s="161">
        <v>0</v>
      </c>
      <c r="AI7" s="161">
        <v>0</v>
      </c>
      <c r="AJ7" s="161">
        <v>1.6201757242590532E-6</v>
      </c>
      <c r="AK7" s="161">
        <v>0</v>
      </c>
      <c r="AL7" s="161">
        <v>3.0245301176424375E-5</v>
      </c>
      <c r="AM7" s="161">
        <v>0</v>
      </c>
      <c r="AN7" s="161">
        <v>0</v>
      </c>
      <c r="AO7" s="161">
        <v>6.3202103109079603E-4</v>
      </c>
      <c r="AP7" s="161">
        <v>0</v>
      </c>
      <c r="AQ7" s="161">
        <v>0</v>
      </c>
      <c r="AR7" s="233">
        <v>1.8093977356161599E-4</v>
      </c>
      <c r="AS7" s="161">
        <v>1.0363585676280965E-7</v>
      </c>
      <c r="AT7" s="161">
        <v>1.176853642558166E-4</v>
      </c>
      <c r="AU7" s="161">
        <v>0</v>
      </c>
      <c r="AV7" s="161">
        <v>0</v>
      </c>
      <c r="AW7" s="161">
        <v>5.0500600570965734E-7</v>
      </c>
      <c r="AX7" s="161">
        <v>0</v>
      </c>
      <c r="AY7" s="161">
        <v>2.8586197211096747E-5</v>
      </c>
      <c r="AZ7" s="161">
        <v>1.1406091651368246E-7</v>
      </c>
      <c r="BA7" s="161">
        <v>0</v>
      </c>
      <c r="BB7" s="161">
        <v>0</v>
      </c>
      <c r="BC7" s="161">
        <v>0</v>
      </c>
      <c r="BD7" s="161">
        <v>0</v>
      </c>
      <c r="BE7" s="161">
        <v>0</v>
      </c>
      <c r="BF7" s="161">
        <v>0</v>
      </c>
      <c r="BG7" s="161">
        <v>0</v>
      </c>
      <c r="BH7" s="161">
        <v>0</v>
      </c>
      <c r="BI7" s="161">
        <v>0</v>
      </c>
      <c r="BJ7" s="161">
        <v>0</v>
      </c>
      <c r="BK7" s="161">
        <v>0</v>
      </c>
      <c r="BL7" s="161">
        <v>0</v>
      </c>
      <c r="BM7" s="161">
        <v>0</v>
      </c>
      <c r="BN7" s="161">
        <v>1.0563273905058561E-7</v>
      </c>
      <c r="BO7" s="161">
        <v>1.9628938087600849E-8</v>
      </c>
      <c r="BP7" s="161">
        <v>0</v>
      </c>
      <c r="BQ7" s="161">
        <v>0</v>
      </c>
      <c r="BR7" s="161">
        <v>0</v>
      </c>
      <c r="BS7" s="161">
        <v>0</v>
      </c>
      <c r="BT7" s="161">
        <v>0</v>
      </c>
      <c r="BU7" s="161">
        <v>0</v>
      </c>
      <c r="BV7" s="161">
        <v>0</v>
      </c>
      <c r="BW7" s="161">
        <v>0</v>
      </c>
      <c r="BX7" s="161">
        <v>0</v>
      </c>
      <c r="BY7" s="161">
        <v>0</v>
      </c>
      <c r="BZ7" s="161">
        <v>6.9288976101383357E-8</v>
      </c>
      <c r="CA7" s="161">
        <v>0</v>
      </c>
      <c r="CB7" s="161">
        <v>0</v>
      </c>
      <c r="CC7" s="161">
        <v>1.1878340139754215E-6</v>
      </c>
      <c r="CD7" s="161">
        <v>0</v>
      </c>
      <c r="CE7" s="161">
        <v>0</v>
      </c>
      <c r="CF7" s="234">
        <v>5.3748930102962591E-7</v>
      </c>
      <c r="CG7" s="162">
        <v>7.4843496752675942E-6</v>
      </c>
      <c r="CH7" s="161">
        <v>1.3028334592060452E-4</v>
      </c>
      <c r="CI7" s="161">
        <v>3.1527104060243146E-4</v>
      </c>
      <c r="CJ7" s="161">
        <v>0</v>
      </c>
      <c r="CK7" s="161">
        <v>0</v>
      </c>
      <c r="CL7" s="161">
        <v>0</v>
      </c>
      <c r="CM7" s="161">
        <v>4.1500088448611354E-2</v>
      </c>
      <c r="CN7" s="161">
        <v>1.4726456078344747E-5</v>
      </c>
      <c r="CO7" s="161">
        <v>3.7310005999570097E-4</v>
      </c>
      <c r="CP7" s="161">
        <v>2.2827473229271E-7</v>
      </c>
      <c r="CQ7" s="161">
        <v>5.8558525544941401E-7</v>
      </c>
      <c r="CR7" s="161">
        <v>0</v>
      </c>
      <c r="CS7" s="161">
        <v>0</v>
      </c>
      <c r="CT7" s="161">
        <v>0</v>
      </c>
      <c r="CU7" s="161">
        <v>3.0613498988860707E-4</v>
      </c>
      <c r="CV7" s="161">
        <v>0</v>
      </c>
      <c r="CW7" s="234">
        <v>9.2772724723605154E-7</v>
      </c>
      <c r="CX7" s="162">
        <v>1.5501347929297867E-5</v>
      </c>
      <c r="CY7" s="162">
        <v>2.3962366792850612E-7</v>
      </c>
      <c r="CZ7" s="162">
        <v>4.2930285653430872E-5</v>
      </c>
      <c r="DA7" s="162">
        <v>1.1813153126552857E-5</v>
      </c>
      <c r="DB7" s="122"/>
    </row>
    <row r="8" spans="1:106" x14ac:dyDescent="0.15">
      <c r="A8" s="96" t="s">
        <v>133</v>
      </c>
      <c r="B8" s="113" t="s">
        <v>134</v>
      </c>
      <c r="C8" s="78" t="s">
        <v>362</v>
      </c>
      <c r="D8" s="79" t="s">
        <v>396</v>
      </c>
      <c r="E8" s="161">
        <v>0</v>
      </c>
      <c r="F8" s="161">
        <v>0</v>
      </c>
      <c r="G8" s="161">
        <v>0.02</v>
      </c>
      <c r="H8" s="161">
        <v>0</v>
      </c>
      <c r="I8" s="161">
        <v>7.5140685771247703E-3</v>
      </c>
      <c r="J8" s="161">
        <v>0</v>
      </c>
      <c r="K8" s="161">
        <v>0</v>
      </c>
      <c r="L8" s="161">
        <v>1.8015597003105439E-5</v>
      </c>
      <c r="M8" s="161">
        <v>0</v>
      </c>
      <c r="N8" s="161">
        <v>0</v>
      </c>
      <c r="O8" s="161">
        <v>0</v>
      </c>
      <c r="P8" s="161">
        <v>0</v>
      </c>
      <c r="Q8" s="161">
        <v>0</v>
      </c>
      <c r="R8" s="161">
        <v>0</v>
      </c>
      <c r="S8" s="161">
        <v>0</v>
      </c>
      <c r="T8" s="161">
        <v>0</v>
      </c>
      <c r="U8" s="161">
        <v>0</v>
      </c>
      <c r="V8" s="161">
        <v>0</v>
      </c>
      <c r="W8" s="161">
        <v>0</v>
      </c>
      <c r="X8" s="161">
        <v>0</v>
      </c>
      <c r="Y8" s="161">
        <v>0</v>
      </c>
      <c r="Z8" s="161">
        <v>2.1044415976593706E-3</v>
      </c>
      <c r="AA8" s="161">
        <v>0</v>
      </c>
      <c r="AB8" s="161">
        <v>0</v>
      </c>
      <c r="AC8" s="161">
        <v>0</v>
      </c>
      <c r="AD8" s="161">
        <v>0</v>
      </c>
      <c r="AE8" s="161">
        <v>0</v>
      </c>
      <c r="AF8" s="161">
        <v>0</v>
      </c>
      <c r="AG8" s="161">
        <v>0</v>
      </c>
      <c r="AH8" s="161">
        <v>1.8139021085402744E-6</v>
      </c>
      <c r="AI8" s="161">
        <v>0</v>
      </c>
      <c r="AJ8" s="161">
        <v>3.2403514485181063E-6</v>
      </c>
      <c r="AK8" s="161">
        <v>0</v>
      </c>
      <c r="AL8" s="161">
        <v>2.5138951627157923E-4</v>
      </c>
      <c r="AM8" s="161">
        <v>0</v>
      </c>
      <c r="AN8" s="161">
        <v>0</v>
      </c>
      <c r="AO8" s="161">
        <v>3.1534147422808243E-3</v>
      </c>
      <c r="AP8" s="161">
        <v>0</v>
      </c>
      <c r="AQ8" s="161">
        <v>0</v>
      </c>
      <c r="AR8" s="233">
        <v>6.5729825529137231E-4</v>
      </c>
      <c r="AS8" s="161">
        <v>0</v>
      </c>
      <c r="AT8" s="161">
        <v>0</v>
      </c>
      <c r="AU8" s="161">
        <v>2.1417831915710836E-4</v>
      </c>
      <c r="AV8" s="161">
        <v>0</v>
      </c>
      <c r="AW8" s="161">
        <v>1.5004619616702818E-4</v>
      </c>
      <c r="AX8" s="161">
        <v>0</v>
      </c>
      <c r="AY8" s="161">
        <v>0</v>
      </c>
      <c r="AZ8" s="161">
        <v>1.5208122201824327E-7</v>
      </c>
      <c r="BA8" s="161">
        <v>0</v>
      </c>
      <c r="BB8" s="161">
        <v>0</v>
      </c>
      <c r="BC8" s="161">
        <v>0</v>
      </c>
      <c r="BD8" s="161">
        <v>0</v>
      </c>
      <c r="BE8" s="161">
        <v>0</v>
      </c>
      <c r="BF8" s="161">
        <v>0</v>
      </c>
      <c r="BG8" s="161">
        <v>0</v>
      </c>
      <c r="BH8" s="161">
        <v>0</v>
      </c>
      <c r="BI8" s="161">
        <v>0</v>
      </c>
      <c r="BJ8" s="161">
        <v>0</v>
      </c>
      <c r="BK8" s="161">
        <v>0</v>
      </c>
      <c r="BL8" s="161">
        <v>0</v>
      </c>
      <c r="BM8" s="161">
        <v>0</v>
      </c>
      <c r="BN8" s="161">
        <v>1.9964587680560683E-5</v>
      </c>
      <c r="BO8" s="161">
        <v>0</v>
      </c>
      <c r="BP8" s="161">
        <v>0</v>
      </c>
      <c r="BQ8" s="161">
        <v>0</v>
      </c>
      <c r="BR8" s="161">
        <v>0</v>
      </c>
      <c r="BS8" s="161">
        <v>0</v>
      </c>
      <c r="BT8" s="161">
        <v>0</v>
      </c>
      <c r="BU8" s="161">
        <v>0</v>
      </c>
      <c r="BV8" s="161">
        <v>2.6562207068660169E-8</v>
      </c>
      <c r="BW8" s="161">
        <v>0</v>
      </c>
      <c r="BX8" s="161">
        <v>2.6198063648719596E-8</v>
      </c>
      <c r="BY8" s="161">
        <v>0</v>
      </c>
      <c r="BZ8" s="161">
        <v>2.4770808956244549E-6</v>
      </c>
      <c r="CA8" s="161">
        <v>0</v>
      </c>
      <c r="CB8" s="161">
        <v>0</v>
      </c>
      <c r="CC8" s="161">
        <v>2.8329841233313802E-5</v>
      </c>
      <c r="CD8" s="161">
        <v>0</v>
      </c>
      <c r="CE8" s="161">
        <v>0</v>
      </c>
      <c r="CF8" s="234">
        <v>7.9561825848876013E-6</v>
      </c>
      <c r="CG8" s="162">
        <v>3.2960792325274085E-5</v>
      </c>
      <c r="CH8" s="161">
        <v>6.1884589312287148E-4</v>
      </c>
      <c r="CI8" s="161">
        <v>8.2083762789077739E-4</v>
      </c>
      <c r="CJ8" s="161">
        <v>0</v>
      </c>
      <c r="CK8" s="161">
        <v>0</v>
      </c>
      <c r="CL8" s="161">
        <v>0</v>
      </c>
      <c r="CM8" s="161">
        <v>2.0166283389350787E-3</v>
      </c>
      <c r="CN8" s="161">
        <v>2.7980266548855017E-4</v>
      </c>
      <c r="CO8" s="161">
        <v>5.0999739519143675E-4</v>
      </c>
      <c r="CP8" s="161">
        <v>5.5546851524559433E-6</v>
      </c>
      <c r="CQ8" s="161">
        <v>5.8006086624706109E-6</v>
      </c>
      <c r="CR8" s="161">
        <v>0</v>
      </c>
      <c r="CS8" s="161">
        <v>0</v>
      </c>
      <c r="CT8" s="161">
        <v>0</v>
      </c>
      <c r="CU8" s="161">
        <v>5.6981330234740732E-5</v>
      </c>
      <c r="CV8" s="161">
        <v>4.6809967580753885E-6</v>
      </c>
      <c r="CW8" s="234">
        <v>3.6300520270291374E-6</v>
      </c>
      <c r="CX8" s="162">
        <v>2.3458515713632776E-5</v>
      </c>
      <c r="CY8" s="162">
        <v>9.0775083615269376E-6</v>
      </c>
      <c r="CZ8" s="162">
        <v>1.081795097306062E-4</v>
      </c>
      <c r="DA8" s="162">
        <v>3.6315104654614511E-5</v>
      </c>
      <c r="DB8" s="122"/>
    </row>
    <row r="9" spans="1:106" x14ac:dyDescent="0.15">
      <c r="A9" s="96" t="s">
        <v>135</v>
      </c>
      <c r="B9" s="113" t="s">
        <v>136</v>
      </c>
      <c r="C9" s="78" t="s">
        <v>364</v>
      </c>
      <c r="D9" s="79" t="s">
        <v>3</v>
      </c>
      <c r="E9" s="161">
        <v>0</v>
      </c>
      <c r="F9" s="161">
        <v>3.6380172805820825E-4</v>
      </c>
      <c r="G9" s="161">
        <v>0</v>
      </c>
      <c r="H9" s="161">
        <v>1.1768778123918311E-3</v>
      </c>
      <c r="I9" s="161">
        <v>8.0407083491307514E-5</v>
      </c>
      <c r="J9" s="161">
        <v>0</v>
      </c>
      <c r="K9" s="161">
        <v>2.1637639815100724E-3</v>
      </c>
      <c r="L9" s="161">
        <v>3.9536728923065144E-3</v>
      </c>
      <c r="M9" s="161">
        <v>0.59873387226296915</v>
      </c>
      <c r="N9" s="161">
        <v>1.3102510768626038E-4</v>
      </c>
      <c r="O9" s="161">
        <v>5.5513642050175241E-2</v>
      </c>
      <c r="P9" s="161">
        <v>4.2318599041827241E-2</v>
      </c>
      <c r="Q9" s="161">
        <v>3.2932531730126918E-2</v>
      </c>
      <c r="R9" s="161">
        <v>1.6114304130633293E-4</v>
      </c>
      <c r="S9" s="161">
        <v>4.9959235389846795E-5</v>
      </c>
      <c r="T9" s="161">
        <v>1.5702058670742225E-5</v>
      </c>
      <c r="U9" s="161">
        <v>3.3146790562003831E-5</v>
      </c>
      <c r="V9" s="161">
        <v>2.2914954012551667E-5</v>
      </c>
      <c r="W9" s="161">
        <v>4.7113639723621638E-5</v>
      </c>
      <c r="X9" s="161">
        <v>7.1566490279123624E-6</v>
      </c>
      <c r="Y9" s="161">
        <v>2.8094447288573675E-5</v>
      </c>
      <c r="Z9" s="161">
        <v>3.6980963997703504E-4</v>
      </c>
      <c r="AA9" s="161">
        <v>5.7764829279918235E-3</v>
      </c>
      <c r="AB9" s="161">
        <v>0.32160614300909107</v>
      </c>
      <c r="AC9" s="161">
        <v>0</v>
      </c>
      <c r="AD9" s="161">
        <v>0</v>
      </c>
      <c r="AE9" s="161">
        <v>0</v>
      </c>
      <c r="AF9" s="161">
        <v>0</v>
      </c>
      <c r="AG9" s="161">
        <v>0</v>
      </c>
      <c r="AH9" s="161">
        <v>1.3301948795962012E-5</v>
      </c>
      <c r="AI9" s="161">
        <v>0</v>
      </c>
      <c r="AJ9" s="161">
        <v>6.4807028970362126E-6</v>
      </c>
      <c r="AK9" s="161">
        <v>4.4769293499223078E-5</v>
      </c>
      <c r="AL9" s="161">
        <v>0</v>
      </c>
      <c r="AM9" s="161">
        <v>0</v>
      </c>
      <c r="AN9" s="161">
        <v>0</v>
      </c>
      <c r="AO9" s="161">
        <v>-1.8733156884836578E-5</v>
      </c>
      <c r="AP9" s="161">
        <v>0</v>
      </c>
      <c r="AQ9" s="161">
        <v>9.0720373127558187E-5</v>
      </c>
      <c r="AR9" s="233">
        <v>1.44985910553253E-2</v>
      </c>
      <c r="AS9" s="161">
        <v>0</v>
      </c>
      <c r="AT9" s="161">
        <v>0</v>
      </c>
      <c r="AU9" s="161">
        <v>0</v>
      </c>
      <c r="AV9" s="161">
        <v>0</v>
      </c>
      <c r="AW9" s="161">
        <v>2.9706235629979842E-8</v>
      </c>
      <c r="AX9" s="161">
        <v>0</v>
      </c>
      <c r="AY9" s="161">
        <v>1.1284025214906612E-6</v>
      </c>
      <c r="AZ9" s="161">
        <v>1.0265482486231422E-6</v>
      </c>
      <c r="BA9" s="161">
        <v>1.4415630379380727E-4</v>
      </c>
      <c r="BB9" s="161">
        <v>0</v>
      </c>
      <c r="BC9" s="161">
        <v>1.2897234832851837E-5</v>
      </c>
      <c r="BD9" s="161">
        <v>1.4243186634719565E-5</v>
      </c>
      <c r="BE9" s="161">
        <v>2.9570888870211207E-5</v>
      </c>
      <c r="BF9" s="161">
        <v>0</v>
      </c>
      <c r="BG9" s="161">
        <v>0</v>
      </c>
      <c r="BH9" s="161">
        <v>0</v>
      </c>
      <c r="BI9" s="161">
        <v>0</v>
      </c>
      <c r="BJ9" s="161">
        <v>0</v>
      </c>
      <c r="BK9" s="161">
        <v>0</v>
      </c>
      <c r="BL9" s="161">
        <v>0</v>
      </c>
      <c r="BM9" s="161">
        <v>2.2416268400562039E-8</v>
      </c>
      <c r="BN9" s="161">
        <v>1.0563273905058561E-7</v>
      </c>
      <c r="BO9" s="161">
        <v>1.3543967280444585E-6</v>
      </c>
      <c r="BP9" s="161">
        <v>7.0917067541003158E-5</v>
      </c>
      <c r="BQ9" s="161">
        <v>0</v>
      </c>
      <c r="BR9" s="161">
        <v>0</v>
      </c>
      <c r="BS9" s="161">
        <v>0</v>
      </c>
      <c r="BT9" s="161">
        <v>0</v>
      </c>
      <c r="BU9" s="161">
        <v>0</v>
      </c>
      <c r="BV9" s="161">
        <v>0</v>
      </c>
      <c r="BW9" s="161">
        <v>0</v>
      </c>
      <c r="BX9" s="161">
        <v>0</v>
      </c>
      <c r="BY9" s="161">
        <v>0</v>
      </c>
      <c r="BZ9" s="161">
        <v>0</v>
      </c>
      <c r="CA9" s="161">
        <v>0</v>
      </c>
      <c r="CB9" s="161">
        <v>0</v>
      </c>
      <c r="CC9" s="161">
        <v>0</v>
      </c>
      <c r="CD9" s="161">
        <v>0</v>
      </c>
      <c r="CE9" s="161">
        <v>0</v>
      </c>
      <c r="CF9" s="234">
        <v>5.7291219259436427E-6</v>
      </c>
      <c r="CG9" s="162">
        <v>5.6381456240187685E-4</v>
      </c>
      <c r="CH9" s="161">
        <v>-3.9899274688185132E-4</v>
      </c>
      <c r="CI9" s="161">
        <v>-2.3366522941898344E-5</v>
      </c>
      <c r="CJ9" s="161">
        <v>0</v>
      </c>
      <c r="CK9" s="161">
        <v>0</v>
      </c>
      <c r="CL9" s="161">
        <v>0</v>
      </c>
      <c r="CM9" s="161">
        <v>-6.4390589067751637E-3</v>
      </c>
      <c r="CN9" s="161">
        <v>8.0995508430896108E-4</v>
      </c>
      <c r="CO9" s="161">
        <v>-4.9652694802114692E-5</v>
      </c>
      <c r="CP9" s="161">
        <v>-7.6091577430903334E-8</v>
      </c>
      <c r="CQ9" s="161">
        <v>-3.682926134901975E-9</v>
      </c>
      <c r="CR9" s="161">
        <v>0</v>
      </c>
      <c r="CS9" s="161">
        <v>0</v>
      </c>
      <c r="CT9" s="161">
        <v>-2.9333071408561036E-8</v>
      </c>
      <c r="CU9" s="161">
        <v>-1.1172809849949164E-5</v>
      </c>
      <c r="CV9" s="161">
        <v>0</v>
      </c>
      <c r="CW9" s="234">
        <v>-2.9789407021341105E-8</v>
      </c>
      <c r="CX9" s="162">
        <v>-1.972935999969987E-6</v>
      </c>
      <c r="CY9" s="162">
        <v>1.4729807822664052E-5</v>
      </c>
      <c r="CZ9" s="162">
        <v>6.1377200918198245E-3</v>
      </c>
      <c r="DA9" s="162">
        <v>1.5519872388636291E-5</v>
      </c>
      <c r="DB9" s="122"/>
    </row>
    <row r="10" spans="1:106" x14ac:dyDescent="0.15">
      <c r="A10" s="96"/>
      <c r="B10" s="113"/>
      <c r="C10" s="78" t="s">
        <v>365</v>
      </c>
      <c r="D10" s="79" t="s">
        <v>344</v>
      </c>
      <c r="E10" s="161">
        <v>4.4266585100598152E-2</v>
      </c>
      <c r="F10" s="161">
        <v>2.910413824465666E-3</v>
      </c>
      <c r="G10" s="161">
        <v>3.7248520710059171E-2</v>
      </c>
      <c r="H10" s="161">
        <v>0</v>
      </c>
      <c r="I10" s="161">
        <v>8.4243193620257048E-2</v>
      </c>
      <c r="J10" s="161">
        <v>1.4300460195260419E-3</v>
      </c>
      <c r="K10" s="161">
        <v>3.8482277413437921E-4</v>
      </c>
      <c r="L10" s="161">
        <v>3.2413061608087203E-3</v>
      </c>
      <c r="M10" s="161">
        <v>0</v>
      </c>
      <c r="N10" s="161">
        <v>5.4593794869275156E-6</v>
      </c>
      <c r="O10" s="161">
        <v>1.273321682439939E-4</v>
      </c>
      <c r="P10" s="161">
        <v>0</v>
      </c>
      <c r="Q10" s="161">
        <v>0</v>
      </c>
      <c r="R10" s="161">
        <v>0</v>
      </c>
      <c r="S10" s="161">
        <v>0</v>
      </c>
      <c r="T10" s="161">
        <v>0</v>
      </c>
      <c r="U10" s="161">
        <v>0</v>
      </c>
      <c r="V10" s="161">
        <v>0</v>
      </c>
      <c r="W10" s="161">
        <v>0</v>
      </c>
      <c r="X10" s="161">
        <v>0</v>
      </c>
      <c r="Y10" s="161">
        <v>0</v>
      </c>
      <c r="Z10" s="161">
        <v>6.916053211725213E-3</v>
      </c>
      <c r="AA10" s="161">
        <v>2.5489169014856362E-6</v>
      </c>
      <c r="AB10" s="161">
        <v>0</v>
      </c>
      <c r="AC10" s="161">
        <v>0</v>
      </c>
      <c r="AD10" s="161">
        <v>0</v>
      </c>
      <c r="AE10" s="161">
        <v>5.5831927523090743E-5</v>
      </c>
      <c r="AF10" s="161">
        <v>0</v>
      </c>
      <c r="AG10" s="161">
        <v>0</v>
      </c>
      <c r="AH10" s="161">
        <v>5.6835599400928598E-5</v>
      </c>
      <c r="AI10" s="161">
        <v>0</v>
      </c>
      <c r="AJ10" s="161">
        <v>1.3123423366498332E-4</v>
      </c>
      <c r="AK10" s="161">
        <v>5.1725752950640825E-4</v>
      </c>
      <c r="AL10" s="161">
        <v>2.6329123868256183E-3</v>
      </c>
      <c r="AM10" s="161">
        <v>5.7555679364216942E-4</v>
      </c>
      <c r="AN10" s="161">
        <v>2.5555594598825081E-6</v>
      </c>
      <c r="AO10" s="161">
        <v>5.1834645100342816E-2</v>
      </c>
      <c r="AP10" s="161">
        <v>0</v>
      </c>
      <c r="AQ10" s="161">
        <v>5.0163029847002754E-4</v>
      </c>
      <c r="AR10" s="233">
        <v>8.361035812543046E-3</v>
      </c>
      <c r="AS10" s="161">
        <v>3.5785461340198171E-3</v>
      </c>
      <c r="AT10" s="161">
        <v>6.001953577046647E-4</v>
      </c>
      <c r="AU10" s="161">
        <v>3.0870235067844551E-3</v>
      </c>
      <c r="AV10" s="161">
        <v>0</v>
      </c>
      <c r="AW10" s="161">
        <v>6.0755490172791074E-3</v>
      </c>
      <c r="AX10" s="161">
        <v>7.5127148866438654E-5</v>
      </c>
      <c r="AY10" s="161">
        <v>5.8770964660971933E-5</v>
      </c>
      <c r="AZ10" s="161">
        <v>1.9880817748334855E-4</v>
      </c>
      <c r="BA10" s="161">
        <v>1.0148279042154682E-7</v>
      </c>
      <c r="BB10" s="161">
        <v>4.8556975703222351E-7</v>
      </c>
      <c r="BC10" s="161">
        <v>1.6488869849595387E-5</v>
      </c>
      <c r="BD10" s="161">
        <v>3.6520991371075804E-8</v>
      </c>
      <c r="BE10" s="161">
        <v>0</v>
      </c>
      <c r="BF10" s="161">
        <v>0</v>
      </c>
      <c r="BG10" s="161">
        <v>0</v>
      </c>
      <c r="BH10" s="161">
        <v>0</v>
      </c>
      <c r="BI10" s="161">
        <v>0</v>
      </c>
      <c r="BJ10" s="161">
        <v>0</v>
      </c>
      <c r="BK10" s="161">
        <v>0</v>
      </c>
      <c r="BL10" s="161">
        <v>0</v>
      </c>
      <c r="BM10" s="161">
        <v>0</v>
      </c>
      <c r="BN10" s="161">
        <v>4.8168529007067044E-5</v>
      </c>
      <c r="BO10" s="161">
        <v>3.7294982366441615E-7</v>
      </c>
      <c r="BP10" s="161">
        <v>0</v>
      </c>
      <c r="BQ10" s="161">
        <v>0</v>
      </c>
      <c r="BR10" s="161">
        <v>0</v>
      </c>
      <c r="BS10" s="161">
        <v>4.8224134679834853E-6</v>
      </c>
      <c r="BT10" s="161">
        <v>0</v>
      </c>
      <c r="BU10" s="161">
        <v>0</v>
      </c>
      <c r="BV10" s="161">
        <v>8.367095226627954E-6</v>
      </c>
      <c r="BW10" s="161">
        <v>0</v>
      </c>
      <c r="BX10" s="161">
        <v>1.233928797854693E-5</v>
      </c>
      <c r="BY10" s="161">
        <v>4.6757223317051476E-5</v>
      </c>
      <c r="BZ10" s="161">
        <v>2.401902356554454E-4</v>
      </c>
      <c r="CA10" s="161">
        <v>4.6277425689872137E-5</v>
      </c>
      <c r="CB10" s="161">
        <v>2.4769344381926447E-7</v>
      </c>
      <c r="CC10" s="161">
        <v>4.2819436480457315E-3</v>
      </c>
      <c r="CD10" s="161">
        <v>0</v>
      </c>
      <c r="CE10" s="161">
        <v>4.2920359303537344E-5</v>
      </c>
      <c r="CF10" s="234">
        <v>5.4074217287016066E-4</v>
      </c>
      <c r="CG10" s="162">
        <v>8.4188297174095329E-4</v>
      </c>
      <c r="CH10" s="161">
        <v>2.5967099383800488E-2</v>
      </c>
      <c r="CI10" s="161">
        <v>4.0013223327755754E-2</v>
      </c>
      <c r="CJ10" s="161">
        <v>1.1948359316149312E-3</v>
      </c>
      <c r="CK10" s="161">
        <v>0</v>
      </c>
      <c r="CL10" s="161">
        <v>0</v>
      </c>
      <c r="CM10" s="161">
        <v>8.4391768382569732E-2</v>
      </c>
      <c r="CN10" s="161">
        <v>1.8849863780281276E-3</v>
      </c>
      <c r="CO10" s="161">
        <v>2.4889105065780945E-2</v>
      </c>
      <c r="CP10" s="161">
        <v>2.1360427616403184E-3</v>
      </c>
      <c r="CQ10" s="161">
        <v>3.1761518158133282E-3</v>
      </c>
      <c r="CR10" s="161">
        <v>8.2318265279756339E-5</v>
      </c>
      <c r="CS10" s="161">
        <v>0</v>
      </c>
      <c r="CT10" s="161">
        <v>0</v>
      </c>
      <c r="CU10" s="161">
        <v>6.6008960593499661E-3</v>
      </c>
      <c r="CV10" s="161">
        <v>2.5678610787156417E-4</v>
      </c>
      <c r="CW10" s="234">
        <v>1.9247680611664021E-3</v>
      </c>
      <c r="CX10" s="162">
        <v>2.824011522518698E-3</v>
      </c>
      <c r="CY10" s="162">
        <v>1.4246331833843594E-4</v>
      </c>
      <c r="CZ10" s="162">
        <v>3.5717035640446568E-3</v>
      </c>
      <c r="DA10" s="162">
        <v>2.0176844051924673E-3</v>
      </c>
      <c r="DB10" s="122"/>
    </row>
    <row r="11" spans="1:106" x14ac:dyDescent="0.15">
      <c r="A11" s="96"/>
      <c r="B11" s="113"/>
      <c r="C11" s="78" t="s">
        <v>366</v>
      </c>
      <c r="D11" s="79" t="s">
        <v>4</v>
      </c>
      <c r="E11" s="161">
        <v>1.8125793003443901E-3</v>
      </c>
      <c r="F11" s="161">
        <v>1.0004547521600727E-3</v>
      </c>
      <c r="G11" s="161">
        <v>1.1923076923076923E-2</v>
      </c>
      <c r="H11" s="161">
        <v>3.1844929041190723E-3</v>
      </c>
      <c r="I11" s="161">
        <v>6.8798643623026038E-4</v>
      </c>
      <c r="J11" s="161">
        <v>0.17366994967958369</v>
      </c>
      <c r="K11" s="161">
        <v>5.283824078384021E-3</v>
      </c>
      <c r="L11" s="161">
        <v>8.8351490302729591E-4</v>
      </c>
      <c r="M11" s="161">
        <v>6.6920070667594622E-5</v>
      </c>
      <c r="N11" s="161">
        <v>2.6223219468875167E-3</v>
      </c>
      <c r="O11" s="161">
        <v>3.2087706397486461E-3</v>
      </c>
      <c r="P11" s="161">
        <v>1.9061706801970439E-4</v>
      </c>
      <c r="Q11" s="161">
        <v>3.8224597342833818E-4</v>
      </c>
      <c r="R11" s="161">
        <v>7.364063715611988E-4</v>
      </c>
      <c r="S11" s="161">
        <v>4.6345163042496178E-4</v>
      </c>
      <c r="T11" s="161">
        <v>5.7705065614977672E-4</v>
      </c>
      <c r="U11" s="161">
        <v>6.739847414274113E-4</v>
      </c>
      <c r="V11" s="161">
        <v>2.2112930622112358E-3</v>
      </c>
      <c r="W11" s="161">
        <v>1.5084487752890583E-3</v>
      </c>
      <c r="X11" s="161">
        <v>1.0749286839924369E-3</v>
      </c>
      <c r="Y11" s="161">
        <v>7.3669884001148749E-4</v>
      </c>
      <c r="Z11" s="161">
        <v>4.6072968958464858E-3</v>
      </c>
      <c r="AA11" s="161">
        <v>1.8511508997039433E-3</v>
      </c>
      <c r="AB11" s="161">
        <v>1.0661462200726485E-4</v>
      </c>
      <c r="AC11" s="161">
        <v>4.693805707055504E-4</v>
      </c>
      <c r="AD11" s="161">
        <v>1.3223233502609479E-3</v>
      </c>
      <c r="AE11" s="161">
        <v>2.6315212928130173E-3</v>
      </c>
      <c r="AF11" s="161">
        <v>1.000239250310593E-3</v>
      </c>
      <c r="AG11" s="161">
        <v>2.1728642401788377E-5</v>
      </c>
      <c r="AH11" s="161">
        <v>1.4251224232764755E-3</v>
      </c>
      <c r="AI11" s="161">
        <v>4.2542710642394933E-4</v>
      </c>
      <c r="AJ11" s="161">
        <v>2.6028123010221689E-3</v>
      </c>
      <c r="AK11" s="161">
        <v>2.5277431868022879E-4</v>
      </c>
      <c r="AL11" s="161">
        <v>1.8693167311506962E-3</v>
      </c>
      <c r="AM11" s="161">
        <v>1.1750567498998532E-2</v>
      </c>
      <c r="AN11" s="161">
        <v>1.4739189184872366E-3</v>
      </c>
      <c r="AO11" s="161">
        <v>2.3701903734767043E-3</v>
      </c>
      <c r="AP11" s="161">
        <v>1.0674303566779484E-2</v>
      </c>
      <c r="AQ11" s="161">
        <v>4.3225589549013017E-4</v>
      </c>
      <c r="AR11" s="233">
        <v>1.8491849549066555E-3</v>
      </c>
      <c r="AS11" s="161">
        <v>3.3578017591150327E-5</v>
      </c>
      <c r="AT11" s="161">
        <v>3.9228454751938869E-5</v>
      </c>
      <c r="AU11" s="161">
        <v>2.1632010234867946E-4</v>
      </c>
      <c r="AV11" s="161">
        <v>5.0970108713876614E-5</v>
      </c>
      <c r="AW11" s="161">
        <v>1.1377488246282279E-5</v>
      </c>
      <c r="AX11" s="161">
        <v>2.9308787300629411E-3</v>
      </c>
      <c r="AY11" s="161">
        <v>6.0933736160495702E-5</v>
      </c>
      <c r="AZ11" s="161">
        <v>9.8092388201766917E-6</v>
      </c>
      <c r="BA11" s="161">
        <v>3.0444837126464049E-7</v>
      </c>
      <c r="BB11" s="161">
        <v>4.4348704475609747E-5</v>
      </c>
      <c r="BC11" s="161">
        <v>3.8528448361430802E-5</v>
      </c>
      <c r="BD11" s="161">
        <v>3.6886201284786565E-6</v>
      </c>
      <c r="BE11" s="161">
        <v>1.1942089736046834E-5</v>
      </c>
      <c r="BF11" s="161">
        <v>1.3920677051491747E-5</v>
      </c>
      <c r="BG11" s="161">
        <v>1.3437004142133329E-5</v>
      </c>
      <c r="BH11" s="161">
        <v>1.5667650443096601E-5</v>
      </c>
      <c r="BI11" s="161">
        <v>1.4233743984843781E-5</v>
      </c>
      <c r="BJ11" s="161">
        <v>4.9696521947944385E-5</v>
      </c>
      <c r="BK11" s="161">
        <v>3.0916070687604546E-5</v>
      </c>
      <c r="BL11" s="161">
        <v>1.638030288012922E-5</v>
      </c>
      <c r="BM11" s="161">
        <v>1.9434904703287289E-5</v>
      </c>
      <c r="BN11" s="161">
        <v>4.6372772443207084E-5</v>
      </c>
      <c r="BO11" s="161">
        <v>3.1465187754424161E-5</v>
      </c>
      <c r="BP11" s="161">
        <v>1.9127009917697948E-6</v>
      </c>
      <c r="BQ11" s="161">
        <v>8.235363014801692E-6</v>
      </c>
      <c r="BR11" s="161">
        <v>2.3737561931575097E-5</v>
      </c>
      <c r="BS11" s="161">
        <v>4.5273434201707966E-5</v>
      </c>
      <c r="BT11" s="161">
        <v>1.874205274168215E-5</v>
      </c>
      <c r="BU11" s="161">
        <v>4.0892494464507163E-7</v>
      </c>
      <c r="BV11" s="161">
        <v>2.3002871321459707E-5</v>
      </c>
      <c r="BW11" s="161">
        <v>1.2182284583552795E-5</v>
      </c>
      <c r="BX11" s="161">
        <v>4.2362268919979586E-5</v>
      </c>
      <c r="BY11" s="161">
        <v>6.0206290113564043E-6</v>
      </c>
      <c r="BZ11" s="161">
        <v>3.6134201036871419E-5</v>
      </c>
      <c r="CA11" s="161">
        <v>2.5482896853680682E-4</v>
      </c>
      <c r="CB11" s="161">
        <v>2.6100696642454993E-5</v>
      </c>
      <c r="CC11" s="161">
        <v>4.0861490080754503E-5</v>
      </c>
      <c r="CD11" s="161">
        <v>1.8978858962766145E-4</v>
      </c>
      <c r="CE11" s="161">
        <v>7.671755044593632E-6</v>
      </c>
      <c r="CF11" s="234">
        <v>3.6523571318406079E-5</v>
      </c>
      <c r="CG11" s="162">
        <v>1.0632482460725759E-4</v>
      </c>
      <c r="CH11" s="161">
        <v>3.6581120721769739E-3</v>
      </c>
      <c r="CI11" s="161">
        <v>9.1818928919302732E-3</v>
      </c>
      <c r="CJ11" s="161">
        <v>0</v>
      </c>
      <c r="CK11" s="161">
        <v>2.2670042759188342E-5</v>
      </c>
      <c r="CL11" s="161">
        <v>1.704075034997267E-3</v>
      </c>
      <c r="CM11" s="161">
        <v>-3.4424199540067223E-2</v>
      </c>
      <c r="CN11" s="161">
        <v>1.2664752227376482E-3</v>
      </c>
      <c r="CO11" s="161">
        <v>5.6121119995630984E-3</v>
      </c>
      <c r="CP11" s="161">
        <v>9.062506872020587E-5</v>
      </c>
      <c r="CQ11" s="161">
        <v>1.4995402050866881E-4</v>
      </c>
      <c r="CR11" s="161">
        <v>0</v>
      </c>
      <c r="CS11" s="161">
        <v>4.0347791914131022E-7</v>
      </c>
      <c r="CT11" s="161">
        <v>4.1110299579098288E-5</v>
      </c>
      <c r="CU11" s="161">
        <v>-1.8960258315363731E-3</v>
      </c>
      <c r="CV11" s="161">
        <v>1.611600312423098E-4</v>
      </c>
      <c r="CW11" s="234">
        <v>9.2053523325518494E-5</v>
      </c>
      <c r="CX11" s="162">
        <v>3.0820940407406787E-4</v>
      </c>
      <c r="CY11" s="162">
        <v>6.8461891478162009E-5</v>
      </c>
      <c r="CZ11" s="162">
        <v>1.9428659948449746E-3</v>
      </c>
      <c r="DA11" s="162">
        <v>9.9924556014726869E-5</v>
      </c>
      <c r="DB11" s="122"/>
    </row>
    <row r="12" spans="1:106" x14ac:dyDescent="0.15">
      <c r="A12" s="96"/>
      <c r="B12" s="113"/>
      <c r="C12" s="78" t="s">
        <v>367</v>
      </c>
      <c r="D12" s="79" t="s">
        <v>113</v>
      </c>
      <c r="E12" s="161">
        <v>1.0399673735725938E-2</v>
      </c>
      <c r="F12" s="161">
        <v>2.0009095043201455E-3</v>
      </c>
      <c r="G12" s="161">
        <v>1.6863905325443787E-3</v>
      </c>
      <c r="H12" s="161">
        <v>8.9996538594669438E-4</v>
      </c>
      <c r="I12" s="161">
        <v>7.4272715267334919E-3</v>
      </c>
      <c r="J12" s="161">
        <v>3.5052255816954109E-3</v>
      </c>
      <c r="K12" s="161">
        <v>0.13733794813418562</v>
      </c>
      <c r="L12" s="161">
        <v>6.8354177629282552E-3</v>
      </c>
      <c r="M12" s="161">
        <v>2.6768028267037848E-5</v>
      </c>
      <c r="N12" s="161">
        <v>3.1919172066902876E-3</v>
      </c>
      <c r="O12" s="161">
        <v>7.4298320170370444E-3</v>
      </c>
      <c r="P12" s="161">
        <v>1.455387073393689E-4</v>
      </c>
      <c r="Q12" s="161">
        <v>8.4613671788020487E-4</v>
      </c>
      <c r="R12" s="161">
        <v>2.1485738840844389E-3</v>
      </c>
      <c r="S12" s="161">
        <v>2.7955912569212145E-4</v>
      </c>
      <c r="T12" s="161">
        <v>5.4172102414060672E-4</v>
      </c>
      <c r="U12" s="161">
        <v>2.2871285487782644E-3</v>
      </c>
      <c r="V12" s="161">
        <v>1.7444008742054957E-3</v>
      </c>
      <c r="W12" s="161">
        <v>3.21591206320376E-3</v>
      </c>
      <c r="X12" s="161">
        <v>4.1694637236617425E-3</v>
      </c>
      <c r="Y12" s="161">
        <v>1.0665484618810376E-3</v>
      </c>
      <c r="Z12" s="161">
        <v>3.0060824491613902E-2</v>
      </c>
      <c r="AA12" s="161">
        <v>2.3033924809500322E-2</v>
      </c>
      <c r="AB12" s="161">
        <v>1.1940837664813663E-3</v>
      </c>
      <c r="AC12" s="161">
        <v>9.6937291776146288E-4</v>
      </c>
      <c r="AD12" s="161">
        <v>1.7373078059279474E-3</v>
      </c>
      <c r="AE12" s="161">
        <v>3.515291234175359E-3</v>
      </c>
      <c r="AF12" s="161">
        <v>1.9245717755736003E-3</v>
      </c>
      <c r="AG12" s="161">
        <v>1.8598244767632424E-4</v>
      </c>
      <c r="AH12" s="161">
        <v>3.0624713932521632E-3</v>
      </c>
      <c r="AI12" s="161">
        <v>6.3095200215895417E-3</v>
      </c>
      <c r="AJ12" s="161">
        <v>6.3186853246103073E-4</v>
      </c>
      <c r="AK12" s="161">
        <v>2.6193480488853134E-3</v>
      </c>
      <c r="AL12" s="161">
        <v>2.3245674332737594E-3</v>
      </c>
      <c r="AM12" s="161">
        <v>7.2335977824947856E-3</v>
      </c>
      <c r="AN12" s="161">
        <v>1.3576409630625824E-3</v>
      </c>
      <c r="AO12" s="161">
        <v>2.5798233195689232E-3</v>
      </c>
      <c r="AP12" s="161">
        <v>0.18697054052430256</v>
      </c>
      <c r="AQ12" s="161">
        <v>3.1431941042430454E-3</v>
      </c>
      <c r="AR12" s="233">
        <v>5.7350235368187324E-3</v>
      </c>
      <c r="AS12" s="161">
        <v>4.9227031962334586E-4</v>
      </c>
      <c r="AT12" s="161">
        <v>1.9875750407649025E-4</v>
      </c>
      <c r="AU12" s="161">
        <v>6.9964917591322067E-5</v>
      </c>
      <c r="AV12" s="161">
        <v>4.5604834112415916E-5</v>
      </c>
      <c r="AW12" s="161">
        <v>2.9465615121377004E-4</v>
      </c>
      <c r="AX12" s="161">
        <v>1.4228162071031647E-4</v>
      </c>
      <c r="AY12" s="161">
        <v>6.0240708945213522E-3</v>
      </c>
      <c r="AZ12" s="161">
        <v>2.6184584400991038E-4</v>
      </c>
      <c r="BA12" s="161">
        <v>2.5370697605386706E-7</v>
      </c>
      <c r="BB12" s="161">
        <v>1.3587860367618389E-4</v>
      </c>
      <c r="BC12" s="161">
        <v>4.5825997690905195E-4</v>
      </c>
      <c r="BD12" s="161">
        <v>5.7337956452589018E-6</v>
      </c>
      <c r="BE12" s="161">
        <v>5.1976523898794313E-5</v>
      </c>
      <c r="BF12" s="161">
        <v>7.6302056921334469E-5</v>
      </c>
      <c r="BG12" s="161">
        <v>3.606774796046315E-5</v>
      </c>
      <c r="BH12" s="161">
        <v>2.2802683743473928E-5</v>
      </c>
      <c r="BI12" s="161">
        <v>9.723726227848336E-5</v>
      </c>
      <c r="BJ12" s="161">
        <v>1.3568911693645217E-4</v>
      </c>
      <c r="BK12" s="161">
        <v>1.4857090644253987E-4</v>
      </c>
      <c r="BL12" s="161">
        <v>1.1660554592634361E-4</v>
      </c>
      <c r="BM12" s="161">
        <v>2.9185981457531775E-5</v>
      </c>
      <c r="BN12" s="161">
        <v>1.9064596743849692E-3</v>
      </c>
      <c r="BO12" s="161">
        <v>8.8942644262536964E-4</v>
      </c>
      <c r="BP12" s="161">
        <v>3.2172611553871416E-5</v>
      </c>
      <c r="BQ12" s="161">
        <v>3.8660454152819056E-5</v>
      </c>
      <c r="BR12" s="161">
        <v>7.3144812928690702E-5</v>
      </c>
      <c r="BS12" s="161">
        <v>1.5911762429063317E-4</v>
      </c>
      <c r="BT12" s="161">
        <v>8.4886685613529464E-5</v>
      </c>
      <c r="BU12" s="161">
        <v>8.3245435159889585E-6</v>
      </c>
      <c r="BV12" s="161">
        <v>1.2322207859151454E-4</v>
      </c>
      <c r="BW12" s="161">
        <v>3.1733527178787251E-4</v>
      </c>
      <c r="BX12" s="161">
        <v>2.7324580385614539E-5</v>
      </c>
      <c r="BY12" s="161">
        <v>1.2113146130311093E-4</v>
      </c>
      <c r="BZ12" s="161">
        <v>1.0961516019238846E-4</v>
      </c>
      <c r="CA12" s="161">
        <v>3.2960035502262641E-4</v>
      </c>
      <c r="CB12" s="161">
        <v>6.7991850328388099E-5</v>
      </c>
      <c r="CC12" s="161">
        <v>1.1658590847168762E-4</v>
      </c>
      <c r="CD12" s="161">
        <v>8.6981208576875756E-3</v>
      </c>
      <c r="CE12" s="161">
        <v>4.063956726325275E-5</v>
      </c>
      <c r="CF12" s="234">
        <v>2.6274510777629309E-4</v>
      </c>
      <c r="CG12" s="162">
        <v>4.7346945825403001E-4</v>
      </c>
      <c r="CH12" s="161">
        <v>2.3104937128107209E-3</v>
      </c>
      <c r="CI12" s="161">
        <v>5.7460404143486383E-4</v>
      </c>
      <c r="CJ12" s="161">
        <v>7.2982997568102256E-6</v>
      </c>
      <c r="CK12" s="161">
        <v>2.563458681231297E-4</v>
      </c>
      <c r="CL12" s="161">
        <v>1.3177751841975513E-3</v>
      </c>
      <c r="CM12" s="161">
        <v>-2.4046229140869155E-2</v>
      </c>
      <c r="CN12" s="161">
        <v>6.3912819380016195E-3</v>
      </c>
      <c r="CO12" s="161">
        <v>5.1626271945668777E-4</v>
      </c>
      <c r="CP12" s="161">
        <v>1.0165834744768685E-4</v>
      </c>
      <c r="CQ12" s="161">
        <v>2.4572483172065977E-5</v>
      </c>
      <c r="CR12" s="161">
        <v>4.2149649400796894E-7</v>
      </c>
      <c r="CS12" s="161">
        <v>1.2911293412521927E-5</v>
      </c>
      <c r="CT12" s="161">
        <v>7.4359336020702227E-5</v>
      </c>
      <c r="CU12" s="161">
        <v>-1.4055394791236049E-3</v>
      </c>
      <c r="CV12" s="161">
        <v>1.7787787680686475E-4</v>
      </c>
      <c r="CW12" s="234">
        <v>2.634660269558897E-5</v>
      </c>
      <c r="CX12" s="162">
        <v>4.5530864994126015E-5</v>
      </c>
      <c r="CY12" s="162">
        <v>4.7797873996797892E-4</v>
      </c>
      <c r="CZ12" s="162">
        <v>7.5629454490632343E-4</v>
      </c>
      <c r="DA12" s="162">
        <v>4.6625800906936217E-4</v>
      </c>
      <c r="DB12" s="122"/>
    </row>
    <row r="13" spans="1:106" x14ac:dyDescent="0.15">
      <c r="A13" s="96"/>
      <c r="B13" s="113"/>
      <c r="C13" s="78" t="s">
        <v>368</v>
      </c>
      <c r="D13" s="79" t="s">
        <v>5</v>
      </c>
      <c r="E13" s="161">
        <v>2.3189686423781039E-2</v>
      </c>
      <c r="F13" s="161">
        <v>4.5475216007276033E-4</v>
      </c>
      <c r="G13" s="161">
        <v>3.9053254437869823E-3</v>
      </c>
      <c r="H13" s="161">
        <v>5.6767047421253025E-3</v>
      </c>
      <c r="I13" s="161">
        <v>3.6864784040418672E-3</v>
      </c>
      <c r="J13" s="161">
        <v>4.1686379080469654E-2</v>
      </c>
      <c r="K13" s="161">
        <v>1.4558744233419208E-2</v>
      </c>
      <c r="L13" s="161">
        <v>0.13316904109733002</v>
      </c>
      <c r="M13" s="161">
        <v>9.3688098934632477E-4</v>
      </c>
      <c r="N13" s="161">
        <v>7.413655363931336E-2</v>
      </c>
      <c r="O13" s="161">
        <v>1.2443536141644304E-2</v>
      </c>
      <c r="P13" s="161">
        <v>1.2148618203350417E-3</v>
      </c>
      <c r="Q13" s="161">
        <v>2.5792325391523789E-3</v>
      </c>
      <c r="R13" s="161">
        <v>3.1119666901739131E-3</v>
      </c>
      <c r="S13" s="161">
        <v>6.9198855827213332E-4</v>
      </c>
      <c r="T13" s="161">
        <v>1.4014087363637435E-3</v>
      </c>
      <c r="U13" s="161">
        <v>5.0935568163612555E-3</v>
      </c>
      <c r="V13" s="161">
        <v>8.1519948899652552E-3</v>
      </c>
      <c r="W13" s="161">
        <v>4.9120030932541395E-3</v>
      </c>
      <c r="X13" s="161">
        <v>3.8302385597386965E-3</v>
      </c>
      <c r="Y13" s="161">
        <v>3.45977915683361E-3</v>
      </c>
      <c r="Z13" s="161">
        <v>1.2115862790407833E-2</v>
      </c>
      <c r="AA13" s="161">
        <v>1.9486469711857688E-3</v>
      </c>
      <c r="AB13" s="161">
        <v>4.5279857111320715E-4</v>
      </c>
      <c r="AC13" s="161">
        <v>5.0458411350846671E-3</v>
      </c>
      <c r="AD13" s="161">
        <v>6.2951031834231298E-3</v>
      </c>
      <c r="AE13" s="161">
        <v>4.5937661886087318E-6</v>
      </c>
      <c r="AF13" s="161">
        <v>9.6084462085551684E-6</v>
      </c>
      <c r="AG13" s="161">
        <v>1.0680180163590897E-5</v>
      </c>
      <c r="AH13" s="161">
        <v>1.9952923193943019E-4</v>
      </c>
      <c r="AI13" s="161">
        <v>4.6195962802822194E-4</v>
      </c>
      <c r="AJ13" s="161">
        <v>3.7021015299319363E-4</v>
      </c>
      <c r="AK13" s="161">
        <v>2.2577499090838961E-3</v>
      </c>
      <c r="AL13" s="161">
        <v>4.8832020739635093E-2</v>
      </c>
      <c r="AM13" s="161">
        <v>7.3671269586197692E-4</v>
      </c>
      <c r="AN13" s="161">
        <v>1.5288634468747105E-3</v>
      </c>
      <c r="AO13" s="161">
        <v>2.1373639950508783E-3</v>
      </c>
      <c r="AP13" s="161">
        <v>5.7877555924939423E-3</v>
      </c>
      <c r="AQ13" s="161">
        <v>4.6961134324853644E-3</v>
      </c>
      <c r="AR13" s="233">
        <v>1.1606958633987018E-2</v>
      </c>
      <c r="AS13" s="161">
        <v>2.2047492167720124E-3</v>
      </c>
      <c r="AT13" s="161">
        <v>3.0075148643153131E-5</v>
      </c>
      <c r="AU13" s="161">
        <v>3.2555104511880473E-4</v>
      </c>
      <c r="AV13" s="161">
        <v>3.9300636455699597E-4</v>
      </c>
      <c r="AW13" s="161">
        <v>3.2569916744709898E-4</v>
      </c>
      <c r="AX13" s="161">
        <v>3.7220136038401317E-3</v>
      </c>
      <c r="AY13" s="161">
        <v>1.2268556414907212E-3</v>
      </c>
      <c r="AZ13" s="161">
        <v>1.1440690129377396E-2</v>
      </c>
      <c r="BA13" s="161">
        <v>5.2212895671885842E-5</v>
      </c>
      <c r="BB13" s="161">
        <v>7.0258706710849194E-3</v>
      </c>
      <c r="BC13" s="161">
        <v>1.1232022234179827E-3</v>
      </c>
      <c r="BD13" s="161">
        <v>9.6598022176495502E-5</v>
      </c>
      <c r="BE13" s="161">
        <v>3.5086996986385222E-4</v>
      </c>
      <c r="BF13" s="161">
        <v>2.8437954548047424E-4</v>
      </c>
      <c r="BG13" s="161">
        <v>1.4651049253220814E-4</v>
      </c>
      <c r="BH13" s="161">
        <v>1.3799301517018417E-4</v>
      </c>
      <c r="BI13" s="161">
        <v>5.7702638536310516E-4</v>
      </c>
      <c r="BJ13" s="161">
        <v>6.086101023763667E-4</v>
      </c>
      <c r="BK13" s="161">
        <v>4.571523895117918E-4</v>
      </c>
      <c r="BL13" s="161">
        <v>3.2607908021545375E-4</v>
      </c>
      <c r="BM13" s="161">
        <v>3.4644342813068633E-4</v>
      </c>
      <c r="BN13" s="161">
        <v>1.1396716216167681E-3</v>
      </c>
      <c r="BO13" s="161">
        <v>1.734020390658659E-4</v>
      </c>
      <c r="BP13" s="161">
        <v>3.3055396626995944E-5</v>
      </c>
      <c r="BQ13" s="161">
        <v>4.2366367509479816E-4</v>
      </c>
      <c r="BR13" s="161">
        <v>5.3906347037635072E-4</v>
      </c>
      <c r="BS13" s="161">
        <v>3.9636275079316314E-7</v>
      </c>
      <c r="BT13" s="161">
        <v>8.6947667358319264E-7</v>
      </c>
      <c r="BU13" s="161">
        <v>9.0547666314265856E-7</v>
      </c>
      <c r="BV13" s="161">
        <v>1.6999812523942508E-5</v>
      </c>
      <c r="BW13" s="161">
        <v>5.2635414369154739E-5</v>
      </c>
      <c r="BX13" s="161">
        <v>3.306195632468413E-5</v>
      </c>
      <c r="BY13" s="161">
        <v>1.9436747091886421E-4</v>
      </c>
      <c r="BZ13" s="161">
        <v>4.2504802722072854E-3</v>
      </c>
      <c r="CA13" s="161">
        <v>7.0729689919018542E-5</v>
      </c>
      <c r="CB13" s="161">
        <v>1.4081372281125185E-4</v>
      </c>
      <c r="CC13" s="161">
        <v>2.2170921870851243E-4</v>
      </c>
      <c r="CD13" s="161">
        <v>5.1838949480943893E-4</v>
      </c>
      <c r="CE13" s="161">
        <v>4.2111714852890986E-4</v>
      </c>
      <c r="CF13" s="234">
        <v>8.9930229128426097E-4</v>
      </c>
      <c r="CG13" s="162">
        <v>1.3116285201508148E-3</v>
      </c>
      <c r="CH13" s="161">
        <v>4.7797702534621784E-3</v>
      </c>
      <c r="CI13" s="161">
        <v>3.6901404336879763E-3</v>
      </c>
      <c r="CJ13" s="161">
        <v>0</v>
      </c>
      <c r="CK13" s="161">
        <v>0</v>
      </c>
      <c r="CL13" s="161">
        <v>0</v>
      </c>
      <c r="CM13" s="161">
        <v>0.11303732531399258</v>
      </c>
      <c r="CN13" s="161">
        <v>3.7257933878212211E-2</v>
      </c>
      <c r="CO13" s="161">
        <v>2.9319107009597796E-3</v>
      </c>
      <c r="CP13" s="161">
        <v>3.9978514782196609E-4</v>
      </c>
      <c r="CQ13" s="161">
        <v>2.9348133491193369E-4</v>
      </c>
      <c r="CR13" s="161">
        <v>0</v>
      </c>
      <c r="CS13" s="161">
        <v>0</v>
      </c>
      <c r="CT13" s="161">
        <v>0</v>
      </c>
      <c r="CU13" s="161">
        <v>3.3585466408947188E-3</v>
      </c>
      <c r="CV13" s="161">
        <v>2.9537089543455698E-3</v>
      </c>
      <c r="CW13" s="234">
        <v>1.9653348500851071E-4</v>
      </c>
      <c r="CX13" s="162">
        <v>3.0364609510833416E-4</v>
      </c>
      <c r="CY13" s="162">
        <v>3.2388521642908357E-3</v>
      </c>
      <c r="CZ13" s="162">
        <v>3.2096341044538586E-3</v>
      </c>
      <c r="DA13" s="162">
        <v>1.4313082782153759E-3</v>
      </c>
      <c r="DB13" s="122"/>
    </row>
    <row r="14" spans="1:106" x14ac:dyDescent="0.15">
      <c r="A14" s="96"/>
      <c r="B14" s="113"/>
      <c r="C14" s="78" t="s">
        <v>369</v>
      </c>
      <c r="D14" s="79" t="s">
        <v>6</v>
      </c>
      <c r="E14" s="161">
        <v>5.5793456588725757E-3</v>
      </c>
      <c r="F14" s="161">
        <v>6.5484311050477487E-3</v>
      </c>
      <c r="G14" s="161">
        <v>2.5473372781065089E-2</v>
      </c>
      <c r="H14" s="161">
        <v>4.8321218414676362E-2</v>
      </c>
      <c r="I14" s="161">
        <v>2.0272169990159451E-3</v>
      </c>
      <c r="J14" s="161">
        <v>2.4945163648875317E-3</v>
      </c>
      <c r="K14" s="161">
        <v>2.3941967803929342E-3</v>
      </c>
      <c r="L14" s="161">
        <v>3.2630750071874727E-3</v>
      </c>
      <c r="M14" s="161">
        <v>2.1140050323893142E-2</v>
      </c>
      <c r="N14" s="161">
        <v>7.5703395552061549E-4</v>
      </c>
      <c r="O14" s="161">
        <v>9.2506820229261572E-3</v>
      </c>
      <c r="P14" s="161">
        <v>8.0667726437460372E-3</v>
      </c>
      <c r="Q14" s="161">
        <v>2.0819416610999776E-3</v>
      </c>
      <c r="R14" s="161">
        <v>1.6218267383088991E-3</v>
      </c>
      <c r="S14" s="161">
        <v>8.9501438719682979E-4</v>
      </c>
      <c r="T14" s="161">
        <v>7.9426246776171077E-4</v>
      </c>
      <c r="U14" s="161">
        <v>8.6734101970576695E-4</v>
      </c>
      <c r="V14" s="161">
        <v>8.7936136023167018E-4</v>
      </c>
      <c r="W14" s="161">
        <v>6.1491422880657898E-4</v>
      </c>
      <c r="X14" s="161">
        <v>2.6622734383833986E-4</v>
      </c>
      <c r="Y14" s="161">
        <v>1.7512205476544259E-3</v>
      </c>
      <c r="Z14" s="161">
        <v>2.5192004756446639E-3</v>
      </c>
      <c r="AA14" s="161">
        <v>5.453407710728519E-3</v>
      </c>
      <c r="AB14" s="161">
        <v>3.012427502057035E-2</v>
      </c>
      <c r="AC14" s="161">
        <v>5.9743983510456471E-3</v>
      </c>
      <c r="AD14" s="161">
        <v>6.31620408794857E-3</v>
      </c>
      <c r="AE14" s="161">
        <v>4.2015292294275246E-3</v>
      </c>
      <c r="AF14" s="161">
        <v>7.8789258910152385E-4</v>
      </c>
      <c r="AG14" s="161">
        <v>3.2371994357918618E-4</v>
      </c>
      <c r="AH14" s="161">
        <v>1.4965901663529624E-2</v>
      </c>
      <c r="AI14" s="161">
        <v>1.0158397942865492E-3</v>
      </c>
      <c r="AJ14" s="161">
        <v>3.7620480317295214E-3</v>
      </c>
      <c r="AK14" s="161">
        <v>2.0586987426027352E-3</v>
      </c>
      <c r="AL14" s="161">
        <v>1.3728224365143272E-3</v>
      </c>
      <c r="AM14" s="161">
        <v>2.1088400919049089E-3</v>
      </c>
      <c r="AN14" s="161">
        <v>1.3640298617122887E-3</v>
      </c>
      <c r="AO14" s="161">
        <v>2.8367351854181105E-3</v>
      </c>
      <c r="AP14" s="161">
        <v>0</v>
      </c>
      <c r="AQ14" s="161">
        <v>9.9205396261253329E-3</v>
      </c>
      <c r="AR14" s="233">
        <v>4.0911919717985063E-3</v>
      </c>
      <c r="AS14" s="161">
        <v>4.8501580964994918E-5</v>
      </c>
      <c r="AT14" s="161">
        <v>6.6688373078296076E-5</v>
      </c>
      <c r="AU14" s="161">
        <v>1.8919084858877905E-4</v>
      </c>
      <c r="AV14" s="161">
        <v>2.5485054356938307E-4</v>
      </c>
      <c r="AW14" s="161">
        <v>1.3664868389790728E-5</v>
      </c>
      <c r="AX14" s="161">
        <v>2.3611389643737859E-5</v>
      </c>
      <c r="AY14" s="161">
        <v>1.6643937191987251E-5</v>
      </c>
      <c r="AZ14" s="161">
        <v>1.7622411601363939E-4</v>
      </c>
      <c r="BA14" s="161">
        <v>1.2883240244015369E-4</v>
      </c>
      <c r="BB14" s="161">
        <v>5.5840522058705709E-6</v>
      </c>
      <c r="BC14" s="161">
        <v>7.0363395100748631E-5</v>
      </c>
      <c r="BD14" s="161">
        <v>8.2683524464115618E-5</v>
      </c>
      <c r="BE14" s="161">
        <v>1.0691013668460975E-5</v>
      </c>
      <c r="BF14" s="161">
        <v>1.2769342859263107E-5</v>
      </c>
      <c r="BG14" s="161">
        <v>6.6006336136795303E-6</v>
      </c>
      <c r="BH14" s="161">
        <v>5.8845635467029493E-6</v>
      </c>
      <c r="BI14" s="161">
        <v>7.0369071385744541E-6</v>
      </c>
      <c r="BJ14" s="161">
        <v>5.5899015442217881E-6</v>
      </c>
      <c r="BK14" s="161">
        <v>4.2717755751022677E-6</v>
      </c>
      <c r="BL14" s="161">
        <v>2.2210580176446402E-6</v>
      </c>
      <c r="BM14" s="161">
        <v>5.5144020265382611E-6</v>
      </c>
      <c r="BN14" s="161">
        <v>1.4999848945183157E-5</v>
      </c>
      <c r="BO14" s="161">
        <v>4.1907782817027811E-5</v>
      </c>
      <c r="BP14" s="161">
        <v>1.5620391432786656E-4</v>
      </c>
      <c r="BQ14" s="161">
        <v>3.8202933985330073E-5</v>
      </c>
      <c r="BR14" s="161">
        <v>4.4714942243199601E-5</v>
      </c>
      <c r="BS14" s="161">
        <v>3.0927304638277648E-5</v>
      </c>
      <c r="BT14" s="161">
        <v>5.796511157221284E-6</v>
      </c>
      <c r="BU14" s="161">
        <v>2.5995942909579552E-6</v>
      </c>
      <c r="BV14" s="161">
        <v>1.2826889793455997E-4</v>
      </c>
      <c r="BW14" s="161">
        <v>8.0773843434426133E-6</v>
      </c>
      <c r="BX14" s="161">
        <v>2.8948860331835153E-5</v>
      </c>
      <c r="BY14" s="161">
        <v>1.7882166765073497E-5</v>
      </c>
      <c r="BZ14" s="161">
        <v>1.0064223778725932E-5</v>
      </c>
      <c r="CA14" s="161">
        <v>1.5762616610524134E-5</v>
      </c>
      <c r="CB14" s="161">
        <v>9.9541802734866901E-6</v>
      </c>
      <c r="CC14" s="161">
        <v>2.1578984587220157E-5</v>
      </c>
      <c r="CD14" s="161">
        <v>0</v>
      </c>
      <c r="CE14" s="161">
        <v>7.2570655827237059E-5</v>
      </c>
      <c r="CF14" s="234">
        <v>3.465520934060663E-5</v>
      </c>
      <c r="CG14" s="162">
        <v>1.908627352445071E-4</v>
      </c>
      <c r="CH14" s="161">
        <v>5.3334744736247474E-4</v>
      </c>
      <c r="CI14" s="161">
        <v>3.8475989348759959E-3</v>
      </c>
      <c r="CJ14" s="161">
        <v>0</v>
      </c>
      <c r="CK14" s="161">
        <v>0</v>
      </c>
      <c r="CL14" s="161">
        <v>0</v>
      </c>
      <c r="CM14" s="161">
        <v>4.6582935314582229E-3</v>
      </c>
      <c r="CN14" s="161">
        <v>4.417936823503424E-5</v>
      </c>
      <c r="CO14" s="161">
        <v>2.3041252095816231E-3</v>
      </c>
      <c r="CP14" s="161">
        <v>3.8045788715451666E-6</v>
      </c>
      <c r="CQ14" s="161">
        <v>4.5358918277452723E-5</v>
      </c>
      <c r="CR14" s="161">
        <v>0</v>
      </c>
      <c r="CS14" s="161">
        <v>0</v>
      </c>
      <c r="CT14" s="161">
        <v>0</v>
      </c>
      <c r="CU14" s="161">
        <v>2.4691909768387652E-4</v>
      </c>
      <c r="CV14" s="161">
        <v>3.6779260242020907E-5</v>
      </c>
      <c r="CW14" s="234">
        <v>2.689983454027102E-5</v>
      </c>
      <c r="CX14" s="162">
        <v>1.1607201608942597E-4</v>
      </c>
      <c r="CY14" s="162">
        <v>1.8155016723053875E-5</v>
      </c>
      <c r="CZ14" s="162">
        <v>1.0374578527110481E-3</v>
      </c>
      <c r="DA14" s="162">
        <v>1.6055144138308746E-4</v>
      </c>
      <c r="DB14" s="122"/>
    </row>
    <row r="15" spans="1:106" x14ac:dyDescent="0.15">
      <c r="A15" s="96"/>
      <c r="B15" s="113"/>
      <c r="C15" s="78" t="s">
        <v>88</v>
      </c>
      <c r="D15" s="79" t="s">
        <v>370</v>
      </c>
      <c r="E15" s="161">
        <v>1.6709715425049846E-3</v>
      </c>
      <c r="F15" s="161">
        <v>2.3647112323783538E-3</v>
      </c>
      <c r="G15" s="161">
        <v>4.5266272189349111E-3</v>
      </c>
      <c r="H15" s="161">
        <v>1.9383869851159572E-3</v>
      </c>
      <c r="I15" s="161">
        <v>4.6721307983624647E-3</v>
      </c>
      <c r="J15" s="161">
        <v>2.7525697819448624E-3</v>
      </c>
      <c r="K15" s="161">
        <v>7.6134996750897533E-3</v>
      </c>
      <c r="L15" s="161">
        <v>4.50314860090123E-3</v>
      </c>
      <c r="M15" s="161">
        <v>2.0076021200278389E-5</v>
      </c>
      <c r="N15" s="161">
        <v>4.7989765483255176E-2</v>
      </c>
      <c r="O15" s="161">
        <v>3.9854968660370093E-3</v>
      </c>
      <c r="P15" s="161">
        <v>1.6292607503035544E-4</v>
      </c>
      <c r="Q15" s="161">
        <v>5.4182438951978025E-4</v>
      </c>
      <c r="R15" s="161">
        <v>1.4554855343797812E-3</v>
      </c>
      <c r="S15" s="161">
        <v>1.7921546993038659E-3</v>
      </c>
      <c r="T15" s="161">
        <v>6.996575642704889E-3</v>
      </c>
      <c r="U15" s="161">
        <v>8.9662068470220367E-3</v>
      </c>
      <c r="V15" s="161">
        <v>3.8754915973728005E-3</v>
      </c>
      <c r="W15" s="161">
        <v>7.5487423095106192E-3</v>
      </c>
      <c r="X15" s="161">
        <v>1.0110913746634587E-2</v>
      </c>
      <c r="Y15" s="161">
        <v>6.1745351929776366E-3</v>
      </c>
      <c r="Z15" s="161">
        <v>1.2058654669306413E-2</v>
      </c>
      <c r="AA15" s="161">
        <v>2.9357150412860815E-3</v>
      </c>
      <c r="AB15" s="161">
        <v>2.5085793413474079E-6</v>
      </c>
      <c r="AC15" s="161">
        <v>7.5662107212644703E-3</v>
      </c>
      <c r="AD15" s="161">
        <v>2.6657476050473364E-3</v>
      </c>
      <c r="AE15" s="161">
        <v>1.3586946919385058E-3</v>
      </c>
      <c r="AF15" s="161">
        <v>6.764346130822839E-4</v>
      </c>
      <c r="AG15" s="161">
        <v>1.3810577797746849E-4</v>
      </c>
      <c r="AH15" s="161">
        <v>5.2542697744049948E-4</v>
      </c>
      <c r="AI15" s="161">
        <v>5.892342194237525E-4</v>
      </c>
      <c r="AJ15" s="161">
        <v>4.358272698256853E-4</v>
      </c>
      <c r="AK15" s="161">
        <v>9.1880365427636295E-4</v>
      </c>
      <c r="AL15" s="161">
        <v>4.6232103226820121E-4</v>
      </c>
      <c r="AM15" s="161">
        <v>1.3721273960429319E-3</v>
      </c>
      <c r="AN15" s="161">
        <v>2.1888366773893681E-3</v>
      </c>
      <c r="AO15" s="161">
        <v>5.8340402869919638E-4</v>
      </c>
      <c r="AP15" s="161">
        <v>1.159553802094807E-2</v>
      </c>
      <c r="AQ15" s="161">
        <v>1.9104643282156369E-3</v>
      </c>
      <c r="AR15" s="233">
        <v>3.0115800060015645E-3</v>
      </c>
      <c r="AS15" s="161">
        <v>3.3215292092480495E-4</v>
      </c>
      <c r="AT15" s="161">
        <v>8.7348692580983876E-4</v>
      </c>
      <c r="AU15" s="161">
        <v>7.5890517754668735E-4</v>
      </c>
      <c r="AV15" s="161">
        <v>3.3130570664019796E-4</v>
      </c>
      <c r="AW15" s="161">
        <v>7.4021997942783774E-4</v>
      </c>
      <c r="AX15" s="161">
        <v>4.3420425630562092E-4</v>
      </c>
      <c r="AY15" s="161">
        <v>7.707929557215791E-4</v>
      </c>
      <c r="AZ15" s="161">
        <v>6.8124783403072074E-4</v>
      </c>
      <c r="BA15" s="161">
        <v>4.5667255689696073E-6</v>
      </c>
      <c r="BB15" s="161">
        <v>7.8226097140819597E-3</v>
      </c>
      <c r="BC15" s="161">
        <v>3.3745043543676893E-4</v>
      </c>
      <c r="BD15" s="161">
        <v>2.359256042571497E-5</v>
      </c>
      <c r="BE15" s="161">
        <v>2.5851780923842339E-4</v>
      </c>
      <c r="BF15" s="161">
        <v>1.8285280307485776E-4</v>
      </c>
      <c r="BG15" s="161">
        <v>5.1048828894367934E-4</v>
      </c>
      <c r="BH15" s="161">
        <v>8.4031567446918114E-4</v>
      </c>
      <c r="BI15" s="161">
        <v>1.5517979537633619E-3</v>
      </c>
      <c r="BJ15" s="161">
        <v>8.0739619016814419E-4</v>
      </c>
      <c r="BK15" s="161">
        <v>1.4829577513431294E-3</v>
      </c>
      <c r="BL15" s="161">
        <v>1.5904163567596651E-3</v>
      </c>
      <c r="BM15" s="161">
        <v>1.391983018869701E-3</v>
      </c>
      <c r="BN15" s="161">
        <v>2.1706471547504836E-3</v>
      </c>
      <c r="BO15" s="161">
        <v>5.0691732611229197E-4</v>
      </c>
      <c r="BP15" s="161">
        <v>7.3565422760376718E-7</v>
      </c>
      <c r="BQ15" s="161">
        <v>1.2547490593385357E-3</v>
      </c>
      <c r="BR15" s="161">
        <v>4.2396389682441103E-4</v>
      </c>
      <c r="BS15" s="161">
        <v>1.919606822244111E-4</v>
      </c>
      <c r="BT15" s="161">
        <v>1.1222689657175653E-4</v>
      </c>
      <c r="BU15" s="161">
        <v>2.3644624477870391E-5</v>
      </c>
      <c r="BV15" s="161">
        <v>7.8624132923234104E-5</v>
      </c>
      <c r="BW15" s="161">
        <v>1.4360530033546745E-4</v>
      </c>
      <c r="BX15" s="161">
        <v>7.5476621371961162E-5</v>
      </c>
      <c r="BY15" s="161">
        <v>1.5342120296600747E-4</v>
      </c>
      <c r="BZ15" s="161">
        <v>7.8002064846132305E-5</v>
      </c>
      <c r="CA15" s="161">
        <v>2.6089151338700844E-4</v>
      </c>
      <c r="CB15" s="161">
        <v>4.0357002418277537E-4</v>
      </c>
      <c r="CC15" s="161">
        <v>9.843184529142993E-5</v>
      </c>
      <c r="CD15" s="161">
        <v>1.9606259259055936E-3</v>
      </c>
      <c r="CE15" s="161">
        <v>3.2304309079667239E-4</v>
      </c>
      <c r="CF15" s="234">
        <v>4.754333117502512E-4</v>
      </c>
      <c r="CG15" s="162">
        <v>5.7309425349364926E-4</v>
      </c>
      <c r="CH15" s="161">
        <v>4.2138519696195524E-4</v>
      </c>
      <c r="CI15" s="161">
        <v>6.1788521461133466E-4</v>
      </c>
      <c r="CJ15" s="161">
        <v>6.5163390685805585E-6</v>
      </c>
      <c r="CK15" s="161">
        <v>0</v>
      </c>
      <c r="CL15" s="161">
        <v>0</v>
      </c>
      <c r="CM15" s="161">
        <v>1.7217996344124065E-3</v>
      </c>
      <c r="CN15" s="161">
        <v>2.4887710772402622E-3</v>
      </c>
      <c r="CO15" s="161">
        <v>3.9304467557341682E-4</v>
      </c>
      <c r="CP15" s="161">
        <v>6.9167243884691126E-5</v>
      </c>
      <c r="CQ15" s="161">
        <v>9.8076322972439592E-5</v>
      </c>
      <c r="CR15" s="161">
        <v>1.9704961094872551E-6</v>
      </c>
      <c r="CS15" s="161">
        <v>0</v>
      </c>
      <c r="CT15" s="161">
        <v>-3.8132992831129344E-7</v>
      </c>
      <c r="CU15" s="161">
        <v>2.687060768912774E-3</v>
      </c>
      <c r="CV15" s="161">
        <v>1.3808940436322394E-3</v>
      </c>
      <c r="CW15" s="234">
        <v>6.8451801705467379E-5</v>
      </c>
      <c r="CX15" s="162">
        <v>8.1162293602910396E-5</v>
      </c>
      <c r="CY15" s="162">
        <v>4.4918161328692379E-4</v>
      </c>
      <c r="CZ15" s="162">
        <v>6.6686246244005863E-4</v>
      </c>
      <c r="DA15" s="162">
        <v>5.9040302083050841E-4</v>
      </c>
      <c r="DB15" s="122"/>
    </row>
    <row r="16" spans="1:106" x14ac:dyDescent="0.15">
      <c r="A16" s="96"/>
      <c r="B16" s="113"/>
      <c r="C16" s="78" t="s">
        <v>89</v>
      </c>
      <c r="D16" s="79" t="s">
        <v>7</v>
      </c>
      <c r="E16" s="161">
        <v>1.0478974080116005E-3</v>
      </c>
      <c r="F16" s="161">
        <v>1.8190086402910413E-4</v>
      </c>
      <c r="G16" s="161">
        <v>2.9585798816568047E-5</v>
      </c>
      <c r="H16" s="161">
        <v>0</v>
      </c>
      <c r="I16" s="161">
        <v>1.5522294594514001E-3</v>
      </c>
      <c r="J16" s="161">
        <v>2.1504451421444239E-4</v>
      </c>
      <c r="K16" s="161">
        <v>1.5462040805040026E-3</v>
      </c>
      <c r="L16" s="161">
        <v>2.3825627036606943E-3</v>
      </c>
      <c r="M16" s="161">
        <v>4.818245088066813E-4</v>
      </c>
      <c r="N16" s="161">
        <v>1.7542806084660416E-3</v>
      </c>
      <c r="O16" s="161">
        <v>4.2783608529981948E-2</v>
      </c>
      <c r="P16" s="161">
        <v>2.0880940643712553E-3</v>
      </c>
      <c r="Q16" s="161">
        <v>5.8598678839159798E-3</v>
      </c>
      <c r="R16" s="161">
        <v>1.9943617262751525E-3</v>
      </c>
      <c r="S16" s="161">
        <v>1.6762917916976255E-3</v>
      </c>
      <c r="T16" s="161">
        <v>1.7795666493507854E-3</v>
      </c>
      <c r="U16" s="161">
        <v>2.9997845458613471E-3</v>
      </c>
      <c r="V16" s="161">
        <v>4.0845905527373348E-2</v>
      </c>
      <c r="W16" s="161">
        <v>4.7503545707541272E-3</v>
      </c>
      <c r="X16" s="161">
        <v>1.093535971465009E-3</v>
      </c>
      <c r="Y16" s="161">
        <v>3.1767536137783494E-3</v>
      </c>
      <c r="Z16" s="161">
        <v>2.4865101207295669E-3</v>
      </c>
      <c r="AA16" s="161">
        <v>2.2909027881327527E-2</v>
      </c>
      <c r="AB16" s="161">
        <v>2.3831503742800378E-5</v>
      </c>
      <c r="AC16" s="161">
        <v>1.8060948046713572E-3</v>
      </c>
      <c r="AD16" s="161">
        <v>2.4617721946347434E-4</v>
      </c>
      <c r="AE16" s="161">
        <v>9.3642156921639537E-5</v>
      </c>
      <c r="AF16" s="161">
        <v>4.8042231042775842E-6</v>
      </c>
      <c r="AG16" s="161">
        <v>3.2408822565379273E-5</v>
      </c>
      <c r="AH16" s="161">
        <v>1.4511216868322195E-5</v>
      </c>
      <c r="AI16" s="161">
        <v>1.1784684388475051E-6</v>
      </c>
      <c r="AJ16" s="161">
        <v>9.1539928420636505E-5</v>
      </c>
      <c r="AK16" s="161">
        <v>7.2939510485657295E-4</v>
      </c>
      <c r="AL16" s="161">
        <v>3.1855765265039181E-4</v>
      </c>
      <c r="AM16" s="161">
        <v>1.2892472177584595E-4</v>
      </c>
      <c r="AN16" s="161">
        <v>4.2230620074558449E-4</v>
      </c>
      <c r="AO16" s="161">
        <v>5.6377881672460561E-4</v>
      </c>
      <c r="AP16" s="161">
        <v>2.3231129713816513E-3</v>
      </c>
      <c r="AQ16" s="161">
        <v>3.3192983579612462E-3</v>
      </c>
      <c r="AR16" s="233">
        <v>2.8095747692111098E-3</v>
      </c>
      <c r="AS16" s="161">
        <v>6.9954203314896509E-5</v>
      </c>
      <c r="AT16" s="161">
        <v>2.0921842534367396E-5</v>
      </c>
      <c r="AU16" s="161">
        <v>1.4278554610473892E-6</v>
      </c>
      <c r="AV16" s="161">
        <v>1.4754505154016913E-5</v>
      </c>
      <c r="AW16" s="161">
        <v>5.9590708673739561E-5</v>
      </c>
      <c r="AX16" s="161">
        <v>1.5025429773287729E-5</v>
      </c>
      <c r="AY16" s="161">
        <v>1.2816771973264758E-4</v>
      </c>
      <c r="AZ16" s="161">
        <v>1.3520020637421829E-4</v>
      </c>
      <c r="BA16" s="161">
        <v>6.5963813774005438E-6</v>
      </c>
      <c r="BB16" s="161">
        <v>9.8408804091863972E-5</v>
      </c>
      <c r="BC16" s="161">
        <v>2.1442061049958992E-3</v>
      </c>
      <c r="BD16" s="161">
        <v>1.0704302570862319E-4</v>
      </c>
      <c r="BE16" s="161">
        <v>1.4830938110290545E-4</v>
      </c>
      <c r="BF16" s="161">
        <v>9.7444739360442225E-5</v>
      </c>
      <c r="BG16" s="161">
        <v>2.0391243127974263E-4</v>
      </c>
      <c r="BH16" s="161">
        <v>1.0680482837265853E-4</v>
      </c>
      <c r="BI16" s="161">
        <v>5.6295257108595633E-4</v>
      </c>
      <c r="BJ16" s="161">
        <v>1.2290125997912286E-3</v>
      </c>
      <c r="BK16" s="161">
        <v>2.2553526977022988E-4</v>
      </c>
      <c r="BL16" s="161">
        <v>6.8852798546983839E-5</v>
      </c>
      <c r="BM16" s="161">
        <v>1.8683959711868458E-4</v>
      </c>
      <c r="BN16" s="161">
        <v>1.072172301363444E-4</v>
      </c>
      <c r="BO16" s="161">
        <v>1.3250318366654077E-3</v>
      </c>
      <c r="BP16" s="161">
        <v>1.2260903793396121E-6</v>
      </c>
      <c r="BQ16" s="161">
        <v>9.676551542391988E-5</v>
      </c>
      <c r="BR16" s="161">
        <v>1.3248871775762845E-5</v>
      </c>
      <c r="BS16" s="161">
        <v>4.8334235443944065E-6</v>
      </c>
      <c r="BT16" s="161">
        <v>2.8982555786106418E-7</v>
      </c>
      <c r="BU16" s="161">
        <v>1.781744401667812E-6</v>
      </c>
      <c r="BV16" s="161">
        <v>8.2342841912846535E-7</v>
      </c>
      <c r="BW16" s="161">
        <v>2.6483227355549555E-7</v>
      </c>
      <c r="BX16" s="161">
        <v>4.8990379023105643E-6</v>
      </c>
      <c r="BY16" s="161">
        <v>4.5319461165085765E-5</v>
      </c>
      <c r="BZ16" s="161">
        <v>1.8898568231652308E-5</v>
      </c>
      <c r="CA16" s="161">
        <v>8.8917324469623312E-6</v>
      </c>
      <c r="CB16" s="161">
        <v>2.7168874618925571E-5</v>
      </c>
      <c r="CC16" s="161">
        <v>3.2031923910203869E-5</v>
      </c>
      <c r="CD16" s="161">
        <v>1.3175406222085589E-4</v>
      </c>
      <c r="CE16" s="161">
        <v>1.8743963676520655E-4</v>
      </c>
      <c r="CF16" s="234">
        <v>1.5524613012899362E-4</v>
      </c>
      <c r="CG16" s="162">
        <v>2.5745797583051221E-4</v>
      </c>
      <c r="CH16" s="161">
        <v>4.8245551536223858E-4</v>
      </c>
      <c r="CI16" s="161">
        <v>2.623423257567678E-4</v>
      </c>
      <c r="CJ16" s="161">
        <v>0</v>
      </c>
      <c r="CK16" s="161">
        <v>0</v>
      </c>
      <c r="CL16" s="161">
        <v>0</v>
      </c>
      <c r="CM16" s="161">
        <v>1.4269709298897341E-3</v>
      </c>
      <c r="CN16" s="161">
        <v>2.1103011560268021E-2</v>
      </c>
      <c r="CO16" s="161">
        <v>2.4826347401057345E-4</v>
      </c>
      <c r="CP16" s="161">
        <v>2.647986894595436E-5</v>
      </c>
      <c r="CQ16" s="161">
        <v>1.2761339057435343E-5</v>
      </c>
      <c r="CR16" s="161">
        <v>0</v>
      </c>
      <c r="CS16" s="161">
        <v>0</v>
      </c>
      <c r="CT16" s="161">
        <v>0</v>
      </c>
      <c r="CU16" s="161">
        <v>3.6311632012334783E-4</v>
      </c>
      <c r="CV16" s="161">
        <v>3.8785401709767503E-4</v>
      </c>
      <c r="CW16" s="234">
        <v>1.0039030166191952E-5</v>
      </c>
      <c r="CX16" s="162">
        <v>1.9367484691933354E-5</v>
      </c>
      <c r="CY16" s="162">
        <v>1.263183213240059E-3</v>
      </c>
      <c r="CZ16" s="162">
        <v>2.9554555476312902E-4</v>
      </c>
      <c r="DA16" s="162">
        <v>3.3751451660047184E-4</v>
      </c>
      <c r="DB16" s="122"/>
    </row>
    <row r="17" spans="1:106" x14ac:dyDescent="0.15">
      <c r="A17" s="96"/>
      <c r="B17" s="113"/>
      <c r="C17" s="78" t="s">
        <v>90</v>
      </c>
      <c r="D17" s="79" t="s">
        <v>8</v>
      </c>
      <c r="E17" s="161">
        <v>2.8321551567881096E-5</v>
      </c>
      <c r="F17" s="161">
        <v>0</v>
      </c>
      <c r="G17" s="161">
        <v>2.3668639053254438E-4</v>
      </c>
      <c r="H17" s="161">
        <v>2.7691242644513672E-4</v>
      </c>
      <c r="I17" s="161">
        <v>0</v>
      </c>
      <c r="J17" s="161">
        <v>8.6017805685776951E-5</v>
      </c>
      <c r="K17" s="161">
        <v>1.9563744625154967E-3</v>
      </c>
      <c r="L17" s="161">
        <v>2.7023395504658157E-5</v>
      </c>
      <c r="M17" s="161">
        <v>0</v>
      </c>
      <c r="N17" s="161">
        <v>1.6778492956490566E-3</v>
      </c>
      <c r="O17" s="161">
        <v>3.6003170570989276E-3</v>
      </c>
      <c r="P17" s="161">
        <v>0.41252978794173173</v>
      </c>
      <c r="Q17" s="161">
        <v>3.5997921769464857E-4</v>
      </c>
      <c r="R17" s="161">
        <v>0.17140941248633315</v>
      </c>
      <c r="S17" s="161">
        <v>0.11417704915244689</v>
      </c>
      <c r="T17" s="161">
        <v>7.4473555770441138E-2</v>
      </c>
      <c r="U17" s="161">
        <v>1.9495837315551923E-2</v>
      </c>
      <c r="V17" s="161">
        <v>2.9846727601348546E-3</v>
      </c>
      <c r="W17" s="161">
        <v>3.7906172374186274E-2</v>
      </c>
      <c r="X17" s="161">
        <v>6.8532071091288787E-3</v>
      </c>
      <c r="Y17" s="161">
        <v>5.8005668835141785E-2</v>
      </c>
      <c r="Z17" s="161">
        <v>2.8440608776134405E-3</v>
      </c>
      <c r="AA17" s="161">
        <v>1.8480284764996233E-2</v>
      </c>
      <c r="AB17" s="161">
        <v>0</v>
      </c>
      <c r="AC17" s="161">
        <v>3.1121972622868017E-4</v>
      </c>
      <c r="AD17" s="161">
        <v>0</v>
      </c>
      <c r="AE17" s="161">
        <v>0</v>
      </c>
      <c r="AF17" s="161">
        <v>0</v>
      </c>
      <c r="AG17" s="161">
        <v>0</v>
      </c>
      <c r="AH17" s="161">
        <v>2.4971385694237778E-4</v>
      </c>
      <c r="AI17" s="161">
        <v>0</v>
      </c>
      <c r="AJ17" s="161">
        <v>1.5391669380461005E-5</v>
      </c>
      <c r="AK17" s="161">
        <v>0</v>
      </c>
      <c r="AL17" s="161">
        <v>1.5711844766973702E-6</v>
      </c>
      <c r="AM17" s="161">
        <v>4.6044543491373557E-6</v>
      </c>
      <c r="AN17" s="161">
        <v>1.2650019326418415E-4</v>
      </c>
      <c r="AO17" s="161">
        <v>2.2747404788730134E-5</v>
      </c>
      <c r="AP17" s="161">
        <v>2.0026835960186651E-5</v>
      </c>
      <c r="AQ17" s="161">
        <v>7.5884923874933964E-3</v>
      </c>
      <c r="AR17" s="233">
        <v>4.7204550251662529E-2</v>
      </c>
      <c r="AS17" s="161">
        <v>1.9690812784933835E-6</v>
      </c>
      <c r="AT17" s="161">
        <v>0</v>
      </c>
      <c r="AU17" s="161">
        <v>1.2136771418902807E-5</v>
      </c>
      <c r="AV17" s="161">
        <v>1.4352109558907363E-4</v>
      </c>
      <c r="AW17" s="161">
        <v>0</v>
      </c>
      <c r="AX17" s="161">
        <v>5.8261870549483034E-6</v>
      </c>
      <c r="AY17" s="161">
        <v>4.1149078617026109E-4</v>
      </c>
      <c r="AZ17" s="161">
        <v>1.4827919146778721E-6</v>
      </c>
      <c r="BA17" s="161">
        <v>0</v>
      </c>
      <c r="BB17" s="161">
        <v>9.2420110421799877E-5</v>
      </c>
      <c r="BC17" s="161">
        <v>3.4022578976788893E-4</v>
      </c>
      <c r="BD17" s="161">
        <v>2.3732910595554015E-2</v>
      </c>
      <c r="BE17" s="161">
        <v>6.6079563206125809E-5</v>
      </c>
      <c r="BF17" s="161">
        <v>1.1031874896445339E-2</v>
      </c>
      <c r="BG17" s="161">
        <v>5.6015805688661782E-3</v>
      </c>
      <c r="BH17" s="161">
        <v>4.4407858805193805E-3</v>
      </c>
      <c r="BI17" s="161">
        <v>1.0221107618779393E-3</v>
      </c>
      <c r="BJ17" s="161">
        <v>2.6326139053471924E-4</v>
      </c>
      <c r="BK17" s="161">
        <v>2.1117775965933533E-3</v>
      </c>
      <c r="BL17" s="161">
        <v>4.4573858091605874E-4</v>
      </c>
      <c r="BM17" s="161">
        <v>2.7302790749200558E-3</v>
      </c>
      <c r="BN17" s="161">
        <v>1.4376615784784702E-4</v>
      </c>
      <c r="BO17" s="161">
        <v>1.082280759336048E-3</v>
      </c>
      <c r="BP17" s="161">
        <v>0</v>
      </c>
      <c r="BQ17" s="161">
        <v>1.6470726029603384E-5</v>
      </c>
      <c r="BR17" s="161">
        <v>0</v>
      </c>
      <c r="BS17" s="161">
        <v>0</v>
      </c>
      <c r="BT17" s="161">
        <v>0</v>
      </c>
      <c r="BU17" s="161">
        <v>0</v>
      </c>
      <c r="BV17" s="161">
        <v>1.4370154024145153E-5</v>
      </c>
      <c r="BW17" s="161">
        <v>0</v>
      </c>
      <c r="BX17" s="161">
        <v>1.1527148005436623E-6</v>
      </c>
      <c r="BY17" s="161">
        <v>0</v>
      </c>
      <c r="BZ17" s="161">
        <v>1.2125570817742085E-7</v>
      </c>
      <c r="CA17" s="161">
        <v>2.0208482834005298E-7</v>
      </c>
      <c r="CB17" s="161">
        <v>6.2542594564364277E-6</v>
      </c>
      <c r="CC17" s="161">
        <v>1.4847925174692768E-6</v>
      </c>
      <c r="CD17" s="161">
        <v>1.5685007407244747E-6</v>
      </c>
      <c r="CE17" s="161">
        <v>4.6196406052309758E-4</v>
      </c>
      <c r="CF17" s="234">
        <v>1.2240463988298404E-3</v>
      </c>
      <c r="CG17" s="162">
        <v>2.9946455989006424E-3</v>
      </c>
      <c r="CH17" s="161">
        <v>0</v>
      </c>
      <c r="CI17" s="161">
        <v>-1.1798323894526701E-4</v>
      </c>
      <c r="CJ17" s="161">
        <v>0</v>
      </c>
      <c r="CK17" s="161">
        <v>0</v>
      </c>
      <c r="CL17" s="161">
        <v>0</v>
      </c>
      <c r="CM17" s="161">
        <v>9.0500619140279501E-2</v>
      </c>
      <c r="CN17" s="161">
        <v>6.2646344157278544E-2</v>
      </c>
      <c r="CO17" s="161">
        <v>5.5317592158612527E-4</v>
      </c>
      <c r="CP17" s="161">
        <v>0</v>
      </c>
      <c r="CQ17" s="161">
        <v>-6.4966817019670842E-6</v>
      </c>
      <c r="CR17" s="161">
        <v>0</v>
      </c>
      <c r="CS17" s="161">
        <v>-7.5450370879425008E-5</v>
      </c>
      <c r="CT17" s="161">
        <v>-1.3179348983866472E-4</v>
      </c>
      <c r="CU17" s="161">
        <v>7.4645542607510362E-3</v>
      </c>
      <c r="CV17" s="161">
        <v>1.5688026277778373E-3</v>
      </c>
      <c r="CW17" s="234">
        <v>-6.8494358001212158E-6</v>
      </c>
      <c r="CX17" s="162">
        <v>1.508018231686904E-5</v>
      </c>
      <c r="CY17" s="162">
        <v>5.6691154044217441E-3</v>
      </c>
      <c r="CZ17" s="162">
        <v>1.0956121556298132E-3</v>
      </c>
      <c r="DA17" s="162">
        <v>3.3368026470754512E-3</v>
      </c>
      <c r="DB17" s="122"/>
    </row>
    <row r="18" spans="1:106" x14ac:dyDescent="0.15">
      <c r="A18" s="96"/>
      <c r="B18" s="113"/>
      <c r="C18" s="78" t="s">
        <v>91</v>
      </c>
      <c r="D18" s="79" t="s">
        <v>9</v>
      </c>
      <c r="E18" s="161">
        <v>0</v>
      </c>
      <c r="F18" s="161">
        <v>0</v>
      </c>
      <c r="G18" s="161">
        <v>0</v>
      </c>
      <c r="H18" s="161">
        <v>0</v>
      </c>
      <c r="I18" s="161">
        <v>1.1789488930447341E-3</v>
      </c>
      <c r="J18" s="161">
        <v>0</v>
      </c>
      <c r="K18" s="161">
        <v>6.9129839664858542E-4</v>
      </c>
      <c r="L18" s="161">
        <v>2.5139264318083379E-3</v>
      </c>
      <c r="M18" s="161">
        <v>0</v>
      </c>
      <c r="N18" s="161">
        <v>1.0900561042231939E-3</v>
      </c>
      <c r="O18" s="161">
        <v>3.6798996622514238E-3</v>
      </c>
      <c r="P18" s="161">
        <v>3.5702061658825714E-3</v>
      </c>
      <c r="Q18" s="161">
        <v>0.24549469308988348</v>
      </c>
      <c r="R18" s="161">
        <v>3.1537252632436188E-2</v>
      </c>
      <c r="S18" s="161">
        <v>1.972858316671397E-2</v>
      </c>
      <c r="T18" s="161">
        <v>8.138900411001385E-3</v>
      </c>
      <c r="U18" s="161">
        <v>1.3175849248396524E-2</v>
      </c>
      <c r="V18" s="161">
        <v>1.4605418813750118E-2</v>
      </c>
      <c r="W18" s="161">
        <v>3.1841509715969739E-2</v>
      </c>
      <c r="X18" s="161">
        <v>2.0900277821115264E-2</v>
      </c>
      <c r="Y18" s="161">
        <v>9.9038129367646013E-3</v>
      </c>
      <c r="Z18" s="161">
        <v>6.4461293598206933E-3</v>
      </c>
      <c r="AA18" s="161">
        <v>4.6211863423934584E-3</v>
      </c>
      <c r="AB18" s="161">
        <v>1.0285175299524374E-4</v>
      </c>
      <c r="AC18" s="161">
        <v>1.326510308515686E-4</v>
      </c>
      <c r="AD18" s="161">
        <v>0</v>
      </c>
      <c r="AE18" s="161">
        <v>6.7139659679666081E-6</v>
      </c>
      <c r="AF18" s="161">
        <v>0</v>
      </c>
      <c r="AG18" s="161">
        <v>0</v>
      </c>
      <c r="AH18" s="161">
        <v>7.8602424703411881E-6</v>
      </c>
      <c r="AI18" s="161">
        <v>2.9461710971187625E-5</v>
      </c>
      <c r="AJ18" s="161">
        <v>8.8299576972118401E-5</v>
      </c>
      <c r="AK18" s="161">
        <v>3.0994126268692905E-5</v>
      </c>
      <c r="AL18" s="161">
        <v>7.1174656794390867E-4</v>
      </c>
      <c r="AM18" s="161">
        <v>8.7484632633609755E-5</v>
      </c>
      <c r="AN18" s="161">
        <v>3.1944493248531352E-4</v>
      </c>
      <c r="AO18" s="161">
        <v>1.8064115567520989E-4</v>
      </c>
      <c r="AP18" s="161">
        <v>4.4059039112410628E-4</v>
      </c>
      <c r="AQ18" s="161">
        <v>3.8636205967265956E-3</v>
      </c>
      <c r="AR18" s="233">
        <v>5.9387586527087748E-3</v>
      </c>
      <c r="AS18" s="161">
        <v>0</v>
      </c>
      <c r="AT18" s="161">
        <v>0</v>
      </c>
      <c r="AU18" s="161">
        <v>0</v>
      </c>
      <c r="AV18" s="161">
        <v>1.6095823804382089E-5</v>
      </c>
      <c r="AW18" s="161">
        <v>2.8636811147300568E-5</v>
      </c>
      <c r="AX18" s="161">
        <v>0</v>
      </c>
      <c r="AY18" s="161">
        <v>4.6828704641862437E-5</v>
      </c>
      <c r="AZ18" s="161">
        <v>8.0374925836641578E-5</v>
      </c>
      <c r="BA18" s="161">
        <v>1.5222418563232024E-7</v>
      </c>
      <c r="BB18" s="161">
        <v>4.167807081193252E-5</v>
      </c>
      <c r="BC18" s="161">
        <v>1.6097055120496091E-4</v>
      </c>
      <c r="BD18" s="161">
        <v>1.1252117441428456E-4</v>
      </c>
      <c r="BE18" s="161">
        <v>6.7741219692255758E-3</v>
      </c>
      <c r="BF18" s="161">
        <v>1.1711162069860238E-3</v>
      </c>
      <c r="BG18" s="161">
        <v>6.8764458039654252E-4</v>
      </c>
      <c r="BH18" s="161">
        <v>3.3681770600441004E-4</v>
      </c>
      <c r="BI18" s="161">
        <v>6.3891918224102137E-4</v>
      </c>
      <c r="BJ18" s="161">
        <v>9.4821576468627944E-4</v>
      </c>
      <c r="BK18" s="161">
        <v>1.1239113941069914E-3</v>
      </c>
      <c r="BL18" s="161">
        <v>6.6562332466287813E-4</v>
      </c>
      <c r="BM18" s="161">
        <v>3.9636445785873797E-4</v>
      </c>
      <c r="BN18" s="161">
        <v>2.0355428815047849E-4</v>
      </c>
      <c r="BO18" s="161">
        <v>1.8178359562927147E-4</v>
      </c>
      <c r="BP18" s="161">
        <v>1.0004897495411234E-5</v>
      </c>
      <c r="BQ18" s="161">
        <v>5.2614819261233037E-6</v>
      </c>
      <c r="BR18" s="161">
        <v>0</v>
      </c>
      <c r="BS18" s="161">
        <v>2.5323175745118758E-7</v>
      </c>
      <c r="BT18" s="161">
        <v>0</v>
      </c>
      <c r="BU18" s="161">
        <v>0</v>
      </c>
      <c r="BV18" s="161">
        <v>2.9218427775526187E-7</v>
      </c>
      <c r="BW18" s="161">
        <v>1.0813984503516068E-6</v>
      </c>
      <c r="BX18" s="161">
        <v>3.7201250381181824E-6</v>
      </c>
      <c r="BY18" s="161">
        <v>1.0483682358083291E-6</v>
      </c>
      <c r="BZ18" s="161">
        <v>2.5065287104675427E-5</v>
      </c>
      <c r="CA18" s="161">
        <v>3.4354420817809007E-6</v>
      </c>
      <c r="CB18" s="161">
        <v>9.1801382615514898E-6</v>
      </c>
      <c r="CC18" s="161">
        <v>6.5726815439973324E-6</v>
      </c>
      <c r="CD18" s="161">
        <v>1.5685007407244749E-5</v>
      </c>
      <c r="CE18" s="161">
        <v>1.40165038112035E-4</v>
      </c>
      <c r="CF18" s="234">
        <v>1.7708540434796036E-4</v>
      </c>
      <c r="CG18" s="162">
        <v>3.9895365697234985E-4</v>
      </c>
      <c r="CH18" s="161">
        <v>4.885625472022669E-5</v>
      </c>
      <c r="CI18" s="161">
        <v>2.9438278524527992E-4</v>
      </c>
      <c r="CJ18" s="161">
        <v>0</v>
      </c>
      <c r="CK18" s="161">
        <v>0</v>
      </c>
      <c r="CL18" s="161">
        <v>7.1404778336361491E-7</v>
      </c>
      <c r="CM18" s="161">
        <v>-1.5956129488767026E-2</v>
      </c>
      <c r="CN18" s="161">
        <v>1.1928429423459244E-2</v>
      </c>
      <c r="CO18" s="161">
        <v>1.4666079884241868E-4</v>
      </c>
      <c r="CP18" s="161">
        <v>1.6740147034798732E-6</v>
      </c>
      <c r="CQ18" s="161">
        <v>1.0879363802500434E-5</v>
      </c>
      <c r="CR18" s="161">
        <v>0</v>
      </c>
      <c r="CS18" s="161">
        <v>0</v>
      </c>
      <c r="CT18" s="161">
        <v>7.4960663984577729E-5</v>
      </c>
      <c r="CU18" s="161">
        <v>7.5975106979654319E-5</v>
      </c>
      <c r="CV18" s="161">
        <v>1.0385125664701539E-3</v>
      </c>
      <c r="CW18" s="234">
        <v>2.0656825954512819E-5</v>
      </c>
      <c r="CX18" s="162">
        <v>2.5590922188211737E-5</v>
      </c>
      <c r="CY18" s="162">
        <v>5.7151654351936525E-4</v>
      </c>
      <c r="CZ18" s="162">
        <v>1.8630300938777119E-3</v>
      </c>
      <c r="DA18" s="162">
        <v>2.8951089053942089E-4</v>
      </c>
      <c r="DB18" s="122"/>
    </row>
    <row r="19" spans="1:106" x14ac:dyDescent="0.15">
      <c r="A19" s="96"/>
      <c r="B19" s="113"/>
      <c r="C19" s="78" t="s">
        <v>92</v>
      </c>
      <c r="D19" s="79" t="s">
        <v>10</v>
      </c>
      <c r="E19" s="161">
        <v>4.9279499728113101E-4</v>
      </c>
      <c r="F19" s="161">
        <v>1.8190086402910413E-4</v>
      </c>
      <c r="G19" s="161">
        <v>7.100591715976331E-4</v>
      </c>
      <c r="H19" s="161">
        <v>1.0314987885081343E-2</v>
      </c>
      <c r="I19" s="161">
        <v>4.3728673485471346E-3</v>
      </c>
      <c r="J19" s="161">
        <v>6.8814244548621561E-4</v>
      </c>
      <c r="K19" s="161">
        <v>2.4080227483259057E-3</v>
      </c>
      <c r="L19" s="161">
        <v>4.2088938498505077E-3</v>
      </c>
      <c r="M19" s="161">
        <v>4.5505648053964347E-4</v>
      </c>
      <c r="N19" s="161">
        <v>2.7406085024376131E-3</v>
      </c>
      <c r="O19" s="161">
        <v>4.0714460796017048E-3</v>
      </c>
      <c r="P19" s="161">
        <v>1.0915403050452667E-4</v>
      </c>
      <c r="Q19" s="161">
        <v>7.2738068730052695E-4</v>
      </c>
      <c r="R19" s="161">
        <v>3.4169255640439627E-2</v>
      </c>
      <c r="S19" s="161">
        <v>1.3217938129207338E-2</v>
      </c>
      <c r="T19" s="161">
        <v>1.2607444607716777E-2</v>
      </c>
      <c r="U19" s="161">
        <v>1.8755558993000503E-2</v>
      </c>
      <c r="V19" s="161">
        <v>7.344242761022809E-3</v>
      </c>
      <c r="W19" s="161">
        <v>1.1555838598417956E-2</v>
      </c>
      <c r="X19" s="161">
        <v>9.4882852812062102E-3</v>
      </c>
      <c r="Y19" s="161">
        <v>7.0069632607872275E-3</v>
      </c>
      <c r="Z19" s="161">
        <v>4.1557613685817086E-3</v>
      </c>
      <c r="AA19" s="161">
        <v>2.9407491521665156E-2</v>
      </c>
      <c r="AB19" s="161">
        <v>1.8939774027172931E-4</v>
      </c>
      <c r="AC19" s="161">
        <v>3.6734131620434383E-4</v>
      </c>
      <c r="AD19" s="161">
        <v>5.6269078734508421E-5</v>
      </c>
      <c r="AE19" s="161">
        <v>1.0919028863693064E-3</v>
      </c>
      <c r="AF19" s="161">
        <v>3.6512095592509642E-5</v>
      </c>
      <c r="AG19" s="161">
        <v>1.2263793084399204E-4</v>
      </c>
      <c r="AH19" s="161">
        <v>6.9532914160710523E-4</v>
      </c>
      <c r="AI19" s="161">
        <v>1.6734251831634572E-4</v>
      </c>
      <c r="AJ19" s="161">
        <v>1.6606801173655295E-3</v>
      </c>
      <c r="AK19" s="161">
        <v>5.1656877114488172E-5</v>
      </c>
      <c r="AL19" s="161">
        <v>1.209812047056975E-4</v>
      </c>
      <c r="AM19" s="161">
        <v>7.4131715021111418E-4</v>
      </c>
      <c r="AN19" s="161">
        <v>5.7563976833853491E-4</v>
      </c>
      <c r="AO19" s="161">
        <v>9.4914661549838674E-4</v>
      </c>
      <c r="AP19" s="161">
        <v>1.4018785172130655E-4</v>
      </c>
      <c r="AQ19" s="161">
        <v>1.5155638804839131E-3</v>
      </c>
      <c r="AR19" s="233">
        <v>4.2688114935399476E-3</v>
      </c>
      <c r="AS19" s="161">
        <v>5.026339052996268E-5</v>
      </c>
      <c r="AT19" s="161">
        <v>2.3537072851163319E-5</v>
      </c>
      <c r="AU19" s="161">
        <v>7.7104194896559014E-5</v>
      </c>
      <c r="AV19" s="161">
        <v>9.6977338421402079E-4</v>
      </c>
      <c r="AW19" s="161">
        <v>5.9938271630610327E-4</v>
      </c>
      <c r="AX19" s="161">
        <v>1.0425808414118017E-4</v>
      </c>
      <c r="AY19" s="161">
        <v>5.2404893768895453E-4</v>
      </c>
      <c r="AZ19" s="161">
        <v>3.5978615098965905E-4</v>
      </c>
      <c r="BA19" s="161">
        <v>2.0448782269941686E-5</v>
      </c>
      <c r="BB19" s="161">
        <v>3.030764566809462E-4</v>
      </c>
      <c r="BC19" s="161">
        <v>4.8160560451788504E-4</v>
      </c>
      <c r="BD19" s="161">
        <v>2.9910691932911084E-5</v>
      </c>
      <c r="BE19" s="161">
        <v>7.0970133288506893E-5</v>
      </c>
      <c r="BF19" s="161">
        <v>2.9842582262566367E-3</v>
      </c>
      <c r="BG19" s="161">
        <v>1.5416015541663318E-3</v>
      </c>
      <c r="BH19" s="161">
        <v>1.4350979349521816E-3</v>
      </c>
      <c r="BI19" s="161">
        <v>1.7123673802890154E-3</v>
      </c>
      <c r="BJ19" s="161">
        <v>8.8381703593709419E-4</v>
      </c>
      <c r="BK19" s="161">
        <v>1.1496144505334543E-3</v>
      </c>
      <c r="BL19" s="161">
        <v>9.7629381488092211E-4</v>
      </c>
      <c r="BM19" s="161">
        <v>4.5088082260890484E-4</v>
      </c>
      <c r="BN19" s="161">
        <v>4.2612246933006236E-4</v>
      </c>
      <c r="BO19" s="161">
        <v>3.7128528971458758E-3</v>
      </c>
      <c r="BP19" s="161">
        <v>2.6091203272346944E-5</v>
      </c>
      <c r="BQ19" s="161">
        <v>4.3921936078942362E-5</v>
      </c>
      <c r="BR19" s="161">
        <v>6.9004540498764816E-6</v>
      </c>
      <c r="BS19" s="161">
        <v>1.4195291516600701E-4</v>
      </c>
      <c r="BT19" s="161">
        <v>4.3795862076783031E-6</v>
      </c>
      <c r="BU19" s="161">
        <v>1.4370790911812517E-5</v>
      </c>
      <c r="BV19" s="161">
        <v>7.1505461428833186E-5</v>
      </c>
      <c r="BW19" s="161">
        <v>1.569131220816311E-5</v>
      </c>
      <c r="BX19" s="161">
        <v>2.2430782096033718E-4</v>
      </c>
      <c r="BY19" s="161">
        <v>6.140442524020213E-6</v>
      </c>
      <c r="BZ19" s="161">
        <v>1.4585329469341195E-5</v>
      </c>
      <c r="CA19" s="161">
        <v>9.7404887259905539E-5</v>
      </c>
      <c r="CB19" s="161">
        <v>5.4337749237851142E-5</v>
      </c>
      <c r="CC19" s="161">
        <v>1.1316098706472516E-4</v>
      </c>
      <c r="CD19" s="161">
        <v>1.5685007407244749E-5</v>
      </c>
      <c r="CE19" s="161">
        <v>1.8225601849183249E-4</v>
      </c>
      <c r="CF19" s="234">
        <v>4.5074232714411682E-4</v>
      </c>
      <c r="CG19" s="162">
        <v>5.977670364311808E-4</v>
      </c>
      <c r="CH19" s="161">
        <v>8.3462768480387268E-4</v>
      </c>
      <c r="CI19" s="161">
        <v>3.4270900314784241E-4</v>
      </c>
      <c r="CJ19" s="161">
        <v>1.3032678137161118E-6</v>
      </c>
      <c r="CK19" s="161">
        <v>5.2315483290434639E-5</v>
      </c>
      <c r="CL19" s="161">
        <v>1.3534775733657321E-3</v>
      </c>
      <c r="CM19" s="161">
        <v>3.0662185270357922E-4</v>
      </c>
      <c r="CN19" s="161">
        <v>3.2839997054708784E-3</v>
      </c>
      <c r="CO19" s="161">
        <v>4.3632762403919296E-4</v>
      </c>
      <c r="CP19" s="161">
        <v>9.7929860153572585E-5</v>
      </c>
      <c r="CQ19" s="161">
        <v>4.4670211090226053E-5</v>
      </c>
      <c r="CR19" s="161">
        <v>2.8451013345537905E-7</v>
      </c>
      <c r="CS19" s="161">
        <v>6.0521687871196534E-6</v>
      </c>
      <c r="CT19" s="161">
        <v>1.6529185738724145E-4</v>
      </c>
      <c r="CU19" s="161">
        <v>1.1329229187848453E-3</v>
      </c>
      <c r="CV19" s="161">
        <v>6.8610038196933543E-4</v>
      </c>
      <c r="CW19" s="234">
        <v>5.7180766777464254E-5</v>
      </c>
      <c r="CX19" s="162">
        <v>7.2027497698386146E-5</v>
      </c>
      <c r="CY19" s="162">
        <v>2.7132446964445964E-4</v>
      </c>
      <c r="CZ19" s="162">
        <v>4.0548075684818926E-4</v>
      </c>
      <c r="DA19" s="162">
        <v>6.2007181668650025E-4</v>
      </c>
      <c r="DB19" s="122"/>
    </row>
    <row r="20" spans="1:106" x14ac:dyDescent="0.15">
      <c r="A20" s="96"/>
      <c r="B20" s="113"/>
      <c r="C20" s="78" t="s">
        <v>93</v>
      </c>
      <c r="D20" s="79" t="s">
        <v>371</v>
      </c>
      <c r="E20" s="161">
        <v>0</v>
      </c>
      <c r="F20" s="161">
        <v>0</v>
      </c>
      <c r="G20" s="161">
        <v>0</v>
      </c>
      <c r="H20" s="161">
        <v>5.5382485289027345E-4</v>
      </c>
      <c r="I20" s="161">
        <v>0</v>
      </c>
      <c r="J20" s="161">
        <v>0</v>
      </c>
      <c r="K20" s="161">
        <v>2.9725831055889171E-4</v>
      </c>
      <c r="L20" s="161">
        <v>1.0509098251811506E-5</v>
      </c>
      <c r="M20" s="161">
        <v>0</v>
      </c>
      <c r="N20" s="161">
        <v>8.9169864953149428E-5</v>
      </c>
      <c r="O20" s="161">
        <v>2.8968068275508614E-4</v>
      </c>
      <c r="P20" s="161">
        <v>1.03036252983624E-5</v>
      </c>
      <c r="Q20" s="161">
        <v>0</v>
      </c>
      <c r="R20" s="161">
        <v>3.2921696610971243E-4</v>
      </c>
      <c r="S20" s="161">
        <v>3.28412880128661E-2</v>
      </c>
      <c r="T20" s="161">
        <v>9.3296398601993378E-3</v>
      </c>
      <c r="U20" s="161">
        <v>6.1266317888770423E-3</v>
      </c>
      <c r="V20" s="161">
        <v>6.1297501983575704E-4</v>
      </c>
      <c r="W20" s="161">
        <v>3.1322447374876731E-3</v>
      </c>
      <c r="X20" s="161">
        <v>4.3369293109148918E-4</v>
      </c>
      <c r="Y20" s="161">
        <v>3.9966952605707956E-3</v>
      </c>
      <c r="Z20" s="161">
        <v>2.8604060550709892E-5</v>
      </c>
      <c r="AA20" s="161">
        <v>1.5962592095553796E-3</v>
      </c>
      <c r="AB20" s="161">
        <v>0</v>
      </c>
      <c r="AC20" s="161">
        <v>1.4846711529925562E-3</v>
      </c>
      <c r="AD20" s="161">
        <v>0</v>
      </c>
      <c r="AE20" s="161">
        <v>1.0600998896789381E-6</v>
      </c>
      <c r="AF20" s="161">
        <v>0</v>
      </c>
      <c r="AG20" s="161">
        <v>0</v>
      </c>
      <c r="AH20" s="161">
        <v>2.3580727411023568E-5</v>
      </c>
      <c r="AI20" s="161">
        <v>1.1784684388475051E-6</v>
      </c>
      <c r="AJ20" s="161">
        <v>7.2907907591657385E-5</v>
      </c>
      <c r="AK20" s="161">
        <v>0</v>
      </c>
      <c r="AL20" s="161">
        <v>0</v>
      </c>
      <c r="AM20" s="161">
        <v>0</v>
      </c>
      <c r="AN20" s="161">
        <v>2.7018652389607816E-3</v>
      </c>
      <c r="AO20" s="161">
        <v>1.3380826346311842E-6</v>
      </c>
      <c r="AP20" s="161">
        <v>0</v>
      </c>
      <c r="AQ20" s="161">
        <v>0</v>
      </c>
      <c r="AR20" s="233">
        <v>1.5356025161928541E-3</v>
      </c>
      <c r="AS20" s="161">
        <v>0</v>
      </c>
      <c r="AT20" s="161">
        <v>0</v>
      </c>
      <c r="AU20" s="161">
        <v>0</v>
      </c>
      <c r="AV20" s="161">
        <v>1.85101973750394E-4</v>
      </c>
      <c r="AW20" s="161">
        <v>0</v>
      </c>
      <c r="AX20" s="161">
        <v>0</v>
      </c>
      <c r="AY20" s="161">
        <v>8.5288423916002467E-5</v>
      </c>
      <c r="AZ20" s="161">
        <v>1.3307106926596287E-6</v>
      </c>
      <c r="BA20" s="161">
        <v>0</v>
      </c>
      <c r="BB20" s="161">
        <v>2.5654268829869144E-5</v>
      </c>
      <c r="BC20" s="161">
        <v>1.5525658640559617E-4</v>
      </c>
      <c r="BD20" s="161">
        <v>8.3633070239763594E-6</v>
      </c>
      <c r="BE20" s="161">
        <v>1.2510760675858589E-6</v>
      </c>
      <c r="BF20" s="161">
        <v>6.7614717107245635E-5</v>
      </c>
      <c r="BG20" s="161">
        <v>1.0374663750758189E-2</v>
      </c>
      <c r="BH20" s="161">
        <v>2.9770006982770218E-3</v>
      </c>
      <c r="BI20" s="161">
        <v>1.1564517163416335E-3</v>
      </c>
      <c r="BJ20" s="161">
        <v>1.6065223890105904E-4</v>
      </c>
      <c r="BK20" s="161">
        <v>9.5586408716101924E-4</v>
      </c>
      <c r="BL20" s="161">
        <v>2.0503141825382084E-4</v>
      </c>
      <c r="BM20" s="161">
        <v>6.0577723725678849E-4</v>
      </c>
      <c r="BN20" s="161">
        <v>3.591513127719911E-5</v>
      </c>
      <c r="BO20" s="161">
        <v>4.3690090395381972E-4</v>
      </c>
      <c r="BP20" s="161">
        <v>0</v>
      </c>
      <c r="BQ20" s="161">
        <v>3.7448025708973254E-4</v>
      </c>
      <c r="BR20" s="161">
        <v>0</v>
      </c>
      <c r="BS20" s="161">
        <v>3.0828213950579358E-7</v>
      </c>
      <c r="BT20" s="161">
        <v>0</v>
      </c>
      <c r="BU20" s="161">
        <v>0</v>
      </c>
      <c r="BV20" s="161">
        <v>6.0030587975171988E-6</v>
      </c>
      <c r="BW20" s="161">
        <v>4.4138712259249256E-7</v>
      </c>
      <c r="BX20" s="161">
        <v>2.4338001129660506E-5</v>
      </c>
      <c r="BY20" s="161">
        <v>0</v>
      </c>
      <c r="BZ20" s="161">
        <v>1.7322244025345839E-8</v>
      </c>
      <c r="CA20" s="161">
        <v>0</v>
      </c>
      <c r="CB20" s="161">
        <v>5.4775857016606472E-4</v>
      </c>
      <c r="CC20" s="161">
        <v>6.1371424055396774E-7</v>
      </c>
      <c r="CD20" s="161">
        <v>0</v>
      </c>
      <c r="CE20" s="161">
        <v>0</v>
      </c>
      <c r="CF20" s="234">
        <v>2.7221989318882984E-4</v>
      </c>
      <c r="CG20" s="162">
        <v>3.2086973549664676E-4</v>
      </c>
      <c r="CH20" s="161">
        <v>0</v>
      </c>
      <c r="CI20" s="161">
        <v>1.309941437651877E-5</v>
      </c>
      <c r="CJ20" s="161">
        <v>0</v>
      </c>
      <c r="CK20" s="161">
        <v>1.5642329503839957E-3</v>
      </c>
      <c r="CL20" s="161">
        <v>1.384074520882863E-2</v>
      </c>
      <c r="CM20" s="161">
        <v>1.605047467421428E-2</v>
      </c>
      <c r="CN20" s="161">
        <v>2.0734850158309403E-2</v>
      </c>
      <c r="CO20" s="161">
        <v>2.223198104488797E-3</v>
      </c>
      <c r="CP20" s="161">
        <v>0</v>
      </c>
      <c r="CQ20" s="161">
        <v>3.3993408225145228E-6</v>
      </c>
      <c r="CR20" s="161">
        <v>0</v>
      </c>
      <c r="CS20" s="161">
        <v>4.3353702411733785E-4</v>
      </c>
      <c r="CT20" s="161">
        <v>3.6328862274145799E-3</v>
      </c>
      <c r="CU20" s="161">
        <v>6.0221445091225992E-3</v>
      </c>
      <c r="CV20" s="161">
        <v>3.9373869873639833E-3</v>
      </c>
      <c r="CW20" s="234">
        <v>5.7130975911442864E-4</v>
      </c>
      <c r="CX20" s="162">
        <v>6.3599483115301932E-4</v>
      </c>
      <c r="CY20" s="162">
        <v>5.4458002414222552E-3</v>
      </c>
      <c r="CZ20" s="162">
        <v>6.6508271950540653E-4</v>
      </c>
      <c r="DA20" s="162">
        <v>1.0107707710238973E-3</v>
      </c>
      <c r="DB20" s="122"/>
    </row>
    <row r="21" spans="1:106" x14ac:dyDescent="0.15">
      <c r="A21" s="96"/>
      <c r="B21" s="113"/>
      <c r="C21" s="78" t="s">
        <v>94</v>
      </c>
      <c r="D21" s="79" t="s">
        <v>372</v>
      </c>
      <c r="E21" s="161">
        <v>0</v>
      </c>
      <c r="F21" s="161">
        <v>0</v>
      </c>
      <c r="G21" s="161">
        <v>0</v>
      </c>
      <c r="H21" s="161">
        <v>4.845967462789893E-4</v>
      </c>
      <c r="I21" s="161">
        <v>0</v>
      </c>
      <c r="J21" s="161">
        <v>0</v>
      </c>
      <c r="K21" s="161">
        <v>9.2173119553144721E-6</v>
      </c>
      <c r="L21" s="161">
        <v>0</v>
      </c>
      <c r="M21" s="161">
        <v>0</v>
      </c>
      <c r="N21" s="161">
        <v>5.8415360510124419E-4</v>
      </c>
      <c r="O21" s="161">
        <v>1.8463164395379116E-4</v>
      </c>
      <c r="P21" s="161">
        <v>9.9816370077885753E-6</v>
      </c>
      <c r="Q21" s="161">
        <v>3.3400133600534402E-5</v>
      </c>
      <c r="R21" s="161">
        <v>1.5941032043207128E-4</v>
      </c>
      <c r="S21" s="161">
        <v>6.1439229904960524E-4</v>
      </c>
      <c r="T21" s="161">
        <v>3.8087960315663721E-2</v>
      </c>
      <c r="U21" s="161">
        <v>4.9167739333639019E-4</v>
      </c>
      <c r="V21" s="161">
        <v>6.6166929711242931E-4</v>
      </c>
      <c r="W21" s="161">
        <v>4.9469321709802721E-4</v>
      </c>
      <c r="X21" s="161">
        <v>1.145063844465978E-4</v>
      </c>
      <c r="Y21" s="161">
        <v>3.2568748153050223E-4</v>
      </c>
      <c r="Z21" s="161">
        <v>8.1725887287742551E-6</v>
      </c>
      <c r="AA21" s="161">
        <v>1.2107355282056771E-5</v>
      </c>
      <c r="AB21" s="161">
        <v>1.254289670673704E-6</v>
      </c>
      <c r="AC21" s="161">
        <v>4.0815701800482645E-5</v>
      </c>
      <c r="AD21" s="161">
        <v>0</v>
      </c>
      <c r="AE21" s="161">
        <v>7.0673325978595879E-7</v>
      </c>
      <c r="AF21" s="161">
        <v>0</v>
      </c>
      <c r="AG21" s="161">
        <v>0</v>
      </c>
      <c r="AH21" s="161">
        <v>1.5115850904502286E-5</v>
      </c>
      <c r="AI21" s="161">
        <v>0</v>
      </c>
      <c r="AJ21" s="161">
        <v>3.2403514485181063E-6</v>
      </c>
      <c r="AK21" s="161">
        <v>0</v>
      </c>
      <c r="AL21" s="161">
        <v>0</v>
      </c>
      <c r="AM21" s="161">
        <v>0</v>
      </c>
      <c r="AN21" s="161">
        <v>4.0083950128257141E-3</v>
      </c>
      <c r="AO21" s="161">
        <v>2.2301377243853073E-6</v>
      </c>
      <c r="AP21" s="161">
        <v>0</v>
      </c>
      <c r="AQ21" s="161">
        <v>0</v>
      </c>
      <c r="AR21" s="233">
        <v>1.0566771170895176E-3</v>
      </c>
      <c r="AS21" s="161">
        <v>0</v>
      </c>
      <c r="AT21" s="161">
        <v>1.3076151583979622E-6</v>
      </c>
      <c r="AU21" s="161">
        <v>0</v>
      </c>
      <c r="AV21" s="161">
        <v>4.4263515462050742E-5</v>
      </c>
      <c r="AW21" s="161">
        <v>0</v>
      </c>
      <c r="AX21" s="161">
        <v>0</v>
      </c>
      <c r="AY21" s="161">
        <v>2.2568050429813224E-6</v>
      </c>
      <c r="AZ21" s="161">
        <v>0</v>
      </c>
      <c r="BA21" s="161">
        <v>3.0444837126464049E-7</v>
      </c>
      <c r="BB21" s="161">
        <v>6.7413267934640362E-5</v>
      </c>
      <c r="BC21" s="161">
        <v>2.3672139883082486E-5</v>
      </c>
      <c r="BD21" s="161">
        <v>3.0312422837992917E-6</v>
      </c>
      <c r="BE21" s="161">
        <v>2.2746837592470161E-6</v>
      </c>
      <c r="BF21" s="161">
        <v>1.3188009838255339E-5</v>
      </c>
      <c r="BG21" s="161">
        <v>1.0596374319103389E-4</v>
      </c>
      <c r="BH21" s="161">
        <v>3.6550495329458694E-3</v>
      </c>
      <c r="BI21" s="161">
        <v>4.8138842016157061E-5</v>
      </c>
      <c r="BJ21" s="161">
        <v>8.0249545456773062E-5</v>
      </c>
      <c r="BK21" s="161">
        <v>5.6329515210670576E-5</v>
      </c>
      <c r="BL21" s="161">
        <v>2.6236247833427311E-5</v>
      </c>
      <c r="BM21" s="161">
        <v>2.6339115370660396E-5</v>
      </c>
      <c r="BN21" s="161">
        <v>2.9577166934163971E-6</v>
      </c>
      <c r="BO21" s="161">
        <v>1.6292018612708704E-6</v>
      </c>
      <c r="BP21" s="161">
        <v>1.4713084552075344E-7</v>
      </c>
      <c r="BQ21" s="161">
        <v>4.117681507400846E-6</v>
      </c>
      <c r="BR21" s="161">
        <v>0</v>
      </c>
      <c r="BS21" s="161">
        <v>9.9090687698290785E-8</v>
      </c>
      <c r="BT21" s="161">
        <v>0</v>
      </c>
      <c r="BU21" s="161">
        <v>0</v>
      </c>
      <c r="BV21" s="161">
        <v>1.4343591817076493E-6</v>
      </c>
      <c r="BW21" s="161">
        <v>6.6208068388873886E-8</v>
      </c>
      <c r="BX21" s="161">
        <v>4.715651456769527E-7</v>
      </c>
      <c r="BY21" s="161">
        <v>0</v>
      </c>
      <c r="BZ21" s="161">
        <v>0</v>
      </c>
      <c r="CA21" s="161">
        <v>0</v>
      </c>
      <c r="CB21" s="161">
        <v>3.1184604576845398E-4</v>
      </c>
      <c r="CC21" s="161">
        <v>2.5736403636134134E-7</v>
      </c>
      <c r="CD21" s="161">
        <v>0</v>
      </c>
      <c r="CE21" s="161">
        <v>0</v>
      </c>
      <c r="CF21" s="234">
        <v>8.4617130626127638E-5</v>
      </c>
      <c r="CG21" s="162">
        <v>1.2204883515815355E-4</v>
      </c>
      <c r="CH21" s="161">
        <v>0</v>
      </c>
      <c r="CI21" s="161">
        <v>8.6739365466137799E-6</v>
      </c>
      <c r="CJ21" s="161">
        <v>0</v>
      </c>
      <c r="CK21" s="161">
        <v>9.7829953753112765E-4</v>
      </c>
      <c r="CL21" s="161">
        <v>2.4824942260311119E-2</v>
      </c>
      <c r="CM21" s="161">
        <v>-2.2029600801934075E-2</v>
      </c>
      <c r="CN21" s="161">
        <v>5.3324497459686329E-2</v>
      </c>
      <c r="CO21" s="161">
        <v>3.7563229521957323E-3</v>
      </c>
      <c r="CP21" s="161">
        <v>0</v>
      </c>
      <c r="CQ21" s="161">
        <v>9.3178031213019973E-7</v>
      </c>
      <c r="CR21" s="161">
        <v>0</v>
      </c>
      <c r="CS21" s="161">
        <v>1.0919121186761708E-4</v>
      </c>
      <c r="CT21" s="161">
        <v>2.458111384037415E-3</v>
      </c>
      <c r="CU21" s="161">
        <v>5.0813939197568801E-3</v>
      </c>
      <c r="CV21" s="161">
        <v>2.9724329413778716E-3</v>
      </c>
      <c r="CW21" s="234">
        <v>3.8090225287837803E-4</v>
      </c>
      <c r="CX21" s="162">
        <v>5.1307785161499274E-4</v>
      </c>
      <c r="CY21" s="162">
        <v>6.4498516010624519E-3</v>
      </c>
      <c r="CZ21" s="162">
        <v>6.9630037260241123E-4</v>
      </c>
      <c r="DA21" s="162">
        <v>8.2109848358877821E-4</v>
      </c>
      <c r="DB21" s="122"/>
    </row>
    <row r="22" spans="1:106" x14ac:dyDescent="0.15">
      <c r="A22" s="96"/>
      <c r="B22" s="113"/>
      <c r="C22" s="78" t="s">
        <v>95</v>
      </c>
      <c r="D22" s="79" t="s">
        <v>373</v>
      </c>
      <c r="E22" s="161">
        <v>3.2286568787384451E-4</v>
      </c>
      <c r="F22" s="161">
        <v>0</v>
      </c>
      <c r="G22" s="161">
        <v>0</v>
      </c>
      <c r="H22" s="161">
        <v>0</v>
      </c>
      <c r="I22" s="161">
        <v>0</v>
      </c>
      <c r="J22" s="161">
        <v>0</v>
      </c>
      <c r="K22" s="161">
        <v>0</v>
      </c>
      <c r="L22" s="161">
        <v>1.5012997502587866E-6</v>
      </c>
      <c r="M22" s="161">
        <v>0</v>
      </c>
      <c r="N22" s="161">
        <v>0</v>
      </c>
      <c r="O22" s="161">
        <v>0</v>
      </c>
      <c r="P22" s="161">
        <v>0</v>
      </c>
      <c r="Q22" s="161">
        <v>0</v>
      </c>
      <c r="R22" s="161">
        <v>1.2129046119831511E-5</v>
      </c>
      <c r="S22" s="161">
        <v>1.0183180319887921E-3</v>
      </c>
      <c r="T22" s="161">
        <v>3.3366874675327222E-3</v>
      </c>
      <c r="U22" s="161">
        <v>5.4261296150000277E-2</v>
      </c>
      <c r="V22" s="161">
        <v>1.8618400135198229E-4</v>
      </c>
      <c r="W22" s="161">
        <v>4.7276100550254821E-4</v>
      </c>
      <c r="X22" s="161">
        <v>6.3980442309536517E-4</v>
      </c>
      <c r="Y22" s="161">
        <v>2.0186380644382566E-4</v>
      </c>
      <c r="Z22" s="161">
        <v>7.9682740105548977E-5</v>
      </c>
      <c r="AA22" s="161">
        <v>8.7300403875883035E-5</v>
      </c>
      <c r="AB22" s="161">
        <v>0</v>
      </c>
      <c r="AC22" s="161">
        <v>4.0815701800482645E-5</v>
      </c>
      <c r="AD22" s="161">
        <v>1.4067269683627105E-5</v>
      </c>
      <c r="AE22" s="161">
        <v>5.4277114351561633E-4</v>
      </c>
      <c r="AF22" s="161">
        <v>6.7259123459886175E-6</v>
      </c>
      <c r="AG22" s="161">
        <v>0</v>
      </c>
      <c r="AH22" s="161">
        <v>1.3301948795962012E-5</v>
      </c>
      <c r="AI22" s="161">
        <v>2.4747837215797606E-5</v>
      </c>
      <c r="AJ22" s="161">
        <v>1.4881314027319402E-3</v>
      </c>
      <c r="AK22" s="161">
        <v>0</v>
      </c>
      <c r="AL22" s="161">
        <v>4.5910010409097157E-3</v>
      </c>
      <c r="AM22" s="161">
        <v>0</v>
      </c>
      <c r="AN22" s="161">
        <v>4.3514788703149405E-3</v>
      </c>
      <c r="AO22" s="161">
        <v>2.7163077483013042E-4</v>
      </c>
      <c r="AP22" s="161">
        <v>1.255682614703703E-2</v>
      </c>
      <c r="AQ22" s="161">
        <v>0</v>
      </c>
      <c r="AR22" s="233">
        <v>1.0610297161142842E-3</v>
      </c>
      <c r="AS22" s="161">
        <v>5.4927004084289118E-6</v>
      </c>
      <c r="AT22" s="161">
        <v>1.3076151583979622E-6</v>
      </c>
      <c r="AU22" s="161">
        <v>0</v>
      </c>
      <c r="AV22" s="161">
        <v>0</v>
      </c>
      <c r="AW22" s="161">
        <v>0</v>
      </c>
      <c r="AX22" s="161">
        <v>0</v>
      </c>
      <c r="AY22" s="161">
        <v>0</v>
      </c>
      <c r="AZ22" s="161">
        <v>0</v>
      </c>
      <c r="BA22" s="161">
        <v>0</v>
      </c>
      <c r="BB22" s="161">
        <v>0</v>
      </c>
      <c r="BC22" s="161">
        <v>0</v>
      </c>
      <c r="BD22" s="161">
        <v>0</v>
      </c>
      <c r="BE22" s="161">
        <v>0</v>
      </c>
      <c r="BF22" s="161">
        <v>3.1400023424417475E-7</v>
      </c>
      <c r="BG22" s="161">
        <v>5.0565568219080689E-5</v>
      </c>
      <c r="BH22" s="161">
        <v>1.0268563388996646E-4</v>
      </c>
      <c r="BI22" s="161">
        <v>1.5444411872093976E-3</v>
      </c>
      <c r="BJ22" s="161">
        <v>4.1349956628489938E-6</v>
      </c>
      <c r="BK22" s="161">
        <v>1.4697804097385768E-5</v>
      </c>
      <c r="BL22" s="161">
        <v>1.7629648015054333E-5</v>
      </c>
      <c r="BM22" s="161">
        <v>7.7336125981939029E-6</v>
      </c>
      <c r="BN22" s="161">
        <v>2.2182875200622981E-6</v>
      </c>
      <c r="BO22" s="161">
        <v>2.9639696512277282E-6</v>
      </c>
      <c r="BP22" s="161">
        <v>0</v>
      </c>
      <c r="BQ22" s="161">
        <v>1.3725605024669488E-6</v>
      </c>
      <c r="BR22" s="161">
        <v>5.5203632399011853E-7</v>
      </c>
      <c r="BS22" s="161">
        <v>2.3792775124000709E-5</v>
      </c>
      <c r="BT22" s="161">
        <v>2.5762271809872371E-7</v>
      </c>
      <c r="BU22" s="161">
        <v>0</v>
      </c>
      <c r="BV22" s="161">
        <v>5.8436855551052373E-7</v>
      </c>
      <c r="BW22" s="161">
        <v>2.8910856529808262E-6</v>
      </c>
      <c r="BX22" s="161">
        <v>2.0840559632556439E-4</v>
      </c>
      <c r="BY22" s="161">
        <v>0</v>
      </c>
      <c r="BZ22" s="161">
        <v>1.6909974617542608E-4</v>
      </c>
      <c r="CA22" s="161">
        <v>0</v>
      </c>
      <c r="CB22" s="161">
        <v>1.1700419052412506E-4</v>
      </c>
      <c r="CC22" s="161">
        <v>1.3521510525753548E-5</v>
      </c>
      <c r="CD22" s="161">
        <v>4.6898172147661797E-4</v>
      </c>
      <c r="CE22" s="161">
        <v>0</v>
      </c>
      <c r="CF22" s="234">
        <v>4.617938223357655E-5</v>
      </c>
      <c r="CG22" s="162">
        <v>8.5258840673440233E-5</v>
      </c>
      <c r="CH22" s="161">
        <v>2.0356772800094456E-4</v>
      </c>
      <c r="CI22" s="161">
        <v>3.9227435484277828E-4</v>
      </c>
      <c r="CJ22" s="161">
        <v>1.0426142509728893E-6</v>
      </c>
      <c r="CK22" s="161">
        <v>4.900216934870711E-3</v>
      </c>
      <c r="CL22" s="161">
        <v>2.3026969941801534E-2</v>
      </c>
      <c r="CM22" s="161">
        <v>2.0531870982958902E-2</v>
      </c>
      <c r="CN22" s="161">
        <v>6.6269052352551359E-4</v>
      </c>
      <c r="CO22" s="161">
        <v>3.8442463360514223E-3</v>
      </c>
      <c r="CP22" s="161">
        <v>3.3480294069597465E-6</v>
      </c>
      <c r="CQ22" s="161">
        <v>1.3214338972028287E-5</v>
      </c>
      <c r="CR22" s="161">
        <v>3.161223705059767E-8</v>
      </c>
      <c r="CS22" s="161">
        <v>1.6981376921859894E-4</v>
      </c>
      <c r="CT22" s="161">
        <v>9.8061924372389963E-4</v>
      </c>
      <c r="CU22" s="161">
        <v>5.7093058333240222E-4</v>
      </c>
      <c r="CV22" s="161">
        <v>6.1856028588853343E-4</v>
      </c>
      <c r="CW22" s="234">
        <v>1.6022232566428315E-4</v>
      </c>
      <c r="CX22" s="162">
        <v>3.0448229285339915E-4</v>
      </c>
      <c r="CY22" s="162">
        <v>3.6126791817691831E-5</v>
      </c>
      <c r="CZ22" s="162">
        <v>5.9924425621338023E-4</v>
      </c>
      <c r="DA22" s="162">
        <v>1.944824271847851E-4</v>
      </c>
      <c r="DB22" s="122"/>
    </row>
    <row r="23" spans="1:106" x14ac:dyDescent="0.15">
      <c r="A23" s="96"/>
      <c r="B23" s="113"/>
      <c r="C23" s="78" t="s">
        <v>96</v>
      </c>
      <c r="D23" s="79" t="s">
        <v>397</v>
      </c>
      <c r="E23" s="161">
        <v>0</v>
      </c>
      <c r="F23" s="161">
        <v>0</v>
      </c>
      <c r="G23" s="161">
        <v>0</v>
      </c>
      <c r="H23" s="161">
        <v>0</v>
      </c>
      <c r="I23" s="161">
        <v>0</v>
      </c>
      <c r="J23" s="161">
        <v>0</v>
      </c>
      <c r="K23" s="161">
        <v>6.9129839664858541E-6</v>
      </c>
      <c r="L23" s="161">
        <v>1.5012997502587866E-6</v>
      </c>
      <c r="M23" s="161">
        <v>0</v>
      </c>
      <c r="N23" s="161">
        <v>0</v>
      </c>
      <c r="O23" s="161">
        <v>0</v>
      </c>
      <c r="P23" s="161">
        <v>0</v>
      </c>
      <c r="Q23" s="161">
        <v>2.22667557336896E-5</v>
      </c>
      <c r="R23" s="161">
        <v>3.3320222412051418E-3</v>
      </c>
      <c r="S23" s="161">
        <v>1.3946067410952978E-3</v>
      </c>
      <c r="T23" s="161">
        <v>3.0095612452255929E-3</v>
      </c>
      <c r="U23" s="161">
        <v>6.5172114709993206E-2</v>
      </c>
      <c r="V23" s="161">
        <v>0.10597593356954832</v>
      </c>
      <c r="W23" s="161">
        <v>3.4840536575618204E-2</v>
      </c>
      <c r="X23" s="161">
        <v>0.12786784818171018</v>
      </c>
      <c r="Y23" s="161">
        <v>1.6658966707039427E-3</v>
      </c>
      <c r="Z23" s="161">
        <v>7.1101521940336013E-4</v>
      </c>
      <c r="AA23" s="161">
        <v>1.3636705422948153E-4</v>
      </c>
      <c r="AB23" s="161">
        <v>2.5085793413474079E-6</v>
      </c>
      <c r="AC23" s="161">
        <v>5.1019627250603306E-6</v>
      </c>
      <c r="AD23" s="161">
        <v>0</v>
      </c>
      <c r="AE23" s="161">
        <v>1.0954365526682361E-5</v>
      </c>
      <c r="AF23" s="161">
        <v>1.4412669312832753E-5</v>
      </c>
      <c r="AG23" s="161">
        <v>0</v>
      </c>
      <c r="AH23" s="161">
        <v>1.209268072360183E-6</v>
      </c>
      <c r="AI23" s="161">
        <v>2.3097981401411097E-4</v>
      </c>
      <c r="AJ23" s="161">
        <v>8.4330146447683717E-4</v>
      </c>
      <c r="AK23" s="161">
        <v>4.7248823600718512E-4</v>
      </c>
      <c r="AL23" s="161">
        <v>1.1783883575230276E-6</v>
      </c>
      <c r="AM23" s="161">
        <v>0</v>
      </c>
      <c r="AN23" s="161">
        <v>7.745261833038912E-3</v>
      </c>
      <c r="AO23" s="161">
        <v>3.12219281413943E-6</v>
      </c>
      <c r="AP23" s="161">
        <v>1.2516772475116657E-2</v>
      </c>
      <c r="AQ23" s="161">
        <v>0</v>
      </c>
      <c r="AR23" s="233">
        <v>5.6768493767761774E-3</v>
      </c>
      <c r="AS23" s="161">
        <v>0</v>
      </c>
      <c r="AT23" s="161">
        <v>0</v>
      </c>
      <c r="AU23" s="161">
        <v>0</v>
      </c>
      <c r="AV23" s="161">
        <v>0</v>
      </c>
      <c r="AW23" s="161">
        <v>2.9706235629979842E-8</v>
      </c>
      <c r="AX23" s="161">
        <v>0</v>
      </c>
      <c r="AY23" s="161">
        <v>1.8806708691511018E-7</v>
      </c>
      <c r="AZ23" s="161">
        <v>7.6040611009121636E-8</v>
      </c>
      <c r="BA23" s="161">
        <v>0</v>
      </c>
      <c r="BB23" s="161">
        <v>0</v>
      </c>
      <c r="BC23" s="161">
        <v>0</v>
      </c>
      <c r="BD23" s="161">
        <v>0</v>
      </c>
      <c r="BE23" s="161">
        <v>3.0708230749834717E-6</v>
      </c>
      <c r="BF23" s="161">
        <v>4.9612037010579611E-5</v>
      </c>
      <c r="BG23" s="161">
        <v>1.3625593673952745E-4</v>
      </c>
      <c r="BH23" s="161">
        <v>1.3961127014552746E-4</v>
      </c>
      <c r="BI23" s="161">
        <v>2.36616002534566E-3</v>
      </c>
      <c r="BJ23" s="161">
        <v>4.3124941803764742E-3</v>
      </c>
      <c r="BK23" s="161">
        <v>2.2239298061837499E-3</v>
      </c>
      <c r="BL23" s="161">
        <v>5.2249001703829128E-3</v>
      </c>
      <c r="BM23" s="161">
        <v>9.6502035464419574E-5</v>
      </c>
      <c r="BN23" s="161">
        <v>1.0404824796482683E-4</v>
      </c>
      <c r="BO23" s="161">
        <v>4.475397883972994E-6</v>
      </c>
      <c r="BP23" s="161">
        <v>9.8087230347168958E-8</v>
      </c>
      <c r="BQ23" s="161">
        <v>2.2876008374449146E-7</v>
      </c>
      <c r="BR23" s="161">
        <v>0</v>
      </c>
      <c r="BS23" s="161">
        <v>3.7434259797132074E-7</v>
      </c>
      <c r="BT23" s="161">
        <v>5.4744827595978789E-7</v>
      </c>
      <c r="BU23" s="161">
        <v>0</v>
      </c>
      <c r="BV23" s="161">
        <v>7.9686621205980512E-8</v>
      </c>
      <c r="BW23" s="161">
        <v>1.5470618646866864E-5</v>
      </c>
      <c r="BX23" s="161">
        <v>3.8406361309022927E-5</v>
      </c>
      <c r="BY23" s="161">
        <v>1.6803845151099215E-5</v>
      </c>
      <c r="BZ23" s="161">
        <v>6.9288976101383357E-8</v>
      </c>
      <c r="CA23" s="161">
        <v>0</v>
      </c>
      <c r="CB23" s="161">
        <v>2.0793864608627252E-4</v>
      </c>
      <c r="CC23" s="161">
        <v>1.7817510209631322E-7</v>
      </c>
      <c r="CD23" s="161">
        <v>4.7839272592096484E-4</v>
      </c>
      <c r="CE23" s="161">
        <v>0</v>
      </c>
      <c r="CF23" s="234">
        <v>1.8480915912699733E-4</v>
      </c>
      <c r="CG23" s="162">
        <v>3.962944888060726E-4</v>
      </c>
      <c r="CH23" s="161">
        <v>3.2570836480151131E-5</v>
      </c>
      <c r="CI23" s="161">
        <v>1.62326526800915E-4</v>
      </c>
      <c r="CJ23" s="161">
        <v>0</v>
      </c>
      <c r="CK23" s="161">
        <v>0</v>
      </c>
      <c r="CL23" s="161">
        <v>0</v>
      </c>
      <c r="CM23" s="161">
        <v>-3.006073471313167E-2</v>
      </c>
      <c r="CN23" s="161">
        <v>1.8319711361460864E-2</v>
      </c>
      <c r="CO23" s="161">
        <v>2.8455014371348588E-5</v>
      </c>
      <c r="CP23" s="161">
        <v>1.2174652388944533E-6</v>
      </c>
      <c r="CQ23" s="161">
        <v>8.142949684268267E-6</v>
      </c>
      <c r="CR23" s="161">
        <v>0</v>
      </c>
      <c r="CS23" s="161">
        <v>0</v>
      </c>
      <c r="CT23" s="161">
        <v>0</v>
      </c>
      <c r="CU23" s="161">
        <v>3.7440085807179647E-3</v>
      </c>
      <c r="CV23" s="161">
        <v>1.6905085434877974E-3</v>
      </c>
      <c r="CW23" s="234">
        <v>1.7248066665356502E-5</v>
      </c>
      <c r="CX23" s="162">
        <v>1.7686911228746484E-5</v>
      </c>
      <c r="CY23" s="162">
        <v>1.5473345968736328E-3</v>
      </c>
      <c r="CZ23" s="162">
        <v>1.6613780042075768E-3</v>
      </c>
      <c r="DA23" s="162">
        <v>3.7509527786109631E-4</v>
      </c>
      <c r="DB23" s="122"/>
    </row>
    <row r="24" spans="1:106" x14ac:dyDescent="0.15">
      <c r="A24" s="96"/>
      <c r="B24" s="113"/>
      <c r="C24" s="78" t="s">
        <v>97</v>
      </c>
      <c r="D24" s="79" t="s">
        <v>11</v>
      </c>
      <c r="E24" s="161">
        <v>1.6992930940728655E-5</v>
      </c>
      <c r="F24" s="161">
        <v>0</v>
      </c>
      <c r="G24" s="161">
        <v>4.4378698224852069E-4</v>
      </c>
      <c r="H24" s="161">
        <v>6.9228106611284181E-5</v>
      </c>
      <c r="I24" s="161">
        <v>0</v>
      </c>
      <c r="J24" s="161">
        <v>0</v>
      </c>
      <c r="K24" s="161">
        <v>2.7651935865943416E-5</v>
      </c>
      <c r="L24" s="161">
        <v>1.5012997502587866E-6</v>
      </c>
      <c r="M24" s="161">
        <v>0</v>
      </c>
      <c r="N24" s="161">
        <v>9.0989658115458596E-6</v>
      </c>
      <c r="O24" s="161">
        <v>1.2733216824399391E-5</v>
      </c>
      <c r="P24" s="161">
        <v>0</v>
      </c>
      <c r="Q24" s="161">
        <v>0</v>
      </c>
      <c r="R24" s="161">
        <v>2.7203717725907817E-4</v>
      </c>
      <c r="S24" s="161">
        <v>6.6870968050537485E-3</v>
      </c>
      <c r="T24" s="161">
        <v>7.3681910312457886E-3</v>
      </c>
      <c r="U24" s="161">
        <v>8.6568368017766687E-3</v>
      </c>
      <c r="V24" s="161">
        <v>1.185275996299235E-2</v>
      </c>
      <c r="W24" s="161">
        <v>5.6356036150783141E-2</v>
      </c>
      <c r="X24" s="161">
        <v>8.6251934084399795E-3</v>
      </c>
      <c r="Y24" s="161">
        <v>7.9278368108015862E-3</v>
      </c>
      <c r="Z24" s="161">
        <v>2.7991116396051821E-4</v>
      </c>
      <c r="AA24" s="161">
        <v>3.0529652187544208E-3</v>
      </c>
      <c r="AB24" s="161">
        <v>1.254289670673704E-6</v>
      </c>
      <c r="AC24" s="161">
        <v>4.0815701800482645E-5</v>
      </c>
      <c r="AD24" s="161">
        <v>0</v>
      </c>
      <c r="AE24" s="161">
        <v>8.7634924213458892E-5</v>
      </c>
      <c r="AF24" s="161">
        <v>1.9216892417110338E-6</v>
      </c>
      <c r="AG24" s="161">
        <v>4.4193848952789918E-6</v>
      </c>
      <c r="AH24" s="161">
        <v>5.502169729238832E-5</v>
      </c>
      <c r="AI24" s="161">
        <v>3.299711628773014E-5</v>
      </c>
      <c r="AJ24" s="161">
        <v>5.8812378790603628E-4</v>
      </c>
      <c r="AK24" s="161">
        <v>1.6874579857399468E-4</v>
      </c>
      <c r="AL24" s="161">
        <v>4.8706718777618477E-5</v>
      </c>
      <c r="AM24" s="161">
        <v>4.6044543491373557E-6</v>
      </c>
      <c r="AN24" s="161">
        <v>3.3413939937963796E-3</v>
      </c>
      <c r="AO24" s="161">
        <v>7.1810434725206888E-5</v>
      </c>
      <c r="AP24" s="161">
        <v>0</v>
      </c>
      <c r="AQ24" s="161">
        <v>4.8028432832236684E-4</v>
      </c>
      <c r="AR24" s="233">
        <v>3.1457014387711387E-3</v>
      </c>
      <c r="AS24" s="161">
        <v>3.1090757028842894E-6</v>
      </c>
      <c r="AT24" s="161">
        <v>1.3076151583979622E-6</v>
      </c>
      <c r="AU24" s="161">
        <v>7.5676339435511625E-5</v>
      </c>
      <c r="AV24" s="161">
        <v>2.5485054356938307E-5</v>
      </c>
      <c r="AW24" s="161">
        <v>1.1882494251991937E-7</v>
      </c>
      <c r="AX24" s="161">
        <v>0</v>
      </c>
      <c r="AY24" s="161">
        <v>7.0525157593166318E-6</v>
      </c>
      <c r="AZ24" s="161">
        <v>1.9010152752280411E-7</v>
      </c>
      <c r="BA24" s="161">
        <v>0</v>
      </c>
      <c r="BB24" s="161">
        <v>1.5376375639353746E-6</v>
      </c>
      <c r="BC24" s="161">
        <v>2.9386104682447222E-6</v>
      </c>
      <c r="BD24" s="161">
        <v>7.3041982742151608E-8</v>
      </c>
      <c r="BE24" s="161">
        <v>1.7060128194352619E-6</v>
      </c>
      <c r="BF24" s="161">
        <v>4.9821370500075724E-5</v>
      </c>
      <c r="BG24" s="161">
        <v>1.5419551595384931E-3</v>
      </c>
      <c r="BH24" s="161">
        <v>1.3467559247073036E-3</v>
      </c>
      <c r="BI24" s="161">
        <v>1.1044745613407994E-3</v>
      </c>
      <c r="BJ24" s="161">
        <v>1.0670586029963099E-3</v>
      </c>
      <c r="BK24" s="161">
        <v>6.1055257444347271E-3</v>
      </c>
      <c r="BL24" s="161">
        <v>1.3050104014923289E-3</v>
      </c>
      <c r="BM24" s="161">
        <v>1.7978295582618765E-3</v>
      </c>
      <c r="BN24" s="161">
        <v>6.4330338081806639E-5</v>
      </c>
      <c r="BO24" s="161">
        <v>4.3326955040761354E-4</v>
      </c>
      <c r="BP24" s="161">
        <v>2.4521807586792239E-7</v>
      </c>
      <c r="BQ24" s="161">
        <v>6.176522261101269E-6</v>
      </c>
      <c r="BR24" s="161">
        <v>5.5203632399011853E-7</v>
      </c>
      <c r="BS24" s="161">
        <v>1.5105824835783885E-5</v>
      </c>
      <c r="BT24" s="161">
        <v>2.5762271809872371E-7</v>
      </c>
      <c r="BU24" s="161">
        <v>8.3245435159889578E-7</v>
      </c>
      <c r="BV24" s="161">
        <v>1.0306136342640146E-5</v>
      </c>
      <c r="BW24" s="161">
        <v>1.2932642691960033E-5</v>
      </c>
      <c r="BX24" s="161">
        <v>1.0759544740529138E-4</v>
      </c>
      <c r="BY24" s="161">
        <v>2.8635429526650358E-5</v>
      </c>
      <c r="BZ24" s="161">
        <v>7.9682322516590861E-6</v>
      </c>
      <c r="CA24" s="161">
        <v>6.0625448502015894E-7</v>
      </c>
      <c r="CB24" s="161">
        <v>4.1160458026666272E-4</v>
      </c>
      <c r="CC24" s="161">
        <v>9.7996306152972272E-6</v>
      </c>
      <c r="CD24" s="161">
        <v>0</v>
      </c>
      <c r="CE24" s="161">
        <v>7.8998342486220907E-5</v>
      </c>
      <c r="CF24" s="234">
        <v>3.1852554629770028E-4</v>
      </c>
      <c r="CG24" s="162">
        <v>4.2739332620926243E-4</v>
      </c>
      <c r="CH24" s="161">
        <v>1.4168313868865741E-3</v>
      </c>
      <c r="CI24" s="161">
        <v>3.4732920200226318E-3</v>
      </c>
      <c r="CJ24" s="161">
        <v>0</v>
      </c>
      <c r="CK24" s="161">
        <v>8.3233933915081507E-3</v>
      </c>
      <c r="CL24" s="161">
        <v>3.0811161852139984E-2</v>
      </c>
      <c r="CM24" s="161">
        <v>-2.9482870452267234E-3</v>
      </c>
      <c r="CN24" s="161">
        <v>5.7624622634562993E-2</v>
      </c>
      <c r="CO24" s="161">
        <v>7.0314690008201827E-3</v>
      </c>
      <c r="CP24" s="161">
        <v>2.2378532922428669E-4</v>
      </c>
      <c r="CQ24" s="161">
        <v>5.9362140027577012E-4</v>
      </c>
      <c r="CR24" s="161">
        <v>0</v>
      </c>
      <c r="CS24" s="161">
        <v>1.2538076337316214E-3</v>
      </c>
      <c r="CT24" s="161">
        <v>3.427774725590217E-3</v>
      </c>
      <c r="CU24" s="161">
        <v>1.2029764365440265E-2</v>
      </c>
      <c r="CV24" s="161">
        <v>5.9649272974332092E-3</v>
      </c>
      <c r="CW24" s="234">
        <v>9.4131121683778309E-4</v>
      </c>
      <c r="CX24" s="162">
        <v>1.1797911940628816E-3</v>
      </c>
      <c r="CY24" s="162">
        <v>5.5117672276519848E-3</v>
      </c>
      <c r="CZ24" s="162">
        <v>1.621189484696718E-3</v>
      </c>
      <c r="DA24" s="162">
        <v>1.3226713203176824E-3</v>
      </c>
      <c r="DB24" s="122"/>
    </row>
    <row r="25" spans="1:106" x14ac:dyDescent="0.15">
      <c r="A25" s="96"/>
      <c r="B25" s="113"/>
      <c r="C25" s="78" t="s">
        <v>98</v>
      </c>
      <c r="D25" s="79" t="s">
        <v>345</v>
      </c>
      <c r="E25" s="161">
        <v>1.1328620627152439E-5</v>
      </c>
      <c r="F25" s="161">
        <v>0</v>
      </c>
      <c r="G25" s="161">
        <v>2.9585798816568047E-5</v>
      </c>
      <c r="H25" s="161">
        <v>0</v>
      </c>
      <c r="I25" s="161">
        <v>2.0767392424907239E-5</v>
      </c>
      <c r="J25" s="161">
        <v>0</v>
      </c>
      <c r="K25" s="161">
        <v>4.608655977657236E-6</v>
      </c>
      <c r="L25" s="161">
        <v>3.3779244380822697E-5</v>
      </c>
      <c r="M25" s="161">
        <v>0</v>
      </c>
      <c r="N25" s="161">
        <v>1.0918758973855031E-5</v>
      </c>
      <c r="O25" s="161">
        <v>9.5499126182995427E-6</v>
      </c>
      <c r="P25" s="161">
        <v>3.2198829057382499E-7</v>
      </c>
      <c r="Q25" s="161">
        <v>0</v>
      </c>
      <c r="R25" s="161">
        <v>4.8516184479326042E-5</v>
      </c>
      <c r="S25" s="161">
        <v>4.5069608096372427E-4</v>
      </c>
      <c r="T25" s="161">
        <v>1.7795666493507852E-4</v>
      </c>
      <c r="U25" s="161">
        <v>6.0769116030340366E-5</v>
      </c>
      <c r="V25" s="161">
        <v>5.4423015779810208E-5</v>
      </c>
      <c r="W25" s="161">
        <v>6.1735114120607662E-5</v>
      </c>
      <c r="X25" s="161">
        <v>1.6294258506750866E-2</v>
      </c>
      <c r="Y25" s="161">
        <v>1.39223594341154E-3</v>
      </c>
      <c r="Z25" s="161">
        <v>6.7423857012387605E-5</v>
      </c>
      <c r="AA25" s="161">
        <v>1.5076843472287538E-3</v>
      </c>
      <c r="AB25" s="161">
        <v>1.6305765718758152E-5</v>
      </c>
      <c r="AC25" s="161">
        <v>1.0203925450120661E-5</v>
      </c>
      <c r="AD25" s="161">
        <v>1.4067269683627105E-5</v>
      </c>
      <c r="AE25" s="161">
        <v>3.7103496138762837E-4</v>
      </c>
      <c r="AF25" s="161">
        <v>1.6910865327057097E-4</v>
      </c>
      <c r="AG25" s="161">
        <v>6.3712798906938802E-5</v>
      </c>
      <c r="AH25" s="161">
        <v>1.4148436446614139E-4</v>
      </c>
      <c r="AI25" s="161">
        <v>2.0505350835946587E-4</v>
      </c>
      <c r="AJ25" s="161">
        <v>1.4217041980373192E-3</v>
      </c>
      <c r="AK25" s="161">
        <v>1.0951257948271492E-4</v>
      </c>
      <c r="AL25" s="161">
        <v>3.1030893414773063E-5</v>
      </c>
      <c r="AM25" s="161">
        <v>7.3671269586197692E-5</v>
      </c>
      <c r="AN25" s="161">
        <v>1.2190018623639564E-3</v>
      </c>
      <c r="AO25" s="161">
        <v>1.4451292454016791E-4</v>
      </c>
      <c r="AP25" s="161">
        <v>0</v>
      </c>
      <c r="AQ25" s="161">
        <v>0</v>
      </c>
      <c r="AR25" s="233">
        <v>6.1324214080350932E-4</v>
      </c>
      <c r="AS25" s="161">
        <v>2.072717135256193E-7</v>
      </c>
      <c r="AT25" s="161">
        <v>2.6152303167959245E-6</v>
      </c>
      <c r="AU25" s="161">
        <v>2.1417831915710837E-6</v>
      </c>
      <c r="AV25" s="161">
        <v>1.341318650365174E-6</v>
      </c>
      <c r="AW25" s="161">
        <v>8.6148083326941541E-7</v>
      </c>
      <c r="AX25" s="161">
        <v>6.1328284788929507E-7</v>
      </c>
      <c r="AY25" s="161">
        <v>5.642012607453306E-7</v>
      </c>
      <c r="AZ25" s="161">
        <v>1.9770558862371628E-6</v>
      </c>
      <c r="BA25" s="161">
        <v>1.5222418563232024E-7</v>
      </c>
      <c r="BB25" s="161">
        <v>9.7113951406444701E-7</v>
      </c>
      <c r="BC25" s="161">
        <v>8.1628068562353393E-7</v>
      </c>
      <c r="BD25" s="161">
        <v>3.6520991371075804E-8</v>
      </c>
      <c r="BE25" s="161">
        <v>2.274683759247016E-7</v>
      </c>
      <c r="BF25" s="161">
        <v>2.9306688529456308E-6</v>
      </c>
      <c r="BG25" s="161">
        <v>3.2885299611010516E-5</v>
      </c>
      <c r="BH25" s="161">
        <v>1.478496591109116E-5</v>
      </c>
      <c r="BI25" s="161">
        <v>4.6379615231513442E-6</v>
      </c>
      <c r="BJ25" s="161">
        <v>3.5989777065537537E-6</v>
      </c>
      <c r="BK25" s="161">
        <v>2.896119033967639E-6</v>
      </c>
      <c r="BL25" s="161">
        <v>1.1185803441362818E-3</v>
      </c>
      <c r="BM25" s="161">
        <v>2.9887610658469366E-4</v>
      </c>
      <c r="BN25" s="161">
        <v>3.3802476496187396E-6</v>
      </c>
      <c r="BO25" s="161">
        <v>8.4659609971822459E-5</v>
      </c>
      <c r="BP25" s="161">
        <v>1.0789595338188585E-6</v>
      </c>
      <c r="BQ25" s="161">
        <v>6.862802512334744E-7</v>
      </c>
      <c r="BR25" s="161">
        <v>1.1040726479802371E-6</v>
      </c>
      <c r="BS25" s="161">
        <v>2.120540716743423E-5</v>
      </c>
      <c r="BT25" s="161">
        <v>9.4998377298904383E-6</v>
      </c>
      <c r="BU25" s="161">
        <v>3.6365111148793868E-6</v>
      </c>
      <c r="BV25" s="161">
        <v>7.4108557721561875E-6</v>
      </c>
      <c r="BW25" s="161">
        <v>1.6794780014644342E-5</v>
      </c>
      <c r="BX25" s="161">
        <v>9.7718777409724095E-5</v>
      </c>
      <c r="BY25" s="161">
        <v>6.0206290113564043E-6</v>
      </c>
      <c r="BZ25" s="161">
        <v>1.7668688905852754E-6</v>
      </c>
      <c r="CA25" s="161">
        <v>4.4458662234811656E-6</v>
      </c>
      <c r="CB25" s="161">
        <v>5.5080829569308939E-5</v>
      </c>
      <c r="CC25" s="161">
        <v>8.6513910684543198E-6</v>
      </c>
      <c r="CD25" s="161">
        <v>0</v>
      </c>
      <c r="CE25" s="161">
        <v>0</v>
      </c>
      <c r="CF25" s="234">
        <v>4.2539875677540185E-5</v>
      </c>
      <c r="CG25" s="162">
        <v>6.4516254565097399E-5</v>
      </c>
      <c r="CH25" s="161">
        <v>1.1664430814454123E-3</v>
      </c>
      <c r="CI25" s="161">
        <v>9.141886572347933E-3</v>
      </c>
      <c r="CJ25" s="161">
        <v>0</v>
      </c>
      <c r="CK25" s="161">
        <v>3.5079275395679441E-2</v>
      </c>
      <c r="CL25" s="161">
        <v>2.8818611512663815E-2</v>
      </c>
      <c r="CM25" s="161">
        <v>0.16253316822925881</v>
      </c>
      <c r="CN25" s="161">
        <v>2.7538472866504675E-2</v>
      </c>
      <c r="CO25" s="161">
        <v>1.1504545048960637E-2</v>
      </c>
      <c r="CP25" s="161">
        <v>2.8640869744992012E-4</v>
      </c>
      <c r="CQ25" s="161">
        <v>6.5012853596357119E-4</v>
      </c>
      <c r="CR25" s="161">
        <v>0</v>
      </c>
      <c r="CS25" s="161">
        <v>1.8583184260850896E-3</v>
      </c>
      <c r="CT25" s="161">
        <v>2.6588522582219024E-3</v>
      </c>
      <c r="CU25" s="161">
        <v>-7.2399807827670578E-3</v>
      </c>
      <c r="CV25" s="161">
        <v>2.2763018520698028E-3</v>
      </c>
      <c r="CW25" s="234">
        <v>8.412230648756515E-4</v>
      </c>
      <c r="CX25" s="162">
        <v>1.2587801913259285E-3</v>
      </c>
      <c r="CY25" s="162">
        <v>1.7990804032973458E-3</v>
      </c>
      <c r="CZ25" s="162">
        <v>1.2593485056178006E-3</v>
      </c>
      <c r="DA25" s="162">
        <v>7.5063858526778354E-4</v>
      </c>
      <c r="DB25" s="122"/>
    </row>
    <row r="26" spans="1:106" x14ac:dyDescent="0.15">
      <c r="A26" s="96"/>
      <c r="B26" s="113"/>
      <c r="C26" s="78" t="s">
        <v>99</v>
      </c>
      <c r="D26" s="79" t="s">
        <v>342</v>
      </c>
      <c r="E26" s="161">
        <v>0</v>
      </c>
      <c r="F26" s="161">
        <v>0</v>
      </c>
      <c r="G26" s="161">
        <v>1.2603550295857989E-2</v>
      </c>
      <c r="H26" s="161">
        <v>0</v>
      </c>
      <c r="I26" s="161">
        <v>0</v>
      </c>
      <c r="J26" s="161">
        <v>0</v>
      </c>
      <c r="K26" s="161">
        <v>0</v>
      </c>
      <c r="L26" s="161">
        <v>0</v>
      </c>
      <c r="M26" s="161">
        <v>0</v>
      </c>
      <c r="N26" s="161">
        <v>0</v>
      </c>
      <c r="O26" s="161">
        <v>0</v>
      </c>
      <c r="P26" s="161">
        <v>0</v>
      </c>
      <c r="Q26" s="161">
        <v>0</v>
      </c>
      <c r="R26" s="161">
        <v>0</v>
      </c>
      <c r="S26" s="161">
        <v>0</v>
      </c>
      <c r="T26" s="161">
        <v>3.7684940809781336E-4</v>
      </c>
      <c r="U26" s="161">
        <v>0</v>
      </c>
      <c r="V26" s="161">
        <v>0</v>
      </c>
      <c r="W26" s="161">
        <v>0</v>
      </c>
      <c r="X26" s="161">
        <v>0</v>
      </c>
      <c r="Y26" s="161">
        <v>8.1541531917373192E-2</v>
      </c>
      <c r="Z26" s="161">
        <v>0</v>
      </c>
      <c r="AA26" s="161">
        <v>6.3722922537140906E-7</v>
      </c>
      <c r="AB26" s="161">
        <v>0</v>
      </c>
      <c r="AC26" s="161">
        <v>0</v>
      </c>
      <c r="AD26" s="161">
        <v>0</v>
      </c>
      <c r="AE26" s="161">
        <v>1.7668331494648968E-6</v>
      </c>
      <c r="AF26" s="161">
        <v>0</v>
      </c>
      <c r="AG26" s="161">
        <v>0</v>
      </c>
      <c r="AH26" s="161">
        <v>4.2922970228424688E-3</v>
      </c>
      <c r="AI26" s="161">
        <v>0</v>
      </c>
      <c r="AJ26" s="161">
        <v>2.5939013345387439E-3</v>
      </c>
      <c r="AK26" s="161">
        <v>1.1020133784424143E-5</v>
      </c>
      <c r="AL26" s="161">
        <v>0</v>
      </c>
      <c r="AM26" s="161">
        <v>0</v>
      </c>
      <c r="AN26" s="161">
        <v>6.3205374341544131E-3</v>
      </c>
      <c r="AO26" s="161">
        <v>8.4745233526641678E-6</v>
      </c>
      <c r="AP26" s="161">
        <v>0</v>
      </c>
      <c r="AQ26" s="161">
        <v>0</v>
      </c>
      <c r="AR26" s="233">
        <v>2.7709873047800045E-3</v>
      </c>
      <c r="AS26" s="161">
        <v>1.0363585676280965E-7</v>
      </c>
      <c r="AT26" s="161">
        <v>0</v>
      </c>
      <c r="AU26" s="161">
        <v>7.4391269520568968E-4</v>
      </c>
      <c r="AV26" s="161">
        <v>1.341318650365174E-6</v>
      </c>
      <c r="AW26" s="161">
        <v>2.9706235629979842E-8</v>
      </c>
      <c r="AX26" s="161">
        <v>0</v>
      </c>
      <c r="AY26" s="161">
        <v>0</v>
      </c>
      <c r="AZ26" s="161">
        <v>0</v>
      </c>
      <c r="BA26" s="161">
        <v>0</v>
      </c>
      <c r="BB26" s="161">
        <v>0</v>
      </c>
      <c r="BC26" s="161">
        <v>0</v>
      </c>
      <c r="BD26" s="161">
        <v>0</v>
      </c>
      <c r="BE26" s="161">
        <v>0</v>
      </c>
      <c r="BF26" s="161">
        <v>0</v>
      </c>
      <c r="BG26" s="161">
        <v>0</v>
      </c>
      <c r="BH26" s="161">
        <v>9.0475164530557835E-6</v>
      </c>
      <c r="BI26" s="161">
        <v>0</v>
      </c>
      <c r="BJ26" s="161">
        <v>0</v>
      </c>
      <c r="BK26" s="161">
        <v>0</v>
      </c>
      <c r="BL26" s="161">
        <v>0</v>
      </c>
      <c r="BM26" s="161">
        <v>6.5066805635575408E-3</v>
      </c>
      <c r="BN26" s="161">
        <v>0</v>
      </c>
      <c r="BO26" s="161">
        <v>5.888681426280255E-8</v>
      </c>
      <c r="BP26" s="161">
        <v>0</v>
      </c>
      <c r="BQ26" s="161">
        <v>0</v>
      </c>
      <c r="BR26" s="161">
        <v>0</v>
      </c>
      <c r="BS26" s="161">
        <v>9.9090687698290785E-8</v>
      </c>
      <c r="BT26" s="161">
        <v>3.2202839762340464E-8</v>
      </c>
      <c r="BU26" s="161">
        <v>0</v>
      </c>
      <c r="BV26" s="161">
        <v>2.8097502637228731E-4</v>
      </c>
      <c r="BW26" s="161">
        <v>2.2069356129624627E-8</v>
      </c>
      <c r="BX26" s="161">
        <v>1.6625291191477455E-4</v>
      </c>
      <c r="BY26" s="161">
        <v>9.5850810131047237E-7</v>
      </c>
      <c r="BZ26" s="161">
        <v>1.7322244025345839E-8</v>
      </c>
      <c r="CA26" s="161">
        <v>0</v>
      </c>
      <c r="CB26" s="161">
        <v>4.1974750223222108E-4</v>
      </c>
      <c r="CC26" s="161">
        <v>7.324976419515099E-7</v>
      </c>
      <c r="CD26" s="161">
        <v>0</v>
      </c>
      <c r="CE26" s="161">
        <v>0</v>
      </c>
      <c r="CF26" s="234">
        <v>3.7496415778855955E-4</v>
      </c>
      <c r="CG26" s="162">
        <v>4.6722927695716607E-4</v>
      </c>
      <c r="CH26" s="161">
        <v>0</v>
      </c>
      <c r="CI26" s="161">
        <v>4.6423262435703336E-3</v>
      </c>
      <c r="CJ26" s="161">
        <v>0</v>
      </c>
      <c r="CK26" s="161">
        <v>4.7136250444681609E-3</v>
      </c>
      <c r="CL26" s="161">
        <v>1.3138479213890514E-2</v>
      </c>
      <c r="CM26" s="161">
        <v>2.4883542661713544E-3</v>
      </c>
      <c r="CN26" s="161">
        <v>3.6654149179000076E-2</v>
      </c>
      <c r="CO26" s="161">
        <v>4.9419311473234088E-3</v>
      </c>
      <c r="CP26" s="161">
        <v>0</v>
      </c>
      <c r="CQ26" s="161">
        <v>2.791289717642207E-4</v>
      </c>
      <c r="CR26" s="161">
        <v>0</v>
      </c>
      <c r="CS26" s="161">
        <v>1.6043290759856348E-4</v>
      </c>
      <c r="CT26" s="161">
        <v>1.0849129791170385E-3</v>
      </c>
      <c r="CU26" s="161">
        <v>-6.1338726076220909E-3</v>
      </c>
      <c r="CV26" s="161">
        <v>3.4559130351048007E-3</v>
      </c>
      <c r="CW26" s="234">
        <v>3.2474922064315006E-4</v>
      </c>
      <c r="CX26" s="162">
        <v>5.0555002741614358E-4</v>
      </c>
      <c r="CY26" s="162">
        <v>5.0200030790231781E-3</v>
      </c>
      <c r="CZ26" s="162">
        <v>9.2885745782697691E-4</v>
      </c>
      <c r="DA26" s="162">
        <v>1.0325566105825251E-3</v>
      </c>
      <c r="DB26" s="122"/>
    </row>
    <row r="27" spans="1:106" x14ac:dyDescent="0.15">
      <c r="A27" s="96"/>
      <c r="B27" s="113"/>
      <c r="C27" s="78" t="s">
        <v>100</v>
      </c>
      <c r="D27" s="79" t="s">
        <v>13</v>
      </c>
      <c r="E27" s="161">
        <v>3.7384448069603047E-4</v>
      </c>
      <c r="F27" s="161">
        <v>4.5475216007276033E-4</v>
      </c>
      <c r="G27" s="161">
        <v>4.0236686390532541E-3</v>
      </c>
      <c r="H27" s="161">
        <v>3.1844929041190723E-3</v>
      </c>
      <c r="I27" s="161">
        <v>5.6300933361165192E-3</v>
      </c>
      <c r="J27" s="161">
        <v>8.6340372457098611E-3</v>
      </c>
      <c r="K27" s="161">
        <v>6.7401593673237078E-3</v>
      </c>
      <c r="L27" s="161">
        <v>2.4140899984161288E-3</v>
      </c>
      <c r="M27" s="161">
        <v>9.9710905294715987E-3</v>
      </c>
      <c r="N27" s="161">
        <v>7.2100205090689391E-3</v>
      </c>
      <c r="O27" s="161">
        <v>7.9678104278679187E-3</v>
      </c>
      <c r="P27" s="161">
        <v>8.4038943839768315E-3</v>
      </c>
      <c r="Q27" s="161">
        <v>1.5197060788243153E-2</v>
      </c>
      <c r="R27" s="161">
        <v>3.3580130543190666E-3</v>
      </c>
      <c r="S27" s="161">
        <v>6.5903672216393639E-4</v>
      </c>
      <c r="T27" s="161">
        <v>1.9575233142858639E-3</v>
      </c>
      <c r="U27" s="161">
        <v>3.5522310552280776E-3</v>
      </c>
      <c r="V27" s="161">
        <v>4.0960480297436101E-3</v>
      </c>
      <c r="W27" s="161">
        <v>1.7383308449750055E-3</v>
      </c>
      <c r="X27" s="161">
        <v>4.4242404290554226E-3</v>
      </c>
      <c r="Y27" s="161">
        <v>1.6263563374829873E-3</v>
      </c>
      <c r="Z27" s="161">
        <v>2.9149580848355575E-2</v>
      </c>
      <c r="AA27" s="161">
        <v>1.8256617306890868E-3</v>
      </c>
      <c r="AB27" s="161">
        <v>7.3651889461959904E-3</v>
      </c>
      <c r="AC27" s="161">
        <v>1.6938516247200297E-3</v>
      </c>
      <c r="AD27" s="161">
        <v>2.8275212064090482E-3</v>
      </c>
      <c r="AE27" s="161">
        <v>3.996223217459704E-3</v>
      </c>
      <c r="AF27" s="161">
        <v>1.0212817475073289E-2</v>
      </c>
      <c r="AG27" s="161">
        <v>3.425023293841219E-5</v>
      </c>
      <c r="AH27" s="161">
        <v>1.415448278697594E-3</v>
      </c>
      <c r="AI27" s="161">
        <v>1.0042908035858437E-2</v>
      </c>
      <c r="AJ27" s="161">
        <v>5.8828580547846216E-3</v>
      </c>
      <c r="AK27" s="161">
        <v>1.1025643851316354E-2</v>
      </c>
      <c r="AL27" s="161">
        <v>2.4003770842744073E-3</v>
      </c>
      <c r="AM27" s="161">
        <v>2.5969122529134685E-2</v>
      </c>
      <c r="AN27" s="161">
        <v>4.8114795730937925E-3</v>
      </c>
      <c r="AO27" s="161">
        <v>3.7551059003199804E-3</v>
      </c>
      <c r="AP27" s="161">
        <v>8.381230849338113E-2</v>
      </c>
      <c r="AQ27" s="161">
        <v>1.0085970894769703E-3</v>
      </c>
      <c r="AR27" s="233">
        <v>5.0450528875658103E-3</v>
      </c>
      <c r="AS27" s="161">
        <v>2.2903524344580932E-5</v>
      </c>
      <c r="AT27" s="161">
        <v>4.83817608607246E-5</v>
      </c>
      <c r="AU27" s="161">
        <v>1.9204655951087383E-4</v>
      </c>
      <c r="AV27" s="161">
        <v>1.0998812932994427E-4</v>
      </c>
      <c r="AW27" s="161">
        <v>2.2814388963824519E-4</v>
      </c>
      <c r="AX27" s="161">
        <v>4.1335263947738491E-4</v>
      </c>
      <c r="AY27" s="161">
        <v>3.3259664320937237E-4</v>
      </c>
      <c r="AZ27" s="161">
        <v>9.8852794311858131E-5</v>
      </c>
      <c r="BA27" s="161">
        <v>6.2919330061359034E-5</v>
      </c>
      <c r="BB27" s="161">
        <v>3.3310085332410535E-4</v>
      </c>
      <c r="BC27" s="161">
        <v>3.465927791157525E-4</v>
      </c>
      <c r="BD27" s="161">
        <v>3.5746746354008998E-4</v>
      </c>
      <c r="BE27" s="161">
        <v>6.4430417480671723E-4</v>
      </c>
      <c r="BF27" s="161">
        <v>7.2220053876160189E-5</v>
      </c>
      <c r="BG27" s="161">
        <v>3.936806476730291E-5</v>
      </c>
      <c r="BH27" s="161">
        <v>6.9732078028429938E-5</v>
      </c>
      <c r="BI27" s="161">
        <v>1.8727768771069741E-4</v>
      </c>
      <c r="BJ27" s="161">
        <v>1.6195399679491893E-4</v>
      </c>
      <c r="BK27" s="161">
        <v>1.122970155420952E-4</v>
      </c>
      <c r="BL27" s="161">
        <v>2.376532078879765E-4</v>
      </c>
      <c r="BM27" s="161">
        <v>4.9338206749637045E-5</v>
      </c>
      <c r="BN27" s="161">
        <v>1.4716753204527589E-3</v>
      </c>
      <c r="BO27" s="161">
        <v>9.2609329897300809E-5</v>
      </c>
      <c r="BP27" s="161">
        <v>2.4497285779205449E-4</v>
      </c>
      <c r="BQ27" s="161">
        <v>7.5948347803171163E-5</v>
      </c>
      <c r="BR27" s="161">
        <v>1.233801184117915E-4</v>
      </c>
      <c r="BS27" s="161">
        <v>1.7187830285089083E-4</v>
      </c>
      <c r="BT27" s="161">
        <v>4.721258337556736E-4</v>
      </c>
      <c r="BU27" s="161">
        <v>1.5918863916540289E-6</v>
      </c>
      <c r="BV27" s="161">
        <v>7.0257037696606147E-5</v>
      </c>
      <c r="BW27" s="161">
        <v>6.233931025935069E-4</v>
      </c>
      <c r="BX27" s="161">
        <v>2.739007554473634E-4</v>
      </c>
      <c r="BY27" s="161">
        <v>5.1103458488931152E-4</v>
      </c>
      <c r="BZ27" s="161">
        <v>1.1893452747802453E-4</v>
      </c>
      <c r="CA27" s="161">
        <v>1.1700711560889067E-3</v>
      </c>
      <c r="CB27" s="161">
        <v>2.7642588330229915E-4</v>
      </c>
      <c r="CC27" s="161">
        <v>1.9082553434515148E-4</v>
      </c>
      <c r="CD27" s="161">
        <v>3.8977243407003199E-3</v>
      </c>
      <c r="CE27" s="161">
        <v>4.7067253922236605E-5</v>
      </c>
      <c r="CF27" s="234">
        <v>2.3241551399553193E-4</v>
      </c>
      <c r="CG27" s="162">
        <v>4.177386655457605E-4</v>
      </c>
      <c r="CH27" s="161">
        <v>9.7712509440453389E-3</v>
      </c>
      <c r="CI27" s="161">
        <v>5.1131970846722248E-3</v>
      </c>
      <c r="CJ27" s="161">
        <v>2.6065356274322233E-7</v>
      </c>
      <c r="CK27" s="161">
        <v>2.7936468077092097E-3</v>
      </c>
      <c r="CL27" s="161">
        <v>6.4517787465819421E-3</v>
      </c>
      <c r="CM27" s="161">
        <v>0.10367356565835249</v>
      </c>
      <c r="CN27" s="161">
        <v>1.3401075031293718E-3</v>
      </c>
      <c r="CO27" s="161">
        <v>4.7577828249605715E-3</v>
      </c>
      <c r="CP27" s="161">
        <v>4.4239643118327199E-4</v>
      </c>
      <c r="CQ27" s="161">
        <v>2.4829183123668646E-4</v>
      </c>
      <c r="CR27" s="161">
        <v>0</v>
      </c>
      <c r="CS27" s="161">
        <v>1.2548163285294747E-4</v>
      </c>
      <c r="CT27" s="161">
        <v>3.4252227483776723E-4</v>
      </c>
      <c r="CU27" s="161">
        <v>-9.9549735763047051E-4</v>
      </c>
      <c r="CV27" s="161">
        <v>2.5477996640381755E-4</v>
      </c>
      <c r="CW27" s="234">
        <v>2.0972380887460311E-4</v>
      </c>
      <c r="CX27" s="162">
        <v>3.878178827961729E-4</v>
      </c>
      <c r="CY27" s="162">
        <v>1.2984783699749401E-4</v>
      </c>
      <c r="CZ27" s="162">
        <v>1.181689182158457E-3</v>
      </c>
      <c r="DA27" s="162">
        <v>5.2586098039228348E-4</v>
      </c>
      <c r="DB27" s="122"/>
    </row>
    <row r="28" spans="1:106" x14ac:dyDescent="0.15">
      <c r="A28" s="96"/>
      <c r="B28" s="113"/>
      <c r="C28" s="78" t="s">
        <v>101</v>
      </c>
      <c r="D28" s="79" t="s">
        <v>14</v>
      </c>
      <c r="E28" s="161">
        <v>3.4382363603407649E-3</v>
      </c>
      <c r="F28" s="161">
        <v>1.364256480218281E-3</v>
      </c>
      <c r="G28" s="161">
        <v>1.4497041420118344E-3</v>
      </c>
      <c r="H28" s="161">
        <v>8.9996538594669436E-3</v>
      </c>
      <c r="I28" s="161">
        <v>8.5252808390452533E-4</v>
      </c>
      <c r="J28" s="161">
        <v>2.4084985592017546E-3</v>
      </c>
      <c r="K28" s="161">
        <v>4.4542660024057181E-3</v>
      </c>
      <c r="L28" s="161">
        <v>4.0670210234510524E-3</v>
      </c>
      <c r="M28" s="161">
        <v>1.1844852508164248E-3</v>
      </c>
      <c r="N28" s="161">
        <v>3.6341269451314164E-3</v>
      </c>
      <c r="O28" s="161">
        <v>6.4302744963216918E-3</v>
      </c>
      <c r="P28" s="161">
        <v>4.5094460094864189E-3</v>
      </c>
      <c r="Q28" s="161">
        <v>3.6925703258368589E-3</v>
      </c>
      <c r="R28" s="161">
        <v>3.7045572291713957E-3</v>
      </c>
      <c r="S28" s="161">
        <v>2.0993508488286686E-3</v>
      </c>
      <c r="T28" s="161">
        <v>2.0844482885410301E-3</v>
      </c>
      <c r="U28" s="161">
        <v>1.2209067857004746E-3</v>
      </c>
      <c r="V28" s="161">
        <v>3.0963831609460437E-3</v>
      </c>
      <c r="W28" s="161">
        <v>2.2582054902011753E-3</v>
      </c>
      <c r="X28" s="161">
        <v>1.8306708213399823E-3</v>
      </c>
      <c r="Y28" s="161">
        <v>1.7834771352820474E-3</v>
      </c>
      <c r="Z28" s="161">
        <v>1.6631218063055608E-3</v>
      </c>
      <c r="AA28" s="161">
        <v>8.921209155199727E-4</v>
      </c>
      <c r="AB28" s="161">
        <v>2.0017208854281644E-2</v>
      </c>
      <c r="AC28" s="161">
        <v>3.4081111003403011E-2</v>
      </c>
      <c r="AD28" s="161">
        <v>3.9177346068901484E-3</v>
      </c>
      <c r="AE28" s="161">
        <v>4.1676060329577987E-3</v>
      </c>
      <c r="AF28" s="161">
        <v>3.2140252567617036E-3</v>
      </c>
      <c r="AG28" s="161">
        <v>2.3841108381731736E-2</v>
      </c>
      <c r="AH28" s="161">
        <v>8.1825124116251778E-3</v>
      </c>
      <c r="AI28" s="161">
        <v>3.5613316221971602E-3</v>
      </c>
      <c r="AJ28" s="161">
        <v>1.1743033649429618E-2</v>
      </c>
      <c r="AK28" s="161">
        <v>6.9626582766714792E-3</v>
      </c>
      <c r="AL28" s="161">
        <v>2.7593927371997564E-3</v>
      </c>
      <c r="AM28" s="161">
        <v>1.606954567848937E-3</v>
      </c>
      <c r="AN28" s="161">
        <v>1.9019751280175566E-3</v>
      </c>
      <c r="AO28" s="161">
        <v>2.9388754931949576E-3</v>
      </c>
      <c r="AP28" s="161">
        <v>0</v>
      </c>
      <c r="AQ28" s="161">
        <v>1.7610425371820119E-4</v>
      </c>
      <c r="AR28" s="233">
        <v>5.7300850110021707E-3</v>
      </c>
      <c r="AS28" s="161">
        <v>0</v>
      </c>
      <c r="AT28" s="161">
        <v>0</v>
      </c>
      <c r="AU28" s="161">
        <v>0</v>
      </c>
      <c r="AV28" s="161">
        <v>0</v>
      </c>
      <c r="AW28" s="161">
        <v>0</v>
      </c>
      <c r="AX28" s="161">
        <v>0</v>
      </c>
      <c r="AY28" s="161">
        <v>0</v>
      </c>
      <c r="AZ28" s="161">
        <v>0</v>
      </c>
      <c r="BA28" s="161">
        <v>0</v>
      </c>
      <c r="BB28" s="161">
        <v>0</v>
      </c>
      <c r="BC28" s="161">
        <v>0</v>
      </c>
      <c r="BD28" s="161">
        <v>0</v>
      </c>
      <c r="BE28" s="161">
        <v>0</v>
      </c>
      <c r="BF28" s="161">
        <v>0</v>
      </c>
      <c r="BG28" s="161">
        <v>0</v>
      </c>
      <c r="BH28" s="161">
        <v>0</v>
      </c>
      <c r="BI28" s="161">
        <v>0</v>
      </c>
      <c r="BJ28" s="161">
        <v>0</v>
      </c>
      <c r="BK28" s="161">
        <v>0</v>
      </c>
      <c r="BL28" s="161">
        <v>0</v>
      </c>
      <c r="BM28" s="161">
        <v>0</v>
      </c>
      <c r="BN28" s="161">
        <v>0</v>
      </c>
      <c r="BO28" s="161">
        <v>0</v>
      </c>
      <c r="BP28" s="161">
        <v>0</v>
      </c>
      <c r="BQ28" s="161">
        <v>0</v>
      </c>
      <c r="BR28" s="161">
        <v>0</v>
      </c>
      <c r="BS28" s="161">
        <v>0</v>
      </c>
      <c r="BT28" s="161">
        <v>0</v>
      </c>
      <c r="BU28" s="161">
        <v>0</v>
      </c>
      <c r="BV28" s="161">
        <v>0</v>
      </c>
      <c r="BW28" s="161">
        <v>0</v>
      </c>
      <c r="BX28" s="161">
        <v>0</v>
      </c>
      <c r="BY28" s="161">
        <v>0</v>
      </c>
      <c r="BZ28" s="161">
        <v>0</v>
      </c>
      <c r="CA28" s="161">
        <v>0</v>
      </c>
      <c r="CB28" s="161">
        <v>0</v>
      </c>
      <c r="CC28" s="161">
        <v>0</v>
      </c>
      <c r="CD28" s="161">
        <v>0</v>
      </c>
      <c r="CE28" s="161">
        <v>0</v>
      </c>
      <c r="CF28" s="234">
        <v>0</v>
      </c>
      <c r="CG28" s="162">
        <v>2.2065186517509415E-4</v>
      </c>
      <c r="CH28" s="161">
        <v>0</v>
      </c>
      <c r="CI28" s="161">
        <v>0</v>
      </c>
      <c r="CJ28" s="161">
        <v>0</v>
      </c>
      <c r="CK28" s="161">
        <v>0.78368245199182485</v>
      </c>
      <c r="CL28" s="161">
        <v>0.32650763156419665</v>
      </c>
      <c r="CM28" s="161">
        <v>0</v>
      </c>
      <c r="CN28" s="161">
        <v>0</v>
      </c>
      <c r="CO28" s="161">
        <v>7.121188444298579E-2</v>
      </c>
      <c r="CP28" s="161">
        <v>0</v>
      </c>
      <c r="CQ28" s="161">
        <v>0</v>
      </c>
      <c r="CR28" s="161">
        <v>0</v>
      </c>
      <c r="CS28" s="161">
        <v>0</v>
      </c>
      <c r="CT28" s="161">
        <v>0</v>
      </c>
      <c r="CU28" s="161">
        <v>0</v>
      </c>
      <c r="CV28" s="161">
        <v>0</v>
      </c>
      <c r="CW28" s="234">
        <v>0</v>
      </c>
      <c r="CX28" s="162">
        <v>2.78853343090473E-3</v>
      </c>
      <c r="CY28" s="162">
        <v>0</v>
      </c>
      <c r="CZ28" s="162">
        <v>0</v>
      </c>
      <c r="DA28" s="162">
        <v>1.6860673326585392E-3</v>
      </c>
      <c r="DB28" s="122"/>
    </row>
    <row r="29" spans="1:106" x14ac:dyDescent="0.15">
      <c r="A29" s="96"/>
      <c r="B29" s="113"/>
      <c r="C29" s="78" t="s">
        <v>102</v>
      </c>
      <c r="D29" s="79" t="s">
        <v>343</v>
      </c>
      <c r="E29" s="161">
        <v>7.1313666847924598E-3</v>
      </c>
      <c r="F29" s="161">
        <v>3.0923146884947704E-3</v>
      </c>
      <c r="G29" s="161">
        <v>3.6686390532544378E-3</v>
      </c>
      <c r="H29" s="161">
        <v>1.9176185531325718E-2</v>
      </c>
      <c r="I29" s="161">
        <v>1.1339528761241016E-2</v>
      </c>
      <c r="J29" s="161">
        <v>1.5515461700572018E-2</v>
      </c>
      <c r="K29" s="161">
        <v>3.2262896171589478E-2</v>
      </c>
      <c r="L29" s="161">
        <v>2.7588634860630592E-2</v>
      </c>
      <c r="M29" s="161">
        <v>8.0906365437121899E-3</v>
      </c>
      <c r="N29" s="161">
        <v>1.6510983361631117E-2</v>
      </c>
      <c r="O29" s="161">
        <v>3.7502506852062301E-2</v>
      </c>
      <c r="P29" s="161">
        <v>2.9276785320425037E-2</v>
      </c>
      <c r="Q29" s="161">
        <v>2.4341275142878351E-2</v>
      </c>
      <c r="R29" s="161">
        <v>1.3749140137266148E-2</v>
      </c>
      <c r="S29" s="161">
        <v>7.5587260182383102E-3</v>
      </c>
      <c r="T29" s="161">
        <v>6.5268223874718504E-3</v>
      </c>
      <c r="U29" s="161">
        <v>5.3421577455762849E-3</v>
      </c>
      <c r="V29" s="161">
        <v>2.296078392057677E-2</v>
      </c>
      <c r="W29" s="161">
        <v>6.898899002977907E-3</v>
      </c>
      <c r="X29" s="161">
        <v>3.7787106867377272E-3</v>
      </c>
      <c r="Y29" s="161">
        <v>1.1090022933393269E-2</v>
      </c>
      <c r="Z29" s="161">
        <v>1.061823590585995E-2</v>
      </c>
      <c r="AA29" s="161">
        <v>3.7978861832135978E-3</v>
      </c>
      <c r="AB29" s="161">
        <v>7.8573722129683513E-2</v>
      </c>
      <c r="AC29" s="161">
        <v>3.3106636122916484E-2</v>
      </c>
      <c r="AD29" s="161">
        <v>3.6300589418599746E-2</v>
      </c>
      <c r="AE29" s="161">
        <v>1.9045047884712018E-2</v>
      </c>
      <c r="AF29" s="161">
        <v>3.1333143086098403E-3</v>
      </c>
      <c r="AG29" s="161">
        <v>3.5712312774600322E-3</v>
      </c>
      <c r="AH29" s="161">
        <v>9.7968852882260211E-3</v>
      </c>
      <c r="AI29" s="161">
        <v>5.4398103137200827E-3</v>
      </c>
      <c r="AJ29" s="161">
        <v>7.6431789791920829E-3</v>
      </c>
      <c r="AK29" s="161">
        <v>1.2537468454867043E-2</v>
      </c>
      <c r="AL29" s="161">
        <v>7.721586110729226E-3</v>
      </c>
      <c r="AM29" s="161">
        <v>2.8731795138617097E-3</v>
      </c>
      <c r="AN29" s="161">
        <v>4.7265072210526992E-3</v>
      </c>
      <c r="AO29" s="161">
        <v>2.2185410082185036E-2</v>
      </c>
      <c r="AP29" s="161">
        <v>0</v>
      </c>
      <c r="AQ29" s="161">
        <v>7.4177246263121104E-3</v>
      </c>
      <c r="AR29" s="233">
        <v>1.4651322639053332E-2</v>
      </c>
      <c r="AS29" s="161">
        <v>2.0312627925510692E-5</v>
      </c>
      <c r="AT29" s="161">
        <v>1.8306612217571469E-5</v>
      </c>
      <c r="AU29" s="161">
        <v>1.2136771418902807E-5</v>
      </c>
      <c r="AV29" s="161">
        <v>7.1089888469354223E-5</v>
      </c>
      <c r="AW29" s="161">
        <v>2.3467926147684074E-5</v>
      </c>
      <c r="AX29" s="161">
        <v>4.8449344983254315E-5</v>
      </c>
      <c r="AY29" s="161">
        <v>7.4944734135671409E-5</v>
      </c>
      <c r="AZ29" s="161">
        <v>4.6612894548591567E-5</v>
      </c>
      <c r="BA29" s="161">
        <v>1.1467555317634791E-5</v>
      </c>
      <c r="BB29" s="161">
        <v>4.2244568861803451E-5</v>
      </c>
      <c r="BC29" s="161">
        <v>9.4688559532329946E-5</v>
      </c>
      <c r="BD29" s="161">
        <v>5.4051067229192192E-5</v>
      </c>
      <c r="BE29" s="161">
        <v>5.1862789710831964E-5</v>
      </c>
      <c r="BF29" s="161">
        <v>3.6528693917072329E-5</v>
      </c>
      <c r="BG29" s="161">
        <v>2.3337954562652626E-5</v>
      </c>
      <c r="BH29" s="161">
        <v>1.7653690640108845E-5</v>
      </c>
      <c r="BI29" s="161">
        <v>1.7112478723351513E-5</v>
      </c>
      <c r="BJ29" s="161">
        <v>5.5056701510896786E-5</v>
      </c>
      <c r="BK29" s="161">
        <v>1.7811132058900981E-5</v>
      </c>
      <c r="BL29" s="161">
        <v>1.013357720550367E-5</v>
      </c>
      <c r="BM29" s="161">
        <v>2.1048876028127754E-5</v>
      </c>
      <c r="BN29" s="161">
        <v>2.5880021067393475E-5</v>
      </c>
      <c r="BO29" s="161">
        <v>8.9311668298583857E-6</v>
      </c>
      <c r="BP29" s="161">
        <v>2.0804301556634537E-4</v>
      </c>
      <c r="BQ29" s="161">
        <v>7.7778428473127096E-5</v>
      </c>
      <c r="BR29" s="161">
        <v>8.3081466760512836E-5</v>
      </c>
      <c r="BS29" s="161">
        <v>3.9272942557755918E-5</v>
      </c>
      <c r="BT29" s="161">
        <v>7.986304261060436E-6</v>
      </c>
      <c r="BU29" s="161">
        <v>1.0588235173845605E-5</v>
      </c>
      <c r="BV29" s="161">
        <v>2.2896622493185066E-5</v>
      </c>
      <c r="BW29" s="161">
        <v>1.2954712048089656E-5</v>
      </c>
      <c r="BX29" s="161">
        <v>1.9543755481944818E-5</v>
      </c>
      <c r="BY29" s="161">
        <v>3.4745918672504619E-5</v>
      </c>
      <c r="BZ29" s="161">
        <v>2.0422925705882742E-5</v>
      </c>
      <c r="CA29" s="161">
        <v>7.4771386485819603E-6</v>
      </c>
      <c r="CB29" s="161">
        <v>1.2709769835976008E-5</v>
      </c>
      <c r="CC29" s="161">
        <v>5.6243940561736206E-5</v>
      </c>
      <c r="CD29" s="161">
        <v>0</v>
      </c>
      <c r="CE29" s="161">
        <v>1.9075715246016598E-5</v>
      </c>
      <c r="CF29" s="234">
        <v>3.1102863211764256E-5</v>
      </c>
      <c r="CG29" s="162">
        <v>5.9409254951050682E-4</v>
      </c>
      <c r="CH29" s="161">
        <v>3.1756565568147348E-4</v>
      </c>
      <c r="CI29" s="161">
        <v>2.0508991907128692E-2</v>
      </c>
      <c r="CJ29" s="161">
        <v>0</v>
      </c>
      <c r="CK29" s="161">
        <v>0</v>
      </c>
      <c r="CL29" s="161">
        <v>0</v>
      </c>
      <c r="CM29" s="161">
        <v>0</v>
      </c>
      <c r="CN29" s="161">
        <v>0</v>
      </c>
      <c r="CO29" s="161">
        <v>1.2106225022566915E-2</v>
      </c>
      <c r="CP29" s="161">
        <v>7.6091577430903334E-7</v>
      </c>
      <c r="CQ29" s="161">
        <v>4.3557967397485662E-5</v>
      </c>
      <c r="CR29" s="161">
        <v>0</v>
      </c>
      <c r="CS29" s="161">
        <v>0</v>
      </c>
      <c r="CT29" s="161">
        <v>0</v>
      </c>
      <c r="CU29" s="161">
        <v>0</v>
      </c>
      <c r="CV29" s="161">
        <v>0</v>
      </c>
      <c r="CW29" s="234">
        <v>2.5186943636543903E-5</v>
      </c>
      <c r="CX29" s="162">
        <v>4.9825936443594358E-4</v>
      </c>
      <c r="CY29" s="162">
        <v>9.2607499899428536E-6</v>
      </c>
      <c r="CZ29" s="162">
        <v>5.772139247520118E-7</v>
      </c>
      <c r="DA29" s="162">
        <v>8.5658951471469182E-4</v>
      </c>
      <c r="DB29" s="122"/>
    </row>
    <row r="30" spans="1:106" x14ac:dyDescent="0.15">
      <c r="A30" s="96"/>
      <c r="B30" s="113"/>
      <c r="C30" s="78" t="s">
        <v>103</v>
      </c>
      <c r="D30" s="79" t="s">
        <v>375</v>
      </c>
      <c r="E30" s="161">
        <v>1.4670563712162407E-3</v>
      </c>
      <c r="F30" s="161">
        <v>2.7285129604365623E-4</v>
      </c>
      <c r="G30" s="161">
        <v>4.4378698224852069E-4</v>
      </c>
      <c r="H30" s="161">
        <v>5.6767047421253025E-3</v>
      </c>
      <c r="I30" s="161">
        <v>2.8057279663291344E-3</v>
      </c>
      <c r="J30" s="161">
        <v>1.0107092168078792E-3</v>
      </c>
      <c r="K30" s="161">
        <v>2.4103270763147343E-3</v>
      </c>
      <c r="L30" s="161">
        <v>2.6948330517145218E-3</v>
      </c>
      <c r="M30" s="161">
        <v>2.0142941270945981E-3</v>
      </c>
      <c r="N30" s="161">
        <v>1.3266292153233863E-3</v>
      </c>
      <c r="O30" s="161">
        <v>1.5852854946377241E-3</v>
      </c>
      <c r="P30" s="161">
        <v>1.1115035790608438E-3</v>
      </c>
      <c r="Q30" s="161">
        <v>1.2172493134416983E-3</v>
      </c>
      <c r="R30" s="161">
        <v>7.6412990554938515E-4</v>
      </c>
      <c r="S30" s="161">
        <v>5.8994416258223339E-4</v>
      </c>
      <c r="T30" s="161">
        <v>6.0845477349126119E-4</v>
      </c>
      <c r="U30" s="161">
        <v>4.6405506786805368E-4</v>
      </c>
      <c r="V30" s="161">
        <v>2.0079228453498397E-3</v>
      </c>
      <c r="W30" s="161">
        <v>6.2628648667090148E-4</v>
      </c>
      <c r="X30" s="161">
        <v>2.2758143908761314E-4</v>
      </c>
      <c r="Y30" s="161">
        <v>5.3275396339813781E-4</v>
      </c>
      <c r="Z30" s="161">
        <v>1.3464339930655586E-3</v>
      </c>
      <c r="AA30" s="161">
        <v>9.3290358594374286E-4</v>
      </c>
      <c r="AB30" s="161">
        <v>8.203054446206025E-4</v>
      </c>
      <c r="AC30" s="161">
        <v>8.5886440513665605E-2</v>
      </c>
      <c r="AD30" s="161">
        <v>1.1528127505732412E-2</v>
      </c>
      <c r="AE30" s="161">
        <v>3.442851075047298E-3</v>
      </c>
      <c r="AF30" s="161">
        <v>1.6757130187720214E-3</v>
      </c>
      <c r="AG30" s="161">
        <v>5.0160018561416558E-4</v>
      </c>
      <c r="AH30" s="161">
        <v>2.8284780212504677E-3</v>
      </c>
      <c r="AI30" s="161">
        <v>3.6615014394991981E-3</v>
      </c>
      <c r="AJ30" s="161">
        <v>3.9086739347749654E-3</v>
      </c>
      <c r="AK30" s="161">
        <v>8.9090894063453933E-3</v>
      </c>
      <c r="AL30" s="161">
        <v>5.4166584834141841E-3</v>
      </c>
      <c r="AM30" s="161">
        <v>2.5877033442151939E-3</v>
      </c>
      <c r="AN30" s="161">
        <v>1.1385017393776573E-3</v>
      </c>
      <c r="AO30" s="161">
        <v>1.0237224210018313E-2</v>
      </c>
      <c r="AP30" s="161">
        <v>0</v>
      </c>
      <c r="AQ30" s="161">
        <v>3.4687201489948718E-3</v>
      </c>
      <c r="AR30" s="233">
        <v>3.3128300808118604E-3</v>
      </c>
      <c r="AS30" s="161">
        <v>0</v>
      </c>
      <c r="AT30" s="161">
        <v>0</v>
      </c>
      <c r="AU30" s="161">
        <v>0</v>
      </c>
      <c r="AV30" s="161">
        <v>0</v>
      </c>
      <c r="AW30" s="161">
        <v>0</v>
      </c>
      <c r="AX30" s="161">
        <v>0</v>
      </c>
      <c r="AY30" s="161">
        <v>0</v>
      </c>
      <c r="AZ30" s="161">
        <v>0</v>
      </c>
      <c r="BA30" s="161">
        <v>0</v>
      </c>
      <c r="BB30" s="161">
        <v>0</v>
      </c>
      <c r="BC30" s="161">
        <v>0</v>
      </c>
      <c r="BD30" s="161">
        <v>0</v>
      </c>
      <c r="BE30" s="161">
        <v>0</v>
      </c>
      <c r="BF30" s="161">
        <v>0</v>
      </c>
      <c r="BG30" s="161">
        <v>0</v>
      </c>
      <c r="BH30" s="161">
        <v>0</v>
      </c>
      <c r="BI30" s="161">
        <v>0</v>
      </c>
      <c r="BJ30" s="161">
        <v>0</v>
      </c>
      <c r="BK30" s="161">
        <v>0</v>
      </c>
      <c r="BL30" s="161">
        <v>0</v>
      </c>
      <c r="BM30" s="161">
        <v>0</v>
      </c>
      <c r="BN30" s="161">
        <v>0</v>
      </c>
      <c r="BO30" s="161">
        <v>0</v>
      </c>
      <c r="BP30" s="161">
        <v>0</v>
      </c>
      <c r="BQ30" s="161">
        <v>0</v>
      </c>
      <c r="BR30" s="161">
        <v>0</v>
      </c>
      <c r="BS30" s="161">
        <v>0</v>
      </c>
      <c r="BT30" s="161">
        <v>0</v>
      </c>
      <c r="BU30" s="161">
        <v>0</v>
      </c>
      <c r="BV30" s="161">
        <v>0</v>
      </c>
      <c r="BW30" s="161">
        <v>0</v>
      </c>
      <c r="BX30" s="161">
        <v>0</v>
      </c>
      <c r="BY30" s="161">
        <v>0</v>
      </c>
      <c r="BZ30" s="161">
        <v>0</v>
      </c>
      <c r="CA30" s="161">
        <v>0</v>
      </c>
      <c r="CB30" s="161">
        <v>0</v>
      </c>
      <c r="CC30" s="161">
        <v>0</v>
      </c>
      <c r="CD30" s="161">
        <v>0</v>
      </c>
      <c r="CE30" s="161">
        <v>0</v>
      </c>
      <c r="CF30" s="234">
        <v>0</v>
      </c>
      <c r="CG30" s="162">
        <v>1.2756916083020707E-4</v>
      </c>
      <c r="CH30" s="161">
        <v>2.5853101456119957E-4</v>
      </c>
      <c r="CI30" s="161">
        <v>7.275574061920401E-3</v>
      </c>
      <c r="CJ30" s="161">
        <v>-1.414827538570211E-3</v>
      </c>
      <c r="CK30" s="161">
        <v>0</v>
      </c>
      <c r="CL30" s="161">
        <v>0</v>
      </c>
      <c r="CM30" s="161">
        <v>0</v>
      </c>
      <c r="CN30" s="161">
        <v>0</v>
      </c>
      <c r="CO30" s="161">
        <v>4.0150286333150579E-3</v>
      </c>
      <c r="CP30" s="161">
        <v>0</v>
      </c>
      <c r="CQ30" s="161">
        <v>0</v>
      </c>
      <c r="CR30" s="161">
        <v>0</v>
      </c>
      <c r="CS30" s="161">
        <v>0</v>
      </c>
      <c r="CT30" s="161">
        <v>0</v>
      </c>
      <c r="CU30" s="161">
        <v>0</v>
      </c>
      <c r="CV30" s="161">
        <v>0</v>
      </c>
      <c r="CW30" s="234">
        <v>0</v>
      </c>
      <c r="CX30" s="162">
        <v>1.5722153201833366E-4</v>
      </c>
      <c r="CY30" s="162">
        <v>5.9201141488219154E-6</v>
      </c>
      <c r="CZ30" s="162">
        <v>6.1328979504901246E-7</v>
      </c>
      <c r="DA30" s="162">
        <v>2.1058785377569254E-4</v>
      </c>
      <c r="DB30" s="122"/>
    </row>
    <row r="31" spans="1:106" x14ac:dyDescent="0.15">
      <c r="A31" s="96"/>
      <c r="B31" s="113"/>
      <c r="C31" s="78" t="s">
        <v>104</v>
      </c>
      <c r="D31" s="79" t="s">
        <v>398</v>
      </c>
      <c r="E31" s="161">
        <v>3.0020844661953958E-4</v>
      </c>
      <c r="F31" s="161">
        <v>0</v>
      </c>
      <c r="G31" s="161">
        <v>0</v>
      </c>
      <c r="H31" s="161">
        <v>1.2461059190031153E-3</v>
      </c>
      <c r="I31" s="161">
        <v>4.9362494302279518E-4</v>
      </c>
      <c r="J31" s="161">
        <v>7.5265579975054831E-5</v>
      </c>
      <c r="K31" s="161">
        <v>6.5442914882732752E-4</v>
      </c>
      <c r="L31" s="161">
        <v>1.8300843955654609E-3</v>
      </c>
      <c r="M31" s="161">
        <v>1.2714813426842979E-4</v>
      </c>
      <c r="N31" s="161">
        <v>5.8233381193893504E-5</v>
      </c>
      <c r="O31" s="161">
        <v>1.9067992194538087E-3</v>
      </c>
      <c r="P31" s="161">
        <v>5.6669939140993199E-5</v>
      </c>
      <c r="Q31" s="161">
        <v>4.0822385511764272E-5</v>
      </c>
      <c r="R31" s="161">
        <v>5.7179788850634265E-5</v>
      </c>
      <c r="S31" s="161">
        <v>1.3924808161850914E-4</v>
      </c>
      <c r="T31" s="161">
        <v>1.7010563559970742E-5</v>
      </c>
      <c r="U31" s="161">
        <v>1.1601376696701342E-4</v>
      </c>
      <c r="V31" s="161">
        <v>4.6402781875417123E-4</v>
      </c>
      <c r="W31" s="161">
        <v>1.5758700183418273E-4</v>
      </c>
      <c r="X31" s="161">
        <v>1.0162441619635555E-4</v>
      </c>
      <c r="Y31" s="161">
        <v>2.0644216081677842E-3</v>
      </c>
      <c r="Z31" s="161">
        <v>2.1861674849471132E-4</v>
      </c>
      <c r="AA31" s="161">
        <v>1.2406853017981334E-3</v>
      </c>
      <c r="AB31" s="161">
        <v>5.0635674005097431E-3</v>
      </c>
      <c r="AC31" s="161">
        <v>1.2550828303648414E-3</v>
      </c>
      <c r="AD31" s="161">
        <v>0</v>
      </c>
      <c r="AE31" s="161">
        <v>1.2491510366716822E-3</v>
      </c>
      <c r="AF31" s="161">
        <v>2.1532527953372132E-3</v>
      </c>
      <c r="AG31" s="161">
        <v>1.3626436760443558E-5</v>
      </c>
      <c r="AH31" s="161">
        <v>3.7825905303426523E-3</v>
      </c>
      <c r="AI31" s="161">
        <v>3.9749740442326341E-3</v>
      </c>
      <c r="AJ31" s="161">
        <v>2.2151042502069774E-2</v>
      </c>
      <c r="AK31" s="161">
        <v>3.3087951687733488E-3</v>
      </c>
      <c r="AL31" s="161">
        <v>2.5567099397057957E-3</v>
      </c>
      <c r="AM31" s="161">
        <v>2.3022271745686779E-5</v>
      </c>
      <c r="AN31" s="161">
        <v>2.574726155831627E-4</v>
      </c>
      <c r="AO31" s="161">
        <v>1.1444174746455642E-2</v>
      </c>
      <c r="AP31" s="161">
        <v>0</v>
      </c>
      <c r="AQ31" s="161">
        <v>3.5380945519747692E-3</v>
      </c>
      <c r="AR31" s="233">
        <v>2.6321505564002668E-3</v>
      </c>
      <c r="AS31" s="161">
        <v>0</v>
      </c>
      <c r="AT31" s="161">
        <v>0</v>
      </c>
      <c r="AU31" s="161">
        <v>0</v>
      </c>
      <c r="AV31" s="161">
        <v>0</v>
      </c>
      <c r="AW31" s="161">
        <v>0</v>
      </c>
      <c r="AX31" s="161">
        <v>0</v>
      </c>
      <c r="AY31" s="161">
        <v>0</v>
      </c>
      <c r="AZ31" s="161">
        <v>0</v>
      </c>
      <c r="BA31" s="161">
        <v>0</v>
      </c>
      <c r="BB31" s="161">
        <v>0</v>
      </c>
      <c r="BC31" s="161">
        <v>0</v>
      </c>
      <c r="BD31" s="161">
        <v>0</v>
      </c>
      <c r="BE31" s="161">
        <v>0</v>
      </c>
      <c r="BF31" s="161">
        <v>0</v>
      </c>
      <c r="BG31" s="161">
        <v>0</v>
      </c>
      <c r="BH31" s="161">
        <v>0</v>
      </c>
      <c r="BI31" s="161">
        <v>0</v>
      </c>
      <c r="BJ31" s="161">
        <v>0</v>
      </c>
      <c r="BK31" s="161">
        <v>0</v>
      </c>
      <c r="BL31" s="161">
        <v>0</v>
      </c>
      <c r="BM31" s="161">
        <v>0</v>
      </c>
      <c r="BN31" s="161">
        <v>0</v>
      </c>
      <c r="BO31" s="161">
        <v>0</v>
      </c>
      <c r="BP31" s="161">
        <v>0</v>
      </c>
      <c r="BQ31" s="161">
        <v>0</v>
      </c>
      <c r="BR31" s="161">
        <v>0</v>
      </c>
      <c r="BS31" s="161">
        <v>0</v>
      </c>
      <c r="BT31" s="161">
        <v>0</v>
      </c>
      <c r="BU31" s="161">
        <v>0</v>
      </c>
      <c r="BV31" s="161">
        <v>0</v>
      </c>
      <c r="BW31" s="161">
        <v>0</v>
      </c>
      <c r="BX31" s="161">
        <v>0</v>
      </c>
      <c r="BY31" s="161">
        <v>0</v>
      </c>
      <c r="BZ31" s="161">
        <v>0</v>
      </c>
      <c r="CA31" s="161">
        <v>0</v>
      </c>
      <c r="CB31" s="161">
        <v>0</v>
      </c>
      <c r="CC31" s="161">
        <v>0</v>
      </c>
      <c r="CD31" s="161">
        <v>0</v>
      </c>
      <c r="CE31" s="161">
        <v>0</v>
      </c>
      <c r="CF31" s="234">
        <v>0</v>
      </c>
      <c r="CG31" s="162">
        <v>1.013578207960658E-4</v>
      </c>
      <c r="CH31" s="161">
        <v>0</v>
      </c>
      <c r="CI31" s="161">
        <v>8.2588267261686911E-4</v>
      </c>
      <c r="CJ31" s="161">
        <v>1.0012745959218144E-2</v>
      </c>
      <c r="CK31" s="161">
        <v>0</v>
      </c>
      <c r="CL31" s="161">
        <v>0</v>
      </c>
      <c r="CM31" s="161">
        <v>0</v>
      </c>
      <c r="CN31" s="161">
        <v>0</v>
      </c>
      <c r="CO31" s="161">
        <v>2.4928158920367676E-3</v>
      </c>
      <c r="CP31" s="161">
        <v>0</v>
      </c>
      <c r="CQ31" s="161">
        <v>0</v>
      </c>
      <c r="CR31" s="161">
        <v>0</v>
      </c>
      <c r="CS31" s="161">
        <v>0</v>
      </c>
      <c r="CT31" s="161">
        <v>0</v>
      </c>
      <c r="CU31" s="161">
        <v>0</v>
      </c>
      <c r="CV31" s="161">
        <v>0</v>
      </c>
      <c r="CW31" s="234">
        <v>0</v>
      </c>
      <c r="CX31" s="162">
        <v>9.7614330900069448E-5</v>
      </c>
      <c r="CY31" s="162">
        <v>1.4377420075710366E-6</v>
      </c>
      <c r="CZ31" s="162">
        <v>1.3227819108900269E-7</v>
      </c>
      <c r="DA31" s="162">
        <v>1.5275336358476816E-4</v>
      </c>
      <c r="DB31" s="122"/>
    </row>
    <row r="32" spans="1:106" x14ac:dyDescent="0.15">
      <c r="A32" s="96"/>
      <c r="B32" s="113"/>
      <c r="C32" s="78" t="s">
        <v>105</v>
      </c>
      <c r="D32" s="79" t="s">
        <v>399</v>
      </c>
      <c r="E32" s="161">
        <v>1.7440411455501178E-2</v>
      </c>
      <c r="F32" s="161">
        <v>5.1841746248294683E-3</v>
      </c>
      <c r="G32" s="161">
        <v>1.9230769230769232E-2</v>
      </c>
      <c r="H32" s="161">
        <v>1.6476289373485636E-2</v>
      </c>
      <c r="I32" s="161">
        <v>2.6486945297623358E-2</v>
      </c>
      <c r="J32" s="161">
        <v>3.62134961937121E-2</v>
      </c>
      <c r="K32" s="161">
        <v>3.9934004046399948E-2</v>
      </c>
      <c r="L32" s="161">
        <v>2.0723191102697162E-2</v>
      </c>
      <c r="M32" s="161">
        <v>5.3536056534075702E-3</v>
      </c>
      <c r="N32" s="161">
        <v>2.6621754171420875E-2</v>
      </c>
      <c r="O32" s="161">
        <v>1.6451316137124011E-2</v>
      </c>
      <c r="P32" s="161">
        <v>9.8222528039545315E-3</v>
      </c>
      <c r="Q32" s="161">
        <v>2.0908483633934535E-2</v>
      </c>
      <c r="R32" s="161">
        <v>2.2721168824192943E-2</v>
      </c>
      <c r="S32" s="161">
        <v>1.7992765477530568E-2</v>
      </c>
      <c r="T32" s="161">
        <v>1.6362853639802624E-2</v>
      </c>
      <c r="U32" s="161">
        <v>2.0827233403125742E-2</v>
      </c>
      <c r="V32" s="161">
        <v>1.809422056216111E-2</v>
      </c>
      <c r="W32" s="161">
        <v>2.0744622952790507E-2</v>
      </c>
      <c r="X32" s="161">
        <v>1.7476536926161988E-2</v>
      </c>
      <c r="Y32" s="161">
        <v>1.5784917235839357E-2</v>
      </c>
      <c r="Z32" s="161">
        <v>2.7523235691329497E-2</v>
      </c>
      <c r="AA32" s="161">
        <v>2.3607431112334591E-2</v>
      </c>
      <c r="AB32" s="161">
        <v>5.4549057777599393E-3</v>
      </c>
      <c r="AC32" s="161">
        <v>7.2141752932353073E-3</v>
      </c>
      <c r="AD32" s="161">
        <v>5.9082532671233838E-3</v>
      </c>
      <c r="AE32" s="161">
        <v>7.1722824869378029E-3</v>
      </c>
      <c r="AF32" s="161">
        <v>2.3963464844136591E-3</v>
      </c>
      <c r="AG32" s="161">
        <v>5.3106275158269225E-4</v>
      </c>
      <c r="AH32" s="161">
        <v>3.8382168616712207E-3</v>
      </c>
      <c r="AI32" s="161">
        <v>4.1953476422971177E-3</v>
      </c>
      <c r="AJ32" s="161">
        <v>4.3185783930125062E-3</v>
      </c>
      <c r="AK32" s="161">
        <v>5.5651675611341923E-3</v>
      </c>
      <c r="AL32" s="161">
        <v>1.6575996229157255E-2</v>
      </c>
      <c r="AM32" s="161">
        <v>1.2897076631933733E-2</v>
      </c>
      <c r="AN32" s="161">
        <v>7.9912344310526032E-3</v>
      </c>
      <c r="AO32" s="161">
        <v>2.485176274546011E-2</v>
      </c>
      <c r="AP32" s="161">
        <v>7.5641359421624976E-2</v>
      </c>
      <c r="AQ32" s="161">
        <v>5.235099178713799E-3</v>
      </c>
      <c r="AR32" s="233">
        <v>1.3588311932357263E-2</v>
      </c>
      <c r="AS32" s="161">
        <v>1.0749111063438617E-3</v>
      </c>
      <c r="AT32" s="161">
        <v>5.3350698462636861E-4</v>
      </c>
      <c r="AU32" s="161">
        <v>1.1065879823117266E-3</v>
      </c>
      <c r="AV32" s="161">
        <v>7.1224020334390741E-4</v>
      </c>
      <c r="AW32" s="161">
        <v>1.4060258386025758E-3</v>
      </c>
      <c r="AX32" s="161">
        <v>1.9346007436667814E-3</v>
      </c>
      <c r="AY32" s="161">
        <v>1.8627104623507088E-3</v>
      </c>
      <c r="AZ32" s="161">
        <v>8.7332641743976202E-4</v>
      </c>
      <c r="BA32" s="161">
        <v>1.4319221728480258E-4</v>
      </c>
      <c r="BB32" s="161">
        <v>1.5046188204571834E-3</v>
      </c>
      <c r="BC32" s="161">
        <v>9.1113250129298861E-4</v>
      </c>
      <c r="BD32" s="161">
        <v>5.8141418262752686E-4</v>
      </c>
      <c r="BE32" s="161">
        <v>9.6071268571797715E-4</v>
      </c>
      <c r="BF32" s="161">
        <v>1.2765156189473183E-3</v>
      </c>
      <c r="BG32" s="161">
        <v>1.0803822804104745E-3</v>
      </c>
      <c r="BH32" s="161">
        <v>9.2292023525602379E-4</v>
      </c>
      <c r="BI32" s="161">
        <v>1.1118313278947636E-3</v>
      </c>
      <c r="BJ32" s="161">
        <v>9.363467956540277E-4</v>
      </c>
      <c r="BK32" s="161">
        <v>1.1013216656420438E-3</v>
      </c>
      <c r="BL32" s="161">
        <v>9.3242791903244053E-4</v>
      </c>
      <c r="BM32" s="161">
        <v>8.3930992145384389E-4</v>
      </c>
      <c r="BN32" s="161">
        <v>1.6030824478316873E-3</v>
      </c>
      <c r="BO32" s="161">
        <v>1.3064432322964497E-3</v>
      </c>
      <c r="BP32" s="161">
        <v>2.6606161231669583E-4</v>
      </c>
      <c r="BQ32" s="161">
        <v>3.8111429951832279E-4</v>
      </c>
      <c r="BR32" s="161">
        <v>3.1714486813232313E-4</v>
      </c>
      <c r="BS32" s="161">
        <v>4.3662660022790196E-4</v>
      </c>
      <c r="BT32" s="161">
        <v>1.3589598379707676E-4</v>
      </c>
      <c r="BU32" s="161">
        <v>3.2275861702343152E-5</v>
      </c>
      <c r="BV32" s="161">
        <v>2.1300233848358592E-4</v>
      </c>
      <c r="BW32" s="161">
        <v>2.8182567777530651E-4</v>
      </c>
      <c r="BX32" s="161">
        <v>2.5074166718189525E-4</v>
      </c>
      <c r="BY32" s="161">
        <v>3.299664138761301E-4</v>
      </c>
      <c r="BZ32" s="161">
        <v>9.1643332016092156E-4</v>
      </c>
      <c r="CA32" s="161">
        <v>7.7459114702742315E-4</v>
      </c>
      <c r="CB32" s="161">
        <v>4.0852389305916063E-4</v>
      </c>
      <c r="CC32" s="161">
        <v>1.4026142009357439E-3</v>
      </c>
      <c r="CD32" s="161">
        <v>4.2765172695852808E-3</v>
      </c>
      <c r="CE32" s="161">
        <v>2.9131934696362304E-4</v>
      </c>
      <c r="CF32" s="234">
        <v>6.8317125043614014E-4</v>
      </c>
      <c r="CG32" s="162">
        <v>1.1801173439662355E-3</v>
      </c>
      <c r="CH32" s="161">
        <v>3.0608443582222023E-2</v>
      </c>
      <c r="CI32" s="161">
        <v>4.9202993570223258E-2</v>
      </c>
      <c r="CJ32" s="161">
        <v>2.1112938582201011E-5</v>
      </c>
      <c r="CK32" s="161">
        <v>9.571989592706524E-3</v>
      </c>
      <c r="CL32" s="161">
        <v>4.2910344517344753E-2</v>
      </c>
      <c r="CM32" s="161">
        <v>1.3715431334394717E-2</v>
      </c>
      <c r="CN32" s="161">
        <v>0</v>
      </c>
      <c r="CO32" s="161">
        <v>3.6436202108709743E-2</v>
      </c>
      <c r="CP32" s="161">
        <v>2.0719736534434976E-3</v>
      </c>
      <c r="CQ32" s="161">
        <v>2.7865387429281832E-3</v>
      </c>
      <c r="CR32" s="161">
        <v>1.8124349242342665E-6</v>
      </c>
      <c r="CS32" s="161">
        <v>3.8885184457243771E-4</v>
      </c>
      <c r="CT32" s="161">
        <v>1.4734881760662464E-3</v>
      </c>
      <c r="CU32" s="161">
        <v>2.9730847010714725E-3</v>
      </c>
      <c r="CV32" s="161">
        <v>0</v>
      </c>
      <c r="CW32" s="234">
        <v>1.9040729345457192E-3</v>
      </c>
      <c r="CX32" s="162">
        <v>3.2562910003318111E-3</v>
      </c>
      <c r="CY32" s="162">
        <v>2.3557966614446563E-3</v>
      </c>
      <c r="CZ32" s="162">
        <v>3.4039988683239996E-4</v>
      </c>
      <c r="DA32" s="162">
        <v>3.0405004022010652E-3</v>
      </c>
      <c r="DB32" s="122"/>
    </row>
    <row r="33" spans="1:106" x14ac:dyDescent="0.15">
      <c r="A33" s="96"/>
      <c r="B33" s="113"/>
      <c r="C33" s="78" t="s">
        <v>106</v>
      </c>
      <c r="D33" s="79" t="s">
        <v>17</v>
      </c>
      <c r="E33" s="161">
        <v>5.8115823817292004E-3</v>
      </c>
      <c r="F33" s="161">
        <v>5.5479763528876761E-3</v>
      </c>
      <c r="G33" s="161">
        <v>8.9644970414201192E-3</v>
      </c>
      <c r="H33" s="161">
        <v>4.569055036344756E-2</v>
      </c>
      <c r="I33" s="161">
        <v>4.7978001473952363E-3</v>
      </c>
      <c r="J33" s="161">
        <v>1.5709001763365017E-2</v>
      </c>
      <c r="K33" s="161">
        <v>8.5214049026882295E-3</v>
      </c>
      <c r="L33" s="161">
        <v>5.7544819427419285E-3</v>
      </c>
      <c r="M33" s="161">
        <v>2.8641790245730499E-3</v>
      </c>
      <c r="N33" s="161">
        <v>2.7096720186783568E-3</v>
      </c>
      <c r="O33" s="161">
        <v>8.060126249844814E-3</v>
      </c>
      <c r="P33" s="161">
        <v>3.0859357768595387E-3</v>
      </c>
      <c r="Q33" s="161">
        <v>7.4890521784309362E-3</v>
      </c>
      <c r="R33" s="161">
        <v>9.9336887721420061E-3</v>
      </c>
      <c r="S33" s="161">
        <v>7.1377928860174734E-3</v>
      </c>
      <c r="T33" s="161">
        <v>5.4407633294121802E-3</v>
      </c>
      <c r="U33" s="161">
        <v>6.2592189511250576E-3</v>
      </c>
      <c r="V33" s="161">
        <v>4.5915839102650402E-3</v>
      </c>
      <c r="W33" s="161">
        <v>4.0623329699626181E-3</v>
      </c>
      <c r="X33" s="161">
        <v>4.2625001610246032E-3</v>
      </c>
      <c r="Y33" s="161">
        <v>9.4522207099778984E-3</v>
      </c>
      <c r="Z33" s="161">
        <v>1.1180101380963181E-2</v>
      </c>
      <c r="AA33" s="161">
        <v>1.2387098911994821E-2</v>
      </c>
      <c r="AB33" s="161">
        <v>1.3551345601958699E-2</v>
      </c>
      <c r="AC33" s="161">
        <v>3.4591307275909041E-3</v>
      </c>
      <c r="AD33" s="161">
        <v>7.8284355789384839E-3</v>
      </c>
      <c r="AE33" s="161">
        <v>1.5552725481479701E-2</v>
      </c>
      <c r="AF33" s="161">
        <v>5.3912991676203052E-2</v>
      </c>
      <c r="AG33" s="161">
        <v>6.6981670601146834E-2</v>
      </c>
      <c r="AH33" s="161">
        <v>1.5837783943701316E-2</v>
      </c>
      <c r="AI33" s="161">
        <v>6.1798884933163163E-3</v>
      </c>
      <c r="AJ33" s="161">
        <v>3.644504282934527E-2</v>
      </c>
      <c r="AK33" s="161">
        <v>2.0442348170106785E-3</v>
      </c>
      <c r="AL33" s="161">
        <v>5.1915863071272852E-3</v>
      </c>
      <c r="AM33" s="161">
        <v>5.7947057983893616E-2</v>
      </c>
      <c r="AN33" s="161">
        <v>1.0642627370680705E-2</v>
      </c>
      <c r="AO33" s="161">
        <v>5.8286879564534389E-3</v>
      </c>
      <c r="AP33" s="161">
        <v>0</v>
      </c>
      <c r="AQ33" s="161">
        <v>4.5253456713040784E-3</v>
      </c>
      <c r="AR33" s="233">
        <v>1.4832792536855145E-2</v>
      </c>
      <c r="AS33" s="161">
        <v>4.0417984137495768E-6</v>
      </c>
      <c r="AT33" s="161">
        <v>5.230460633591849E-6</v>
      </c>
      <c r="AU33" s="161">
        <v>6.4253495747132506E-6</v>
      </c>
      <c r="AV33" s="161">
        <v>2.8167691657668656E-5</v>
      </c>
      <c r="AW33" s="161">
        <v>3.3270983905577421E-6</v>
      </c>
      <c r="AX33" s="161">
        <v>1.1959015533841254E-5</v>
      </c>
      <c r="AY33" s="161">
        <v>6.1121803247410809E-6</v>
      </c>
      <c r="AZ33" s="161">
        <v>4.1822336055016902E-6</v>
      </c>
      <c r="BA33" s="161">
        <v>1.8266902275878428E-6</v>
      </c>
      <c r="BB33" s="161">
        <v>2.0232073209675982E-6</v>
      </c>
      <c r="BC33" s="161">
        <v>6.856757759237685E-6</v>
      </c>
      <c r="BD33" s="161">
        <v>2.4103854304910031E-6</v>
      </c>
      <c r="BE33" s="161">
        <v>4.8905700823810843E-6</v>
      </c>
      <c r="BF33" s="161">
        <v>6.9080051533718442E-6</v>
      </c>
      <c r="BG33" s="161">
        <v>4.125396008549706E-6</v>
      </c>
      <c r="BH33" s="161">
        <v>4.3398656156934244E-6</v>
      </c>
      <c r="BI33" s="161">
        <v>6.5571180154898316E-6</v>
      </c>
      <c r="BJ33" s="161">
        <v>3.8286996878231421E-6</v>
      </c>
      <c r="BK33" s="161">
        <v>3.2581339132135936E-6</v>
      </c>
      <c r="BL33" s="161">
        <v>3.4704031525697502E-6</v>
      </c>
      <c r="BM33" s="161">
        <v>2.9589474288741891E-6</v>
      </c>
      <c r="BN33" s="161">
        <v>8.3449863849962635E-6</v>
      </c>
      <c r="BO33" s="161">
        <v>9.3630034677856052E-6</v>
      </c>
      <c r="BP33" s="161">
        <v>1.2653252714784795E-5</v>
      </c>
      <c r="BQ33" s="161">
        <v>2.7451210049338976E-6</v>
      </c>
      <c r="BR33" s="161">
        <v>6.3484177258863631E-6</v>
      </c>
      <c r="BS33" s="161">
        <v>1.1978963135082264E-5</v>
      </c>
      <c r="BT33" s="161">
        <v>4.167047465246856E-5</v>
      </c>
      <c r="BU33" s="161">
        <v>4.9976470020551252E-5</v>
      </c>
      <c r="BV33" s="161">
        <v>1.1421749039523874E-5</v>
      </c>
      <c r="BW33" s="161">
        <v>3.3545421317029436E-6</v>
      </c>
      <c r="BX33" s="161">
        <v>2.7586561022101733E-5</v>
      </c>
      <c r="BY33" s="161">
        <v>1.5276222864635652E-6</v>
      </c>
      <c r="BZ33" s="161">
        <v>3.9494716377788514E-6</v>
      </c>
      <c r="CA33" s="161">
        <v>4.1023220153030758E-5</v>
      </c>
      <c r="CB33" s="161">
        <v>7.6630159181584939E-6</v>
      </c>
      <c r="CC33" s="161">
        <v>4.4543775524078302E-6</v>
      </c>
      <c r="CD33" s="161">
        <v>0</v>
      </c>
      <c r="CE33" s="161">
        <v>3.3175156949594079E-6</v>
      </c>
      <c r="CF33" s="234">
        <v>1.1811355326160386E-5</v>
      </c>
      <c r="CG33" s="162">
        <v>5.8253188305832781E-4</v>
      </c>
      <c r="CH33" s="161">
        <v>1.2214063680056672E-5</v>
      </c>
      <c r="CI33" s="161">
        <v>4.4384002251683118E-2</v>
      </c>
      <c r="CJ33" s="161">
        <v>0</v>
      </c>
      <c r="CK33" s="161">
        <v>0</v>
      </c>
      <c r="CL33" s="161">
        <v>0</v>
      </c>
      <c r="CM33" s="161">
        <v>0</v>
      </c>
      <c r="CN33" s="161">
        <v>0</v>
      </c>
      <c r="CO33" s="161">
        <v>2.618205914998659E-2</v>
      </c>
      <c r="CP33" s="161">
        <v>0</v>
      </c>
      <c r="CQ33" s="161">
        <v>3.6446237030989945E-5</v>
      </c>
      <c r="CR33" s="161">
        <v>0</v>
      </c>
      <c r="CS33" s="161">
        <v>0</v>
      </c>
      <c r="CT33" s="161">
        <v>0</v>
      </c>
      <c r="CU33" s="161">
        <v>0</v>
      </c>
      <c r="CV33" s="161">
        <v>0</v>
      </c>
      <c r="CW33" s="234">
        <v>2.1056855134513686E-5</v>
      </c>
      <c r="CX33" s="162">
        <v>1.0454761645768418E-3</v>
      </c>
      <c r="CY33" s="162">
        <v>4.0604935305979268E-4</v>
      </c>
      <c r="CZ33" s="162">
        <v>5.0031219456890519E-4</v>
      </c>
      <c r="DA33" s="162">
        <v>1.1181947184732161E-3</v>
      </c>
      <c r="DB33" s="122"/>
    </row>
    <row r="34" spans="1:106" x14ac:dyDescent="0.15">
      <c r="A34" s="96"/>
      <c r="B34" s="113"/>
      <c r="C34" s="78" t="s">
        <v>107</v>
      </c>
      <c r="D34" s="79" t="s">
        <v>18</v>
      </c>
      <c r="E34" s="161">
        <v>4.7523563530904476E-3</v>
      </c>
      <c r="F34" s="161">
        <v>6.3665302410186443E-4</v>
      </c>
      <c r="G34" s="161">
        <v>1.0059171597633135E-3</v>
      </c>
      <c r="H34" s="161">
        <v>6.3689858082381446E-3</v>
      </c>
      <c r="I34" s="161">
        <v>2.9292673263952491E-3</v>
      </c>
      <c r="J34" s="161">
        <v>3.9568190615457402E-3</v>
      </c>
      <c r="K34" s="161">
        <v>2.7237156827954264E-3</v>
      </c>
      <c r="L34" s="161">
        <v>2.5927446686969243E-3</v>
      </c>
      <c r="M34" s="161">
        <v>4.8851651587344079E-4</v>
      </c>
      <c r="N34" s="161">
        <v>3.4703455605235908E-3</v>
      </c>
      <c r="O34" s="161">
        <v>2.5689264943225768E-3</v>
      </c>
      <c r="P34" s="161">
        <v>1.1292129350424043E-3</v>
      </c>
      <c r="Q34" s="161">
        <v>1.4473391226898242E-3</v>
      </c>
      <c r="R34" s="161">
        <v>3.8033223190043091E-3</v>
      </c>
      <c r="S34" s="161">
        <v>2.7966542193763174E-3</v>
      </c>
      <c r="T34" s="161">
        <v>2.3278301979375348E-3</v>
      </c>
      <c r="U34" s="161">
        <v>1.9722340384392282E-3</v>
      </c>
      <c r="V34" s="161">
        <v>1.4178627795266344E-3</v>
      </c>
      <c r="W34" s="161">
        <v>2.3581188985805799E-3</v>
      </c>
      <c r="X34" s="161">
        <v>3.053026475307414E-3</v>
      </c>
      <c r="Y34" s="161">
        <v>1.296506715613437E-3</v>
      </c>
      <c r="Z34" s="161">
        <v>2.654048189669439E-3</v>
      </c>
      <c r="AA34" s="161">
        <v>5.3935081635436066E-3</v>
      </c>
      <c r="AB34" s="161">
        <v>6.301551305464689E-3</v>
      </c>
      <c r="AC34" s="161">
        <v>1.7244634010703918E-3</v>
      </c>
      <c r="AD34" s="161">
        <v>2.9119248245108105E-3</v>
      </c>
      <c r="AE34" s="161">
        <v>3.1836213153578083E-2</v>
      </c>
      <c r="AF34" s="161">
        <v>1.9439808369148815E-2</v>
      </c>
      <c r="AG34" s="161">
        <v>2.0546456942301249E-2</v>
      </c>
      <c r="AH34" s="161">
        <v>3.0174261575567463E-2</v>
      </c>
      <c r="AI34" s="161">
        <v>1.8703472592948751E-2</v>
      </c>
      <c r="AJ34" s="161">
        <v>1.5821015947389654E-3</v>
      </c>
      <c r="AK34" s="161">
        <v>8.5006556979601734E-3</v>
      </c>
      <c r="AL34" s="161">
        <v>1.9048647799359743E-2</v>
      </c>
      <c r="AM34" s="161">
        <v>1.8730920292290763E-2</v>
      </c>
      <c r="AN34" s="161">
        <v>8.1477624479704067E-3</v>
      </c>
      <c r="AO34" s="161">
        <v>1.6945032457424441E-2</v>
      </c>
      <c r="AP34" s="161">
        <v>0</v>
      </c>
      <c r="AQ34" s="161">
        <v>3.8155921638943588E-2</v>
      </c>
      <c r="AR34" s="233">
        <v>1.1274431229005162E-2</v>
      </c>
      <c r="AS34" s="161">
        <v>9.3272271086528681E-7</v>
      </c>
      <c r="AT34" s="161">
        <v>0</v>
      </c>
      <c r="AU34" s="161">
        <v>7.139277305236946E-7</v>
      </c>
      <c r="AV34" s="161">
        <v>4.0239559510955224E-6</v>
      </c>
      <c r="AW34" s="161">
        <v>9.5059954015935493E-7</v>
      </c>
      <c r="AX34" s="161">
        <v>1.5332071197232377E-6</v>
      </c>
      <c r="AY34" s="161">
        <v>1.034368978033106E-6</v>
      </c>
      <c r="AZ34" s="161">
        <v>1.0265482486231422E-6</v>
      </c>
      <c r="BA34" s="161">
        <v>1.0148279042154682E-7</v>
      </c>
      <c r="BB34" s="161">
        <v>1.2948526854192628E-6</v>
      </c>
      <c r="BC34" s="161">
        <v>1.3060490969976543E-6</v>
      </c>
      <c r="BD34" s="161">
        <v>4.747728878239855E-7</v>
      </c>
      <c r="BE34" s="161">
        <v>4.549367518494032E-7</v>
      </c>
      <c r="BF34" s="161">
        <v>1.5700011712208737E-6</v>
      </c>
      <c r="BG34" s="161">
        <v>1.1786845738713448E-6</v>
      </c>
      <c r="BH34" s="161">
        <v>1.1769127093405898E-6</v>
      </c>
      <c r="BI34" s="161">
        <v>7.9964853847436972E-7</v>
      </c>
      <c r="BJ34" s="161">
        <v>6.8916594380816559E-7</v>
      </c>
      <c r="BK34" s="161">
        <v>1.0860446377378647E-6</v>
      </c>
      <c r="BL34" s="161">
        <v>9.7171288271953001E-7</v>
      </c>
      <c r="BM34" s="161">
        <v>3.8107656280955464E-7</v>
      </c>
      <c r="BN34" s="161">
        <v>1.2675928686070273E-6</v>
      </c>
      <c r="BO34" s="161">
        <v>1.8843780564096816E-6</v>
      </c>
      <c r="BP34" s="161">
        <v>3.1387913711094066E-6</v>
      </c>
      <c r="BQ34" s="161">
        <v>6.862802512334744E-7</v>
      </c>
      <c r="BR34" s="161">
        <v>1.1040726479802371E-6</v>
      </c>
      <c r="BS34" s="161">
        <v>1.3443303297734783E-5</v>
      </c>
      <c r="BT34" s="161">
        <v>7.6964787031993715E-6</v>
      </c>
      <c r="BU34" s="161">
        <v>8.558214912928999E-6</v>
      </c>
      <c r="BV34" s="161">
        <v>8.8186527467951762E-6</v>
      </c>
      <c r="BW34" s="161">
        <v>1.0350528024793951E-5</v>
      </c>
      <c r="BX34" s="161">
        <v>6.8114965486670947E-7</v>
      </c>
      <c r="BY34" s="161">
        <v>3.2349648419228439E-6</v>
      </c>
      <c r="BZ34" s="161">
        <v>7.3446314667466354E-6</v>
      </c>
      <c r="CA34" s="161">
        <v>7.8813083052620671E-6</v>
      </c>
      <c r="CB34" s="161">
        <v>3.2664572903665504E-6</v>
      </c>
      <c r="CC34" s="161">
        <v>6.552884310431075E-6</v>
      </c>
      <c r="CD34" s="161">
        <v>0</v>
      </c>
      <c r="CE34" s="161">
        <v>1.5136165358252299E-5</v>
      </c>
      <c r="CF34" s="234">
        <v>4.9871408534204163E-6</v>
      </c>
      <c r="CG34" s="162">
        <v>4.3894647178177929E-4</v>
      </c>
      <c r="CH34" s="161">
        <v>0</v>
      </c>
      <c r="CI34" s="161">
        <v>0.20195305187589366</v>
      </c>
      <c r="CJ34" s="161">
        <v>5.7917221641544012E-4</v>
      </c>
      <c r="CK34" s="161">
        <v>0</v>
      </c>
      <c r="CL34" s="161">
        <v>0</v>
      </c>
      <c r="CM34" s="161">
        <v>0</v>
      </c>
      <c r="CN34" s="161">
        <v>0</v>
      </c>
      <c r="CO34" s="161">
        <v>0.11924640262049276</v>
      </c>
      <c r="CP34" s="161">
        <v>0</v>
      </c>
      <c r="CQ34" s="161">
        <v>8.1348472467714821E-5</v>
      </c>
      <c r="CR34" s="161">
        <v>2.4236048405458213E-7</v>
      </c>
      <c r="CS34" s="161">
        <v>0</v>
      </c>
      <c r="CT34" s="161">
        <v>0</v>
      </c>
      <c r="CU34" s="161">
        <v>0</v>
      </c>
      <c r="CV34" s="161">
        <v>0</v>
      </c>
      <c r="CW34" s="234">
        <v>4.7048112760633798E-5</v>
      </c>
      <c r="CX34" s="162">
        <v>4.7146873360028891E-3</v>
      </c>
      <c r="CY34" s="162">
        <v>1.1459649530933852E-5</v>
      </c>
      <c r="CZ34" s="162">
        <v>1.0943013990090223E-6</v>
      </c>
      <c r="DA34" s="162">
        <v>2.9173599650805129E-3</v>
      </c>
      <c r="DB34" s="122"/>
    </row>
    <row r="35" spans="1:106" x14ac:dyDescent="0.15">
      <c r="A35" s="96"/>
      <c r="B35" s="113"/>
      <c r="C35" s="78" t="s">
        <v>108</v>
      </c>
      <c r="D35" s="79" t="s">
        <v>400</v>
      </c>
      <c r="E35" s="161">
        <v>1.5350280949791554E-2</v>
      </c>
      <c r="F35" s="161">
        <v>8.4583901773533417E-3</v>
      </c>
      <c r="G35" s="161">
        <v>1.2189349112426036E-2</v>
      </c>
      <c r="H35" s="161">
        <v>2.1322256836275529E-2</v>
      </c>
      <c r="I35" s="161">
        <v>1.6287493130785584E-2</v>
      </c>
      <c r="J35" s="161">
        <v>1.1956474990322997E-2</v>
      </c>
      <c r="K35" s="161">
        <v>2.0934819778507995E-2</v>
      </c>
      <c r="L35" s="161">
        <v>1.354772894633529E-2</v>
      </c>
      <c r="M35" s="161">
        <v>2.1186894373360458E-2</v>
      </c>
      <c r="N35" s="161">
        <v>1.0551160755068579E-2</v>
      </c>
      <c r="O35" s="161">
        <v>2.2483677607683224E-2</v>
      </c>
      <c r="P35" s="161">
        <v>9.247825693570827E-3</v>
      </c>
      <c r="Q35" s="161">
        <v>1.144140132116084E-2</v>
      </c>
      <c r="R35" s="161">
        <v>1.3274374617718456E-2</v>
      </c>
      <c r="S35" s="161">
        <v>1.1898801722424362E-2</v>
      </c>
      <c r="T35" s="161">
        <v>8.5523879559975969E-3</v>
      </c>
      <c r="U35" s="161">
        <v>1.0198162562909846E-2</v>
      </c>
      <c r="V35" s="161">
        <v>1.0930433063987145E-2</v>
      </c>
      <c r="W35" s="161">
        <v>1.1589955372010925E-2</v>
      </c>
      <c r="X35" s="161">
        <v>1.0102325767801091E-2</v>
      </c>
      <c r="Y35" s="161">
        <v>8.6707788613216465E-3</v>
      </c>
      <c r="Z35" s="161">
        <v>6.0579313952039165E-2</v>
      </c>
      <c r="AA35" s="161">
        <v>1.6070283834641565E-2</v>
      </c>
      <c r="AB35" s="161">
        <v>2.044993879066407E-2</v>
      </c>
      <c r="AC35" s="161">
        <v>6.7345907970796362E-3</v>
      </c>
      <c r="AD35" s="161">
        <v>2.4012829349951467E-2</v>
      </c>
      <c r="AE35" s="161">
        <v>1.3281284784527629E-2</v>
      </c>
      <c r="AF35" s="161">
        <v>1.6179662570586048E-2</v>
      </c>
      <c r="AG35" s="161">
        <v>5.9551211463884418E-4</v>
      </c>
      <c r="AH35" s="161">
        <v>3.4621949545708214E-2</v>
      </c>
      <c r="AI35" s="161">
        <v>9.4701723745785494E-3</v>
      </c>
      <c r="AJ35" s="161">
        <v>1.4073656428776265E-2</v>
      </c>
      <c r="AK35" s="161">
        <v>9.1777051673407311E-3</v>
      </c>
      <c r="AL35" s="161">
        <v>6.510988471433902E-3</v>
      </c>
      <c r="AM35" s="161">
        <v>1.4982894452092955E-2</v>
      </c>
      <c r="AN35" s="161">
        <v>5.6388419482307547E-3</v>
      </c>
      <c r="AO35" s="161">
        <v>1.1587349588361179E-2</v>
      </c>
      <c r="AP35" s="161">
        <v>2.7496845773336269E-2</v>
      </c>
      <c r="AQ35" s="161">
        <v>4.0231817235803595E-2</v>
      </c>
      <c r="AR35" s="233">
        <v>1.2901215114511718E-2</v>
      </c>
      <c r="AS35" s="161">
        <v>5.7621536360122165E-4</v>
      </c>
      <c r="AT35" s="161">
        <v>4.4720438417210307E-4</v>
      </c>
      <c r="AU35" s="161">
        <v>4.6976444668459102E-4</v>
      </c>
      <c r="AV35" s="161">
        <v>7.6589294935851433E-4</v>
      </c>
      <c r="AW35" s="161">
        <v>5.9228292599053812E-4</v>
      </c>
      <c r="AX35" s="161">
        <v>4.2868471067461728E-4</v>
      </c>
      <c r="AY35" s="161">
        <v>7.423007920539399E-4</v>
      </c>
      <c r="AZ35" s="161">
        <v>4.6552062059784268E-4</v>
      </c>
      <c r="BA35" s="161">
        <v>4.5794109177723003E-4</v>
      </c>
      <c r="BB35" s="161">
        <v>3.9735791783803624E-4</v>
      </c>
      <c r="BC35" s="161">
        <v>9.1178552584148746E-4</v>
      </c>
      <c r="BD35" s="161">
        <v>3.9460931176447408E-4</v>
      </c>
      <c r="BE35" s="161">
        <v>6.0290493038842161E-4</v>
      </c>
      <c r="BF35" s="161">
        <v>4.9758570453226894E-4</v>
      </c>
      <c r="BG35" s="161">
        <v>3.8106872273260573E-4</v>
      </c>
      <c r="BH35" s="161">
        <v>3.4307005477278191E-4</v>
      </c>
      <c r="BI35" s="161">
        <v>3.9038841648318732E-4</v>
      </c>
      <c r="BJ35" s="161">
        <v>3.8654552048262447E-4</v>
      </c>
      <c r="BK35" s="161">
        <v>4.0943882842717493E-4</v>
      </c>
      <c r="BL35" s="161">
        <v>3.6980615993783259E-4</v>
      </c>
      <c r="BM35" s="161">
        <v>3.3832873896968285E-4</v>
      </c>
      <c r="BN35" s="161">
        <v>1.8087493907631776E-3</v>
      </c>
      <c r="BO35" s="161">
        <v>6.0364873300798887E-4</v>
      </c>
      <c r="BP35" s="161">
        <v>7.7601712289162726E-4</v>
      </c>
      <c r="BQ35" s="161">
        <v>2.3722420684303764E-4</v>
      </c>
      <c r="BR35" s="161">
        <v>9.1886446128155237E-4</v>
      </c>
      <c r="BS35" s="161">
        <v>5.3899829069664726E-4</v>
      </c>
      <c r="BT35" s="161">
        <v>6.0734555791774121E-4</v>
      </c>
      <c r="BU35" s="161">
        <v>2.2271805020847652E-5</v>
      </c>
      <c r="BV35" s="161">
        <v>2.2556094998564843E-3</v>
      </c>
      <c r="BW35" s="161">
        <v>3.8563992900906077E-4</v>
      </c>
      <c r="BX35" s="161">
        <v>5.6021939306421988E-4</v>
      </c>
      <c r="BY35" s="161">
        <v>3.829838932298656E-4</v>
      </c>
      <c r="BZ35" s="161">
        <v>2.4736164468193856E-4</v>
      </c>
      <c r="CA35" s="161">
        <v>5.7836677870923162E-4</v>
      </c>
      <c r="CB35" s="161">
        <v>2.1680916754304993E-4</v>
      </c>
      <c r="CC35" s="161">
        <v>5.3298112207077165E-4</v>
      </c>
      <c r="CD35" s="161">
        <v>1.0524639970261227E-3</v>
      </c>
      <c r="CE35" s="161">
        <v>1.5020052308928719E-3</v>
      </c>
      <c r="CF35" s="234">
        <v>5.2341512692054455E-4</v>
      </c>
      <c r="CG35" s="162">
        <v>1.000054591916645E-3</v>
      </c>
      <c r="CH35" s="161">
        <v>1.7291042816400232E-2</v>
      </c>
      <c r="CI35" s="161">
        <v>2.6103946508364374E-2</v>
      </c>
      <c r="CJ35" s="161">
        <v>-1.2537436367948996E-4</v>
      </c>
      <c r="CK35" s="161">
        <v>1.0201519241634755E-3</v>
      </c>
      <c r="CL35" s="161">
        <v>4.3406964750674149E-3</v>
      </c>
      <c r="CM35" s="161">
        <v>9.7411403974290937E-3</v>
      </c>
      <c r="CN35" s="161">
        <v>0</v>
      </c>
      <c r="CO35" s="161">
        <v>1.6525314859955124E-2</v>
      </c>
      <c r="CP35" s="161">
        <v>6.4122372301022234E-4</v>
      </c>
      <c r="CQ35" s="161">
        <v>1.0713595297168496E-3</v>
      </c>
      <c r="CR35" s="161">
        <v>-1.2096949378028709E-5</v>
      </c>
      <c r="CS35" s="161">
        <v>3.696866434132255E-5</v>
      </c>
      <c r="CT35" s="161">
        <v>1.9469826147432387E-4</v>
      </c>
      <c r="CU35" s="161">
        <v>8.9270750701093819E-4</v>
      </c>
      <c r="CV35" s="161">
        <v>0</v>
      </c>
      <c r="CW35" s="234">
        <v>6.6597411118388898E-4</v>
      </c>
      <c r="CX35" s="162">
        <v>1.28699828735866E-3</v>
      </c>
      <c r="CY35" s="162">
        <v>2.2631045884859589E-3</v>
      </c>
      <c r="CZ35" s="162">
        <v>8.0509317212806636E-4</v>
      </c>
      <c r="DA35" s="162">
        <v>1.7769614610217265E-3</v>
      </c>
      <c r="DB35" s="122"/>
    </row>
    <row r="36" spans="1:106" x14ac:dyDescent="0.15">
      <c r="A36" s="96"/>
      <c r="B36" s="113"/>
      <c r="C36" s="78" t="s">
        <v>109</v>
      </c>
      <c r="D36" s="79" t="s">
        <v>347</v>
      </c>
      <c r="E36" s="161">
        <v>1.5350280949791553E-3</v>
      </c>
      <c r="F36" s="161">
        <v>8.1855388813096858E-4</v>
      </c>
      <c r="G36" s="161">
        <v>3.5502958579881655E-3</v>
      </c>
      <c r="H36" s="161">
        <v>2.4922118380062306E-3</v>
      </c>
      <c r="I36" s="161">
        <v>2.8163779111624204E-3</v>
      </c>
      <c r="J36" s="161">
        <v>3.6342522902240763E-3</v>
      </c>
      <c r="K36" s="161">
        <v>2.7744108985496558E-3</v>
      </c>
      <c r="L36" s="161">
        <v>6.4991266188702866E-3</v>
      </c>
      <c r="M36" s="161">
        <v>4.818245088066813E-4</v>
      </c>
      <c r="N36" s="161">
        <v>3.2374120357480168E-3</v>
      </c>
      <c r="O36" s="161">
        <v>3.278803332282843E-3</v>
      </c>
      <c r="P36" s="161">
        <v>1.094760187951005E-3</v>
      </c>
      <c r="Q36" s="161">
        <v>2.189564313812811E-3</v>
      </c>
      <c r="R36" s="161">
        <v>2.9369618818734871E-3</v>
      </c>
      <c r="S36" s="161">
        <v>3.7129278556752095E-3</v>
      </c>
      <c r="T36" s="161">
        <v>5.3086043356000995E-3</v>
      </c>
      <c r="U36" s="161">
        <v>3.9057968212227851E-3</v>
      </c>
      <c r="V36" s="161">
        <v>3.9700157826745765E-3</v>
      </c>
      <c r="W36" s="161">
        <v>6.953323379900022E-3</v>
      </c>
      <c r="X36" s="161">
        <v>9.1862746922283089E-3</v>
      </c>
      <c r="Y36" s="161">
        <v>1.9926246873192069E-3</v>
      </c>
      <c r="Z36" s="161">
        <v>3.011598946553313E-3</v>
      </c>
      <c r="AA36" s="161">
        <v>4.0387588304039903E-3</v>
      </c>
      <c r="AB36" s="161">
        <v>4.7086034237090848E-3</v>
      </c>
      <c r="AC36" s="161">
        <v>2.237210654938955E-2</v>
      </c>
      <c r="AD36" s="161">
        <v>5.0290489118966896E-3</v>
      </c>
      <c r="AE36" s="161">
        <v>2.0687495980454586E-2</v>
      </c>
      <c r="AF36" s="161">
        <v>2.9773692266449901E-2</v>
      </c>
      <c r="AG36" s="161">
        <v>1.8535636814949305E-3</v>
      </c>
      <c r="AH36" s="161">
        <v>6.907339229321365E-3</v>
      </c>
      <c r="AI36" s="161">
        <v>9.0296608721373531E-2</v>
      </c>
      <c r="AJ36" s="161">
        <v>1.3285440938924236E-2</v>
      </c>
      <c r="AK36" s="161">
        <v>1.1881770494693805E-2</v>
      </c>
      <c r="AL36" s="161">
        <v>6.6036883555590474E-3</v>
      </c>
      <c r="AM36" s="161">
        <v>2.9855281999806613E-2</v>
      </c>
      <c r="AN36" s="161">
        <v>1.5959468826966264E-2</v>
      </c>
      <c r="AO36" s="161">
        <v>8.5664050269088424E-3</v>
      </c>
      <c r="AP36" s="161">
        <v>0</v>
      </c>
      <c r="AQ36" s="161">
        <v>2.1255249774533191E-2</v>
      </c>
      <c r="AR36" s="233">
        <v>9.9166435434843471E-3</v>
      </c>
      <c r="AS36" s="161">
        <v>1.0363585676280965E-5</v>
      </c>
      <c r="AT36" s="161">
        <v>5.230460633591849E-6</v>
      </c>
      <c r="AU36" s="161">
        <v>2.4987470568329308E-5</v>
      </c>
      <c r="AV36" s="161">
        <v>3.6215603559859695E-5</v>
      </c>
      <c r="AW36" s="161">
        <v>1.7556385257318085E-5</v>
      </c>
      <c r="AX36" s="161">
        <v>2.3304748219793214E-5</v>
      </c>
      <c r="AY36" s="161">
        <v>2.03112453868319E-5</v>
      </c>
      <c r="AZ36" s="161">
        <v>4.2506701554098996E-5</v>
      </c>
      <c r="BA36" s="161">
        <v>2.3341041796955769E-6</v>
      </c>
      <c r="BB36" s="161">
        <v>2.1607854187933949E-5</v>
      </c>
      <c r="BC36" s="161">
        <v>2.4814932842955432E-5</v>
      </c>
      <c r="BD36" s="161">
        <v>7.8154921534102229E-6</v>
      </c>
      <c r="BE36" s="161">
        <v>1.3193165803632692E-5</v>
      </c>
      <c r="BF36" s="161">
        <v>2.2608016865580582E-5</v>
      </c>
      <c r="BG36" s="161">
        <v>2.663827136949239E-5</v>
      </c>
      <c r="BH36" s="161">
        <v>3.6484293989558282E-5</v>
      </c>
      <c r="BI36" s="161">
        <v>2.8147628554297816E-5</v>
      </c>
      <c r="BJ36" s="161">
        <v>3.476459316543413E-5</v>
      </c>
      <c r="BK36" s="161">
        <v>4.3658994437062157E-5</v>
      </c>
      <c r="BL36" s="161">
        <v>7.8847559626384729E-5</v>
      </c>
      <c r="BM36" s="161">
        <v>1.0401148537860786E-5</v>
      </c>
      <c r="BN36" s="161">
        <v>2.3239202591128835E-5</v>
      </c>
      <c r="BO36" s="161">
        <v>3.1386672002073759E-5</v>
      </c>
      <c r="BP36" s="161">
        <v>4.3207424967927928E-5</v>
      </c>
      <c r="BQ36" s="161">
        <v>1.4343257250779614E-4</v>
      </c>
      <c r="BR36" s="161">
        <v>3.4226252087387349E-5</v>
      </c>
      <c r="BS36" s="161">
        <v>1.3905726506993475E-4</v>
      </c>
      <c r="BT36" s="161">
        <v>2.0548632052349452E-4</v>
      </c>
      <c r="BU36" s="161">
        <v>1.4034888278711208E-5</v>
      </c>
      <c r="BV36" s="161">
        <v>4.7891659344794291E-5</v>
      </c>
      <c r="BW36" s="161">
        <v>5.2578034043217713E-4</v>
      </c>
      <c r="BX36" s="161">
        <v>9.2033797597951936E-5</v>
      </c>
      <c r="BY36" s="161">
        <v>8.1982396040211329E-5</v>
      </c>
      <c r="BZ36" s="161">
        <v>4.7774749021903821E-5</v>
      </c>
      <c r="CA36" s="161">
        <v>2.1562451183883654E-4</v>
      </c>
      <c r="CB36" s="161">
        <v>2.520900024470564E-4</v>
      </c>
      <c r="CC36" s="161">
        <v>7.039896256160998E-5</v>
      </c>
      <c r="CD36" s="161">
        <v>0</v>
      </c>
      <c r="CE36" s="161">
        <v>1.468000695019538E-4</v>
      </c>
      <c r="CF36" s="234">
        <v>9.5918932685615439E-5</v>
      </c>
      <c r="CG36" s="162">
        <v>4.7409154244323182E-4</v>
      </c>
      <c r="CH36" s="161">
        <v>6.0337474579479963E-3</v>
      </c>
      <c r="CI36" s="161">
        <v>1.9687800241011522E-2</v>
      </c>
      <c r="CJ36" s="161">
        <v>4.6656987731036801E-5</v>
      </c>
      <c r="CK36" s="161">
        <v>3.0349955706224147E-2</v>
      </c>
      <c r="CL36" s="161">
        <v>4.4832204126267927E-2</v>
      </c>
      <c r="CM36" s="161">
        <v>-2.7478035261513062E-3</v>
      </c>
      <c r="CN36" s="161">
        <v>5.8905824313378989E-5</v>
      </c>
      <c r="CO36" s="161">
        <v>1.9230734088726078E-2</v>
      </c>
      <c r="CP36" s="161">
        <v>4.1013360235256896E-5</v>
      </c>
      <c r="CQ36" s="161">
        <v>1.5682267775026101E-4</v>
      </c>
      <c r="CR36" s="161">
        <v>1.2961017190745045E-6</v>
      </c>
      <c r="CS36" s="161">
        <v>2.028485238482937E-4</v>
      </c>
      <c r="CT36" s="161">
        <v>3.4445825755073222E-4</v>
      </c>
      <c r="CU36" s="161">
        <v>-4.3573958414801736E-5</v>
      </c>
      <c r="CV36" s="161">
        <v>1.3374276451643965E-6</v>
      </c>
      <c r="CW36" s="234">
        <v>1.5046629486479394E-4</v>
      </c>
      <c r="CX36" s="162">
        <v>8.9761636721536061E-4</v>
      </c>
      <c r="CY36" s="162">
        <v>5.2266150628170626E-5</v>
      </c>
      <c r="CZ36" s="162">
        <v>4.2626045813926169E-4</v>
      </c>
      <c r="DA36" s="162">
        <v>9.1170144646790042E-4</v>
      </c>
      <c r="DB36" s="122"/>
    </row>
    <row r="37" spans="1:106" x14ac:dyDescent="0.15">
      <c r="A37" s="96"/>
      <c r="B37" s="113"/>
      <c r="C37" s="78" t="s">
        <v>110</v>
      </c>
      <c r="D37" s="79" t="s">
        <v>19</v>
      </c>
      <c r="E37" s="161">
        <v>0</v>
      </c>
      <c r="F37" s="161">
        <v>0</v>
      </c>
      <c r="G37" s="161">
        <v>0</v>
      </c>
      <c r="H37" s="161">
        <v>0</v>
      </c>
      <c r="I37" s="161">
        <v>0</v>
      </c>
      <c r="J37" s="161">
        <v>0</v>
      </c>
      <c r="K37" s="161">
        <v>0</v>
      </c>
      <c r="L37" s="161">
        <v>0</v>
      </c>
      <c r="M37" s="161">
        <v>0</v>
      </c>
      <c r="N37" s="161">
        <v>0</v>
      </c>
      <c r="O37" s="161">
        <v>0</v>
      </c>
      <c r="P37" s="161">
        <v>0</v>
      </c>
      <c r="Q37" s="161">
        <v>0</v>
      </c>
      <c r="R37" s="161">
        <v>0</v>
      </c>
      <c r="S37" s="161">
        <v>0</v>
      </c>
      <c r="T37" s="161">
        <v>0</v>
      </c>
      <c r="U37" s="161">
        <v>0</v>
      </c>
      <c r="V37" s="161">
        <v>0</v>
      </c>
      <c r="W37" s="161">
        <v>0</v>
      </c>
      <c r="X37" s="161">
        <v>0</v>
      </c>
      <c r="Y37" s="161">
        <v>0</v>
      </c>
      <c r="Z37" s="161">
        <v>0</v>
      </c>
      <c r="AA37" s="161">
        <v>0</v>
      </c>
      <c r="AB37" s="161">
        <v>0</v>
      </c>
      <c r="AC37" s="161">
        <v>0</v>
      </c>
      <c r="AD37" s="161">
        <v>0</v>
      </c>
      <c r="AE37" s="161">
        <v>0</v>
      </c>
      <c r="AF37" s="161">
        <v>0</v>
      </c>
      <c r="AG37" s="161">
        <v>0</v>
      </c>
      <c r="AH37" s="161">
        <v>0</v>
      </c>
      <c r="AI37" s="161">
        <v>0</v>
      </c>
      <c r="AJ37" s="161">
        <v>0</v>
      </c>
      <c r="AK37" s="161">
        <v>0</v>
      </c>
      <c r="AL37" s="161">
        <v>0</v>
      </c>
      <c r="AM37" s="161">
        <v>0</v>
      </c>
      <c r="AN37" s="161">
        <v>0</v>
      </c>
      <c r="AO37" s="161">
        <v>0</v>
      </c>
      <c r="AP37" s="161">
        <v>0</v>
      </c>
      <c r="AQ37" s="161">
        <v>0.22684362475919079</v>
      </c>
      <c r="AR37" s="233">
        <v>1.1860274316973281E-3</v>
      </c>
      <c r="AS37" s="161">
        <v>0</v>
      </c>
      <c r="AT37" s="161">
        <v>0</v>
      </c>
      <c r="AU37" s="161">
        <v>0</v>
      </c>
      <c r="AV37" s="161">
        <v>0</v>
      </c>
      <c r="AW37" s="161">
        <v>0</v>
      </c>
      <c r="AX37" s="161">
        <v>0</v>
      </c>
      <c r="AY37" s="161">
        <v>0</v>
      </c>
      <c r="AZ37" s="161">
        <v>0</v>
      </c>
      <c r="BA37" s="161">
        <v>0</v>
      </c>
      <c r="BB37" s="161">
        <v>0</v>
      </c>
      <c r="BC37" s="161">
        <v>0</v>
      </c>
      <c r="BD37" s="161">
        <v>0</v>
      </c>
      <c r="BE37" s="161">
        <v>0</v>
      </c>
      <c r="BF37" s="161">
        <v>0</v>
      </c>
      <c r="BG37" s="161">
        <v>0</v>
      </c>
      <c r="BH37" s="161">
        <v>0</v>
      </c>
      <c r="BI37" s="161">
        <v>0</v>
      </c>
      <c r="BJ37" s="161">
        <v>0</v>
      </c>
      <c r="BK37" s="161">
        <v>0</v>
      </c>
      <c r="BL37" s="161">
        <v>0</v>
      </c>
      <c r="BM37" s="161">
        <v>0</v>
      </c>
      <c r="BN37" s="161">
        <v>0</v>
      </c>
      <c r="BO37" s="161">
        <v>0</v>
      </c>
      <c r="BP37" s="161">
        <v>0</v>
      </c>
      <c r="BQ37" s="161">
        <v>0</v>
      </c>
      <c r="BR37" s="161">
        <v>0</v>
      </c>
      <c r="BS37" s="161">
        <v>0</v>
      </c>
      <c r="BT37" s="161">
        <v>0</v>
      </c>
      <c r="BU37" s="161">
        <v>0</v>
      </c>
      <c r="BV37" s="161">
        <v>0</v>
      </c>
      <c r="BW37" s="161">
        <v>0</v>
      </c>
      <c r="BX37" s="161">
        <v>0</v>
      </c>
      <c r="BY37" s="161">
        <v>0</v>
      </c>
      <c r="BZ37" s="161">
        <v>0</v>
      </c>
      <c r="CA37" s="161">
        <v>0</v>
      </c>
      <c r="CB37" s="161">
        <v>0</v>
      </c>
      <c r="CC37" s="161">
        <v>0</v>
      </c>
      <c r="CD37" s="161">
        <v>0</v>
      </c>
      <c r="CE37" s="161">
        <v>0</v>
      </c>
      <c r="CF37" s="234">
        <v>0</v>
      </c>
      <c r="CG37" s="162">
        <v>4.5671078954389159E-5</v>
      </c>
      <c r="CH37" s="161">
        <v>0</v>
      </c>
      <c r="CI37" s="161">
        <v>3.2951222825906572E-3</v>
      </c>
      <c r="CJ37" s="161">
        <v>0.30097588693891064</v>
      </c>
      <c r="CK37" s="161">
        <v>0</v>
      </c>
      <c r="CL37" s="161">
        <v>0</v>
      </c>
      <c r="CM37" s="161">
        <v>0</v>
      </c>
      <c r="CN37" s="161">
        <v>0</v>
      </c>
      <c r="CO37" s="161">
        <v>6.2231690751530344E-2</v>
      </c>
      <c r="CP37" s="161">
        <v>0</v>
      </c>
      <c r="CQ37" s="161">
        <v>0</v>
      </c>
      <c r="CR37" s="161">
        <v>0</v>
      </c>
      <c r="CS37" s="161">
        <v>0</v>
      </c>
      <c r="CT37" s="161">
        <v>0</v>
      </c>
      <c r="CU37" s="161">
        <v>0</v>
      </c>
      <c r="CV37" s="161">
        <v>0</v>
      </c>
      <c r="CW37" s="234">
        <v>0</v>
      </c>
      <c r="CX37" s="162">
        <v>2.4368846784458306E-3</v>
      </c>
      <c r="CY37" s="162">
        <v>0</v>
      </c>
      <c r="CZ37" s="162">
        <v>0</v>
      </c>
      <c r="DA37" s="162">
        <v>1.3262899378465802E-3</v>
      </c>
      <c r="DB37" s="122"/>
    </row>
    <row r="38" spans="1:106" x14ac:dyDescent="0.15">
      <c r="A38" s="96"/>
      <c r="B38" s="113"/>
      <c r="C38" s="78" t="s">
        <v>111</v>
      </c>
      <c r="D38" s="79" t="s">
        <v>20</v>
      </c>
      <c r="E38" s="161">
        <v>2.4356534348377742E-4</v>
      </c>
      <c r="F38" s="161">
        <v>2.1828103683492498E-3</v>
      </c>
      <c r="G38" s="161">
        <v>1.8047337278106509E-3</v>
      </c>
      <c r="H38" s="161">
        <v>1.7307026652821046E-3</v>
      </c>
      <c r="I38" s="161">
        <v>6.2216977716055433E-3</v>
      </c>
      <c r="J38" s="161">
        <v>1.3300503204163261E-2</v>
      </c>
      <c r="K38" s="161">
        <v>7.2609374927989747E-3</v>
      </c>
      <c r="L38" s="161">
        <v>7.7094744775289201E-2</v>
      </c>
      <c r="M38" s="161">
        <v>1.6395417313560684E-3</v>
      </c>
      <c r="N38" s="161">
        <v>2.1813860636600044E-2</v>
      </c>
      <c r="O38" s="161">
        <v>2.3693333206001164E-2</v>
      </c>
      <c r="P38" s="161">
        <v>6.6812570294068688E-3</v>
      </c>
      <c r="Q38" s="161">
        <v>1.4113412009203592E-2</v>
      </c>
      <c r="R38" s="161">
        <v>8.44008337852847E-3</v>
      </c>
      <c r="S38" s="161">
        <v>3.2334254921781908E-2</v>
      </c>
      <c r="T38" s="161">
        <v>2.4728125396640543E-2</v>
      </c>
      <c r="U38" s="161">
        <v>6.0907227657682042E-2</v>
      </c>
      <c r="V38" s="161">
        <v>5.2480973427246454E-2</v>
      </c>
      <c r="W38" s="161">
        <v>5.5949884084200194E-2</v>
      </c>
      <c r="X38" s="161">
        <v>7.8800431116537437E-2</v>
      </c>
      <c r="Y38" s="161">
        <v>3.1788346839478732E-2</v>
      </c>
      <c r="Z38" s="161">
        <v>1.4013946522665653E-2</v>
      </c>
      <c r="AA38" s="161">
        <v>1.7268912007565185E-3</v>
      </c>
      <c r="AB38" s="161">
        <v>5.8550241827048507E-3</v>
      </c>
      <c r="AC38" s="161">
        <v>1.6326280720193058E-4</v>
      </c>
      <c r="AD38" s="161">
        <v>2.3210994977984723E-4</v>
      </c>
      <c r="AE38" s="161">
        <v>3.0940782113429276E-3</v>
      </c>
      <c r="AF38" s="161">
        <v>7.2543768874591523E-4</v>
      </c>
      <c r="AG38" s="161">
        <v>1.8414103730329133E-6</v>
      </c>
      <c r="AH38" s="161">
        <v>2.8828950845066759E-3</v>
      </c>
      <c r="AI38" s="161">
        <v>1.6849741738641625E-2</v>
      </c>
      <c r="AJ38" s="161">
        <v>1.8145968111701394E-4</v>
      </c>
      <c r="AK38" s="161">
        <v>1.3740729312453853E-3</v>
      </c>
      <c r="AL38" s="161">
        <v>3.1462969145864841E-3</v>
      </c>
      <c r="AM38" s="161">
        <v>0</v>
      </c>
      <c r="AN38" s="161">
        <v>2.6795040936868097E-3</v>
      </c>
      <c r="AO38" s="161">
        <v>6.2800678318690245E-4</v>
      </c>
      <c r="AP38" s="161">
        <v>0</v>
      </c>
      <c r="AQ38" s="161">
        <v>2.3731382311661837E-2</v>
      </c>
      <c r="AR38" s="233">
        <v>1.2955566799769704E-2</v>
      </c>
      <c r="AS38" s="161">
        <v>5.1817928381404821E-7</v>
      </c>
      <c r="AT38" s="161">
        <v>7.8456909503877731E-6</v>
      </c>
      <c r="AU38" s="161">
        <v>2.8557109220947784E-6</v>
      </c>
      <c r="AV38" s="161">
        <v>1.2071867853286566E-5</v>
      </c>
      <c r="AW38" s="161">
        <v>8.5256896258042149E-6</v>
      </c>
      <c r="AX38" s="161">
        <v>2.1158258252180681E-5</v>
      </c>
      <c r="AY38" s="161">
        <v>9.5914214326706197E-6</v>
      </c>
      <c r="AZ38" s="161">
        <v>1.0786360671643905E-4</v>
      </c>
      <c r="BA38" s="161">
        <v>2.6892939461709911E-6</v>
      </c>
      <c r="BB38" s="161">
        <v>3.2533173721158974E-5</v>
      </c>
      <c r="BC38" s="161">
        <v>2.7100518762701329E-5</v>
      </c>
      <c r="BD38" s="161">
        <v>8.7650379290581926E-6</v>
      </c>
      <c r="BE38" s="161">
        <v>2.2178166652658406E-5</v>
      </c>
      <c r="BF38" s="161">
        <v>1.2036675646026699E-5</v>
      </c>
      <c r="BG38" s="161">
        <v>3.4535458014430399E-5</v>
      </c>
      <c r="BH38" s="161">
        <v>4.9209662659303409E-5</v>
      </c>
      <c r="BI38" s="161">
        <v>8.8441128355265289E-5</v>
      </c>
      <c r="BJ38" s="161">
        <v>9.4415734301718683E-5</v>
      </c>
      <c r="BK38" s="161">
        <v>7.7326378206935955E-5</v>
      </c>
      <c r="BL38" s="161">
        <v>9.6754839893644639E-5</v>
      </c>
      <c r="BM38" s="161">
        <v>5.4628446092169686E-5</v>
      </c>
      <c r="BN38" s="161">
        <v>2.0704016853914782E-5</v>
      </c>
      <c r="BO38" s="161">
        <v>2.4339883228625054E-6</v>
      </c>
      <c r="BP38" s="161">
        <v>9.6125485740225591E-6</v>
      </c>
      <c r="BQ38" s="161">
        <v>2.2876008374449146E-7</v>
      </c>
      <c r="BR38" s="161">
        <v>2.7601816199505927E-7</v>
      </c>
      <c r="BS38" s="161">
        <v>4.4811010992449281E-6</v>
      </c>
      <c r="BT38" s="161">
        <v>1.0626937121572354E-6</v>
      </c>
      <c r="BU38" s="161">
        <v>0</v>
      </c>
      <c r="BV38" s="161">
        <v>3.9843310602990261E-6</v>
      </c>
      <c r="BW38" s="161">
        <v>2.5401828905197945E-5</v>
      </c>
      <c r="BX38" s="161">
        <v>3.1437676378463515E-7</v>
      </c>
      <c r="BY38" s="161">
        <v>3.6543121362461756E-6</v>
      </c>
      <c r="BZ38" s="161">
        <v>4.3305610063364592E-6</v>
      </c>
      <c r="CA38" s="161">
        <v>0</v>
      </c>
      <c r="CB38" s="161">
        <v>3.9166525803921191E-6</v>
      </c>
      <c r="CC38" s="161">
        <v>8.5128104334905207E-7</v>
      </c>
      <c r="CD38" s="161">
        <v>0</v>
      </c>
      <c r="CE38" s="161">
        <v>3.4004535873333935E-5</v>
      </c>
      <c r="CF38" s="234">
        <v>1.6250949906182638E-5</v>
      </c>
      <c r="CG38" s="162">
        <v>5.1451304739340655E-4</v>
      </c>
      <c r="CH38" s="161">
        <v>0</v>
      </c>
      <c r="CI38" s="161">
        <v>2.5431893445115001E-2</v>
      </c>
      <c r="CJ38" s="161">
        <v>0.17190102462915513</v>
      </c>
      <c r="CK38" s="161">
        <v>0</v>
      </c>
      <c r="CL38" s="161">
        <v>0</v>
      </c>
      <c r="CM38" s="161">
        <v>0</v>
      </c>
      <c r="CN38" s="161">
        <v>0</v>
      </c>
      <c r="CO38" s="161">
        <v>4.9435235839074936E-2</v>
      </c>
      <c r="CP38" s="161">
        <v>0</v>
      </c>
      <c r="CQ38" s="161">
        <v>3.6070578565229944E-5</v>
      </c>
      <c r="CR38" s="161">
        <v>2.2115921040598131E-4</v>
      </c>
      <c r="CS38" s="161">
        <v>0</v>
      </c>
      <c r="CT38" s="161">
        <v>0</v>
      </c>
      <c r="CU38" s="161">
        <v>0</v>
      </c>
      <c r="CV38" s="161">
        <v>0</v>
      </c>
      <c r="CW38" s="234">
        <v>6.5498394780780131E-5</v>
      </c>
      <c r="CX38" s="162">
        <v>1.9987313714846205E-3</v>
      </c>
      <c r="CY38" s="162">
        <v>3.2109571502419818E-5</v>
      </c>
      <c r="CZ38" s="162">
        <v>8.2806147621715693E-5</v>
      </c>
      <c r="DA38" s="162">
        <v>1.5599249901413891E-3</v>
      </c>
      <c r="DB38" s="122"/>
    </row>
    <row r="39" spans="1:106" x14ac:dyDescent="0.15">
      <c r="A39" s="96"/>
      <c r="B39" s="113"/>
      <c r="C39" s="78" t="s">
        <v>112</v>
      </c>
      <c r="D39" s="79" t="s">
        <v>401</v>
      </c>
      <c r="E39" s="161">
        <v>8.3831792640928044E-4</v>
      </c>
      <c r="F39" s="161">
        <v>0</v>
      </c>
      <c r="G39" s="161">
        <v>0</v>
      </c>
      <c r="H39" s="161">
        <v>0</v>
      </c>
      <c r="I39" s="161">
        <v>0</v>
      </c>
      <c r="J39" s="161">
        <v>0</v>
      </c>
      <c r="K39" s="161">
        <v>0</v>
      </c>
      <c r="L39" s="161">
        <v>1.4262347627458473E-5</v>
      </c>
      <c r="M39" s="161">
        <v>0</v>
      </c>
      <c r="N39" s="161">
        <v>0</v>
      </c>
      <c r="O39" s="161">
        <v>0</v>
      </c>
      <c r="P39" s="161">
        <v>1.2879531622953E-6</v>
      </c>
      <c r="Q39" s="161">
        <v>0</v>
      </c>
      <c r="R39" s="161">
        <v>0</v>
      </c>
      <c r="S39" s="161">
        <v>0</v>
      </c>
      <c r="T39" s="161">
        <v>0</v>
      </c>
      <c r="U39" s="161">
        <v>0</v>
      </c>
      <c r="V39" s="161">
        <v>0</v>
      </c>
      <c r="W39" s="161">
        <v>0</v>
      </c>
      <c r="X39" s="161">
        <v>0</v>
      </c>
      <c r="Y39" s="161">
        <v>0</v>
      </c>
      <c r="Z39" s="161">
        <v>6.1294415465806909E-6</v>
      </c>
      <c r="AA39" s="161">
        <v>0</v>
      </c>
      <c r="AB39" s="161">
        <v>1.254289670673704E-6</v>
      </c>
      <c r="AC39" s="161">
        <v>2.3979224807783555E-4</v>
      </c>
      <c r="AD39" s="161">
        <v>0</v>
      </c>
      <c r="AE39" s="161">
        <v>2.2968830943043659E-5</v>
      </c>
      <c r="AF39" s="161">
        <v>1.201055776069396E-4</v>
      </c>
      <c r="AG39" s="161">
        <v>6.2607952683119051E-6</v>
      </c>
      <c r="AH39" s="161">
        <v>1.4880043630392051E-3</v>
      </c>
      <c r="AI39" s="161">
        <v>6.4933610980497526E-4</v>
      </c>
      <c r="AJ39" s="161">
        <v>2.1872372277497217E-5</v>
      </c>
      <c r="AK39" s="161">
        <v>1.5152683953583197E-5</v>
      </c>
      <c r="AL39" s="161">
        <v>3.1575701632067875E-2</v>
      </c>
      <c r="AM39" s="161">
        <v>9.2089086982747115E-6</v>
      </c>
      <c r="AN39" s="161">
        <v>1.0222237839530032E-5</v>
      </c>
      <c r="AO39" s="161">
        <v>5.0847140115985E-5</v>
      </c>
      <c r="AP39" s="161">
        <v>0</v>
      </c>
      <c r="AQ39" s="161">
        <v>3.2018955221491123E-3</v>
      </c>
      <c r="AR39" s="233">
        <v>2.3606990441441432E-3</v>
      </c>
      <c r="AS39" s="161">
        <v>0</v>
      </c>
      <c r="AT39" s="161">
        <v>0</v>
      </c>
      <c r="AU39" s="161">
        <v>0</v>
      </c>
      <c r="AV39" s="161">
        <v>0</v>
      </c>
      <c r="AW39" s="161">
        <v>0</v>
      </c>
      <c r="AX39" s="161">
        <v>0</v>
      </c>
      <c r="AY39" s="161">
        <v>0</v>
      </c>
      <c r="AZ39" s="161">
        <v>0</v>
      </c>
      <c r="BA39" s="161">
        <v>0</v>
      </c>
      <c r="BB39" s="161">
        <v>0</v>
      </c>
      <c r="BC39" s="161">
        <v>0</v>
      </c>
      <c r="BD39" s="161">
        <v>0</v>
      </c>
      <c r="BE39" s="161">
        <v>0</v>
      </c>
      <c r="BF39" s="161">
        <v>0</v>
      </c>
      <c r="BG39" s="161">
        <v>0</v>
      </c>
      <c r="BH39" s="161">
        <v>0</v>
      </c>
      <c r="BI39" s="161">
        <v>0</v>
      </c>
      <c r="BJ39" s="161">
        <v>0</v>
      </c>
      <c r="BK39" s="161">
        <v>0</v>
      </c>
      <c r="BL39" s="161">
        <v>0</v>
      </c>
      <c r="BM39" s="161">
        <v>0</v>
      </c>
      <c r="BN39" s="161">
        <v>0</v>
      </c>
      <c r="BO39" s="161">
        <v>0</v>
      </c>
      <c r="BP39" s="161">
        <v>0</v>
      </c>
      <c r="BQ39" s="161">
        <v>0</v>
      </c>
      <c r="BR39" s="161">
        <v>0</v>
      </c>
      <c r="BS39" s="161">
        <v>0</v>
      </c>
      <c r="BT39" s="161">
        <v>0</v>
      </c>
      <c r="BU39" s="161">
        <v>0</v>
      </c>
      <c r="BV39" s="161">
        <v>7.9686621205980512E-8</v>
      </c>
      <c r="BW39" s="161">
        <v>4.4138712259249253E-8</v>
      </c>
      <c r="BX39" s="161">
        <v>0</v>
      </c>
      <c r="BY39" s="161">
        <v>0</v>
      </c>
      <c r="BZ39" s="161">
        <v>2.3904696754977255E-6</v>
      </c>
      <c r="CA39" s="161">
        <v>0</v>
      </c>
      <c r="CB39" s="161">
        <v>0</v>
      </c>
      <c r="CC39" s="161">
        <v>0</v>
      </c>
      <c r="CD39" s="161">
        <v>0</v>
      </c>
      <c r="CE39" s="161">
        <v>2.07344730934963E-7</v>
      </c>
      <c r="CF39" s="234">
        <v>1.6091155789660318E-7</v>
      </c>
      <c r="CG39" s="162">
        <v>9.1059587715755738E-5</v>
      </c>
      <c r="CH39" s="161">
        <v>3.3714887111516434E-2</v>
      </c>
      <c r="CI39" s="161">
        <v>4.4403828392361094E-2</v>
      </c>
      <c r="CJ39" s="161">
        <v>0.50533818496498117</v>
      </c>
      <c r="CK39" s="161">
        <v>0</v>
      </c>
      <c r="CL39" s="161">
        <v>0</v>
      </c>
      <c r="CM39" s="161">
        <v>0</v>
      </c>
      <c r="CN39" s="161">
        <v>0</v>
      </c>
      <c r="CO39" s="161">
        <v>0.12828152232134024</v>
      </c>
      <c r="CP39" s="161">
        <v>3.3480294069597465E-6</v>
      </c>
      <c r="CQ39" s="161">
        <v>3.5650724985851117E-6</v>
      </c>
      <c r="CR39" s="161">
        <v>3.4552175096303258E-5</v>
      </c>
      <c r="CS39" s="161">
        <v>0</v>
      </c>
      <c r="CT39" s="161">
        <v>0</v>
      </c>
      <c r="CU39" s="161">
        <v>0</v>
      </c>
      <c r="CV39" s="161">
        <v>0</v>
      </c>
      <c r="CW39" s="234">
        <v>9.1304532520410484E-6</v>
      </c>
      <c r="CX39" s="162">
        <v>5.0320540254073882E-3</v>
      </c>
      <c r="CY39" s="162">
        <v>4.2286529634442255E-8</v>
      </c>
      <c r="CZ39" s="162">
        <v>2.1405016376220436E-6</v>
      </c>
      <c r="DA39" s="162">
        <v>2.7352902125724957E-3</v>
      </c>
      <c r="DB39" s="122"/>
    </row>
    <row r="40" spans="1:106" x14ac:dyDescent="0.15">
      <c r="A40" s="96"/>
      <c r="B40" s="113"/>
      <c r="C40" s="78" t="s">
        <v>334</v>
      </c>
      <c r="D40" s="79" t="s">
        <v>402</v>
      </c>
      <c r="E40" s="161">
        <v>1.755936197208628E-4</v>
      </c>
      <c r="F40" s="161">
        <v>0</v>
      </c>
      <c r="G40" s="161">
        <v>7.3668639053254435E-3</v>
      </c>
      <c r="H40" s="161">
        <v>2.2152994115610938E-3</v>
      </c>
      <c r="I40" s="161">
        <v>8.8554291288771129E-4</v>
      </c>
      <c r="J40" s="161">
        <v>1.0107092168078792E-3</v>
      </c>
      <c r="K40" s="161">
        <v>8.0881912407884486E-4</v>
      </c>
      <c r="L40" s="161">
        <v>1.7032245666685933E-3</v>
      </c>
      <c r="M40" s="161">
        <v>3.2121633920445422E-4</v>
      </c>
      <c r="N40" s="161">
        <v>5.422983623681332E-4</v>
      </c>
      <c r="O40" s="161">
        <v>1.3465376791802356E-3</v>
      </c>
      <c r="P40" s="161">
        <v>6.4558652260051914E-4</v>
      </c>
      <c r="Q40" s="161">
        <v>3.7853484747272321E-4</v>
      </c>
      <c r="R40" s="161">
        <v>9.1487662161014824E-4</v>
      </c>
      <c r="S40" s="161">
        <v>1.6582214299608723E-3</v>
      </c>
      <c r="T40" s="161">
        <v>1.2836432963331769E-3</v>
      </c>
      <c r="U40" s="161">
        <v>2.0274786893759011E-3</v>
      </c>
      <c r="V40" s="161">
        <v>1.3720328715015309E-3</v>
      </c>
      <c r="W40" s="161">
        <v>5.5236681055280542E-4</v>
      </c>
      <c r="X40" s="161">
        <v>7.5431080754196299E-4</v>
      </c>
      <c r="Y40" s="161">
        <v>4.5471383204098877E-4</v>
      </c>
      <c r="Z40" s="161">
        <v>9.602791756309749E-4</v>
      </c>
      <c r="AA40" s="161">
        <v>9.0996333383037216E-4</v>
      </c>
      <c r="AB40" s="161">
        <v>1.4160930381906119E-3</v>
      </c>
      <c r="AC40" s="161">
        <v>8.7549680362035281E-3</v>
      </c>
      <c r="AD40" s="161">
        <v>2.1452586267531335E-3</v>
      </c>
      <c r="AE40" s="161">
        <v>6.024901039675298E-4</v>
      </c>
      <c r="AF40" s="161">
        <v>2.7826060219975769E-3</v>
      </c>
      <c r="AG40" s="161">
        <v>3.0788381437110311E-4</v>
      </c>
      <c r="AH40" s="161">
        <v>1.7292533434750616E-3</v>
      </c>
      <c r="AI40" s="161">
        <v>1.3835219472069708E-3</v>
      </c>
      <c r="AJ40" s="161">
        <v>2.4302635863885798E-6</v>
      </c>
      <c r="AK40" s="161">
        <v>1.5352423878425884E-3</v>
      </c>
      <c r="AL40" s="161">
        <v>1.1921362216941297E-3</v>
      </c>
      <c r="AM40" s="161">
        <v>0</v>
      </c>
      <c r="AN40" s="161">
        <v>1.9141140354519985E-3</v>
      </c>
      <c r="AO40" s="161">
        <v>3.1471703566525455E-3</v>
      </c>
      <c r="AP40" s="161">
        <v>0</v>
      </c>
      <c r="AQ40" s="161">
        <v>1.9798387311955345E-3</v>
      </c>
      <c r="AR40" s="233">
        <v>1.2090459842321521E-3</v>
      </c>
      <c r="AS40" s="161">
        <v>0</v>
      </c>
      <c r="AT40" s="161">
        <v>0</v>
      </c>
      <c r="AU40" s="161">
        <v>0</v>
      </c>
      <c r="AV40" s="161">
        <v>0</v>
      </c>
      <c r="AW40" s="161">
        <v>0</v>
      </c>
      <c r="AX40" s="161">
        <v>0</v>
      </c>
      <c r="AY40" s="161">
        <v>0</v>
      </c>
      <c r="AZ40" s="161">
        <v>0</v>
      </c>
      <c r="BA40" s="161">
        <v>0</v>
      </c>
      <c r="BB40" s="161">
        <v>0</v>
      </c>
      <c r="BC40" s="161">
        <v>0</v>
      </c>
      <c r="BD40" s="161">
        <v>0</v>
      </c>
      <c r="BE40" s="161">
        <v>0</v>
      </c>
      <c r="BF40" s="161">
        <v>0</v>
      </c>
      <c r="BG40" s="161">
        <v>0</v>
      </c>
      <c r="BH40" s="161">
        <v>0</v>
      </c>
      <c r="BI40" s="161">
        <v>0</v>
      </c>
      <c r="BJ40" s="161">
        <v>0</v>
      </c>
      <c r="BK40" s="161">
        <v>0</v>
      </c>
      <c r="BL40" s="161">
        <v>0</v>
      </c>
      <c r="BM40" s="161">
        <v>0</v>
      </c>
      <c r="BN40" s="161">
        <v>0</v>
      </c>
      <c r="BO40" s="161">
        <v>0</v>
      </c>
      <c r="BP40" s="161">
        <v>0</v>
      </c>
      <c r="BQ40" s="161">
        <v>0</v>
      </c>
      <c r="BR40" s="161">
        <v>0</v>
      </c>
      <c r="BS40" s="161">
        <v>0</v>
      </c>
      <c r="BT40" s="161">
        <v>0</v>
      </c>
      <c r="BU40" s="161">
        <v>0</v>
      </c>
      <c r="BV40" s="161">
        <v>0</v>
      </c>
      <c r="BW40" s="161">
        <v>0</v>
      </c>
      <c r="BX40" s="161">
        <v>0</v>
      </c>
      <c r="BY40" s="161">
        <v>0</v>
      </c>
      <c r="BZ40" s="161">
        <v>0</v>
      </c>
      <c r="CA40" s="161">
        <v>0</v>
      </c>
      <c r="CB40" s="161">
        <v>0</v>
      </c>
      <c r="CC40" s="161">
        <v>0</v>
      </c>
      <c r="CD40" s="161">
        <v>0</v>
      </c>
      <c r="CE40" s="161">
        <v>0</v>
      </c>
      <c r="CF40" s="234">
        <v>0</v>
      </c>
      <c r="CG40" s="162">
        <v>4.6557468343148241E-5</v>
      </c>
      <c r="CH40" s="161">
        <v>0</v>
      </c>
      <c r="CI40" s="161">
        <v>1.5574849655454423E-2</v>
      </c>
      <c r="CJ40" s="161">
        <v>0</v>
      </c>
      <c r="CK40" s="161">
        <v>0</v>
      </c>
      <c r="CL40" s="161">
        <v>0</v>
      </c>
      <c r="CM40" s="161">
        <v>0</v>
      </c>
      <c r="CN40" s="161">
        <v>0</v>
      </c>
      <c r="CO40" s="161">
        <v>9.187471502564163E-3</v>
      </c>
      <c r="CP40" s="161">
        <v>0</v>
      </c>
      <c r="CQ40" s="161">
        <v>0</v>
      </c>
      <c r="CR40" s="161">
        <v>0</v>
      </c>
      <c r="CS40" s="161">
        <v>0</v>
      </c>
      <c r="CT40" s="161">
        <v>0</v>
      </c>
      <c r="CU40" s="161">
        <v>0</v>
      </c>
      <c r="CV40" s="161">
        <v>0</v>
      </c>
      <c r="CW40" s="234">
        <v>0</v>
      </c>
      <c r="CX40" s="162">
        <v>3.5976539071784318E-4</v>
      </c>
      <c r="CY40" s="162">
        <v>9.9091434443376351E-6</v>
      </c>
      <c r="CZ40" s="162">
        <v>3.3947393949477693E-5</v>
      </c>
      <c r="DA40" s="162">
        <v>2.3334173798798328E-4</v>
      </c>
      <c r="DB40" s="122"/>
    </row>
    <row r="41" spans="1:106" x14ac:dyDescent="0.15">
      <c r="A41" s="96"/>
      <c r="B41" s="113"/>
      <c r="C41" s="78" t="s">
        <v>335</v>
      </c>
      <c r="D41" s="79" t="s">
        <v>21</v>
      </c>
      <c r="E41" s="161">
        <v>2.5789604857712523E-2</v>
      </c>
      <c r="F41" s="161">
        <v>2.0554797635288769E-2</v>
      </c>
      <c r="G41" s="161">
        <v>1.5443786982248521E-2</v>
      </c>
      <c r="H41" s="161">
        <v>0.12814122533748701</v>
      </c>
      <c r="I41" s="161">
        <v>2.728569116011979E-2</v>
      </c>
      <c r="J41" s="161">
        <v>2.1396929164337018E-2</v>
      </c>
      <c r="K41" s="161">
        <v>1.8377015710908228E-2</v>
      </c>
      <c r="L41" s="161">
        <v>3.3307836259241441E-2</v>
      </c>
      <c r="M41" s="161">
        <v>8.0036404518443165E-3</v>
      </c>
      <c r="N41" s="161">
        <v>2.6230498641524404E-2</v>
      </c>
      <c r="O41" s="161">
        <v>3.8486147851747157E-2</v>
      </c>
      <c r="P41" s="161">
        <v>7.9907834071706145E-3</v>
      </c>
      <c r="Q41" s="161">
        <v>1.4328657314629258E-2</v>
      </c>
      <c r="R41" s="161">
        <v>2.1549849513192072E-2</v>
      </c>
      <c r="S41" s="161">
        <v>2.668886132272922E-2</v>
      </c>
      <c r="T41" s="161">
        <v>2.776909075920762E-2</v>
      </c>
      <c r="U41" s="161">
        <v>2.4313170877229812E-2</v>
      </c>
      <c r="V41" s="161">
        <v>2.821117275870267E-2</v>
      </c>
      <c r="W41" s="161">
        <v>2.9425717223934379E-2</v>
      </c>
      <c r="X41" s="161">
        <v>3.0361367836015406E-2</v>
      </c>
      <c r="Y41" s="161">
        <v>1.986381476810635E-2</v>
      </c>
      <c r="Z41" s="161">
        <v>3.4316700072123098E-2</v>
      </c>
      <c r="AA41" s="161">
        <v>7.3907120017026762E-2</v>
      </c>
      <c r="AB41" s="161">
        <v>3.4955798832005461E-2</v>
      </c>
      <c r="AC41" s="161">
        <v>0.10663612291648597</v>
      </c>
      <c r="AD41" s="161">
        <v>4.5549819235584564E-2</v>
      </c>
      <c r="AE41" s="161">
        <v>6.375864776485006E-2</v>
      </c>
      <c r="AF41" s="161">
        <v>7.6161348872112539E-2</v>
      </c>
      <c r="AG41" s="161">
        <v>1.9148089905020052E-2</v>
      </c>
      <c r="AH41" s="161">
        <v>4.7989803451613862E-2</v>
      </c>
      <c r="AI41" s="161">
        <v>9.6639125859250802E-2</v>
      </c>
      <c r="AJ41" s="161">
        <v>5.5995703293979265E-2</v>
      </c>
      <c r="AK41" s="161">
        <v>3.9040201448045576E-2</v>
      </c>
      <c r="AL41" s="161">
        <v>3.5936131351022249E-2</v>
      </c>
      <c r="AM41" s="161">
        <v>5.0497050846989376E-2</v>
      </c>
      <c r="AN41" s="161">
        <v>8.8420440642339865E-2</v>
      </c>
      <c r="AO41" s="161">
        <v>2.6162637699853792E-2</v>
      </c>
      <c r="AP41" s="161">
        <v>0</v>
      </c>
      <c r="AQ41" s="161">
        <v>4.2467807608771058E-2</v>
      </c>
      <c r="AR41" s="233">
        <v>3.942483752040804E-2</v>
      </c>
      <c r="AS41" s="161">
        <v>4.3423423983617245E-5</v>
      </c>
      <c r="AT41" s="161">
        <v>4.5766530543928677E-5</v>
      </c>
      <c r="AU41" s="161">
        <v>2.4273542837805613E-5</v>
      </c>
      <c r="AV41" s="161">
        <v>1.8376065510002885E-4</v>
      </c>
      <c r="AW41" s="161">
        <v>4.4529647209339785E-5</v>
      </c>
      <c r="AX41" s="161">
        <v>3.955674368885953E-5</v>
      </c>
      <c r="AY41" s="161">
        <v>3.281770666668673E-5</v>
      </c>
      <c r="AZ41" s="161">
        <v>5.5889849091704404E-5</v>
      </c>
      <c r="BA41" s="161">
        <v>5.6322948683958489E-6</v>
      </c>
      <c r="BB41" s="161">
        <v>4.7100266432125683E-5</v>
      </c>
      <c r="BC41" s="161">
        <v>7.1995956471995699E-5</v>
      </c>
      <c r="BD41" s="161">
        <v>1.4352749608832791E-5</v>
      </c>
      <c r="BE41" s="161">
        <v>2.3315508532281914E-5</v>
      </c>
      <c r="BF41" s="161">
        <v>4.0610696962246602E-5</v>
      </c>
      <c r="BG41" s="161">
        <v>5.4926701142404663E-5</v>
      </c>
      <c r="BH41" s="161">
        <v>4.943033379230477E-5</v>
      </c>
      <c r="BI41" s="161">
        <v>4.4300529031480081E-5</v>
      </c>
      <c r="BJ41" s="161">
        <v>5.9880863117553946E-5</v>
      </c>
      <c r="BK41" s="161">
        <v>5.3505799152552127E-5</v>
      </c>
      <c r="BL41" s="161">
        <v>5.1361966658032305E-5</v>
      </c>
      <c r="BM41" s="161">
        <v>3.2974330817226762E-5</v>
      </c>
      <c r="BN41" s="161">
        <v>5.9682497563580875E-5</v>
      </c>
      <c r="BO41" s="161">
        <v>1.3365343943847418E-4</v>
      </c>
      <c r="BP41" s="161">
        <v>1.206963369421914E-4</v>
      </c>
      <c r="BQ41" s="161">
        <v>1.7660278465074741E-4</v>
      </c>
      <c r="BR41" s="161">
        <v>8.032128514056225E-5</v>
      </c>
      <c r="BS41" s="161">
        <v>1.0622521721256772E-4</v>
      </c>
      <c r="BT41" s="161">
        <v>1.3930948481188487E-4</v>
      </c>
      <c r="BU41" s="161">
        <v>3.8234482324314196E-5</v>
      </c>
      <c r="BV41" s="161">
        <v>8.7974029811402487E-5</v>
      </c>
      <c r="BW41" s="161">
        <v>1.8856057877151281E-4</v>
      </c>
      <c r="BX41" s="161">
        <v>1.0073155472932684E-4</v>
      </c>
      <c r="BY41" s="161">
        <v>7.7399529180820632E-5</v>
      </c>
      <c r="BZ41" s="161">
        <v>6.6292227884998518E-5</v>
      </c>
      <c r="CA41" s="161">
        <v>9.6596547946545323E-5</v>
      </c>
      <c r="CB41" s="161">
        <v>1.5429753465916307E-4</v>
      </c>
      <c r="CC41" s="161">
        <v>4.8028088631739543E-5</v>
      </c>
      <c r="CD41" s="161">
        <v>0</v>
      </c>
      <c r="CE41" s="161">
        <v>7.2363311096302092E-5</v>
      </c>
      <c r="CF41" s="234">
        <v>8.2457116449640593E-5</v>
      </c>
      <c r="CG41" s="162">
        <v>1.5974380634850539E-3</v>
      </c>
      <c r="CH41" s="161">
        <v>5.496328656025503E-3</v>
      </c>
      <c r="CI41" s="161">
        <v>4.5369998712185954E-3</v>
      </c>
      <c r="CJ41" s="161">
        <v>0</v>
      </c>
      <c r="CK41" s="161">
        <v>6.7818304838833431E-3</v>
      </c>
      <c r="CL41" s="161">
        <v>2.168456010907794E-2</v>
      </c>
      <c r="CM41" s="161">
        <v>0</v>
      </c>
      <c r="CN41" s="161">
        <v>0</v>
      </c>
      <c r="CO41" s="161">
        <v>6.1914978609921905E-3</v>
      </c>
      <c r="CP41" s="161">
        <v>6.3916925041958798E-6</v>
      </c>
      <c r="CQ41" s="161">
        <v>1.8532484310826738E-5</v>
      </c>
      <c r="CR41" s="161">
        <v>0</v>
      </c>
      <c r="CS41" s="161">
        <v>1.2053902834346642E-5</v>
      </c>
      <c r="CT41" s="161">
        <v>3.5507682940063135E-5</v>
      </c>
      <c r="CU41" s="161">
        <v>0</v>
      </c>
      <c r="CV41" s="161">
        <v>0</v>
      </c>
      <c r="CW41" s="234">
        <v>1.6545887785567745E-5</v>
      </c>
      <c r="CX41" s="162">
        <v>2.5834625785306476E-4</v>
      </c>
      <c r="CY41" s="162">
        <v>4.0242680702110879E-4</v>
      </c>
      <c r="CZ41" s="162">
        <v>9.1993469257351879E-4</v>
      </c>
      <c r="DA41" s="162">
        <v>1.6816848086382383E-3</v>
      </c>
      <c r="DB41" s="122"/>
    </row>
    <row r="42" spans="1:106" x14ac:dyDescent="0.15">
      <c r="A42" s="96"/>
      <c r="B42" s="113"/>
      <c r="C42" s="317" t="s">
        <v>381</v>
      </c>
      <c r="D42" s="79" t="s">
        <v>443</v>
      </c>
      <c r="E42" s="161">
        <v>1.9825086097516767E-4</v>
      </c>
      <c r="F42" s="161">
        <v>1.8190086402910413E-4</v>
      </c>
      <c r="G42" s="161">
        <v>7.6923076923076923E-4</v>
      </c>
      <c r="H42" s="161">
        <v>1.3845621322256836E-4</v>
      </c>
      <c r="I42" s="161">
        <v>1.6092066643094789E-3</v>
      </c>
      <c r="J42" s="161">
        <v>1.1827448281794331E-4</v>
      </c>
      <c r="K42" s="161">
        <v>7.3738495642515777E-5</v>
      </c>
      <c r="L42" s="161">
        <v>9.3831234391174157E-5</v>
      </c>
      <c r="M42" s="161">
        <v>2.6768028267037848E-5</v>
      </c>
      <c r="N42" s="161">
        <v>6.551255384313019E-5</v>
      </c>
      <c r="O42" s="161">
        <v>4.7749563091497712E-5</v>
      </c>
      <c r="P42" s="161">
        <v>5.0552161620090527E-5</v>
      </c>
      <c r="Q42" s="161">
        <v>8.9067022934758401E-5</v>
      </c>
      <c r="R42" s="161">
        <v>7.2774276718989064E-5</v>
      </c>
      <c r="S42" s="161">
        <v>7.7596259222527999E-5</v>
      </c>
      <c r="T42" s="161">
        <v>1.6356311115356482E-4</v>
      </c>
      <c r="U42" s="161">
        <v>1.1048930187334611E-4</v>
      </c>
      <c r="V42" s="161">
        <v>1.0884603155962042E-4</v>
      </c>
      <c r="W42" s="161">
        <v>1.25907140640713E-4</v>
      </c>
      <c r="X42" s="161">
        <v>8.3017128723783404E-5</v>
      </c>
      <c r="Y42" s="161">
        <v>8.2202271696197058E-5</v>
      </c>
      <c r="Z42" s="161">
        <v>9.3984770380903926E-5</v>
      </c>
      <c r="AA42" s="161">
        <v>1.9371768451290834E-4</v>
      </c>
      <c r="AB42" s="161">
        <v>5.2680166168295571E-5</v>
      </c>
      <c r="AC42" s="161">
        <v>2.2958832262771488E-4</v>
      </c>
      <c r="AD42" s="161">
        <v>4.9235443892694864E-5</v>
      </c>
      <c r="AE42" s="161">
        <v>6.9330532785002552E-4</v>
      </c>
      <c r="AF42" s="161">
        <v>1.7583456561655957E-4</v>
      </c>
      <c r="AG42" s="161">
        <v>4.7545215831709822E-4</v>
      </c>
      <c r="AH42" s="161">
        <v>6.6086500154483995E-4</v>
      </c>
      <c r="AI42" s="161">
        <v>4.6855905128576798E-3</v>
      </c>
      <c r="AJ42" s="161">
        <v>4.0180357961624519E-4</v>
      </c>
      <c r="AK42" s="161">
        <v>8.8298821947698446E-4</v>
      </c>
      <c r="AL42" s="161">
        <v>1.4630084254767563E-2</v>
      </c>
      <c r="AM42" s="161">
        <v>1.9983331875256124E-3</v>
      </c>
      <c r="AN42" s="161">
        <v>8.8869580217414222E-4</v>
      </c>
      <c r="AO42" s="161">
        <v>1.0587801860291684E-2</v>
      </c>
      <c r="AP42" s="161">
        <v>0</v>
      </c>
      <c r="AQ42" s="161">
        <v>2.2680093281889544E-3</v>
      </c>
      <c r="AR42" s="233">
        <v>2.1774713659669445E-3</v>
      </c>
      <c r="AS42" s="161">
        <v>1.7618095649677641E-6</v>
      </c>
      <c r="AT42" s="161">
        <v>2.6152303167959245E-6</v>
      </c>
      <c r="AU42" s="161">
        <v>1.3564626879950196E-5</v>
      </c>
      <c r="AV42" s="161">
        <v>2.682637300730348E-6</v>
      </c>
      <c r="AW42" s="161">
        <v>3.4726589451446433E-5</v>
      </c>
      <c r="AX42" s="161">
        <v>2.146489967612533E-6</v>
      </c>
      <c r="AY42" s="161">
        <v>1.3164696084057712E-6</v>
      </c>
      <c r="AZ42" s="161">
        <v>1.3687309981641896E-6</v>
      </c>
      <c r="BA42" s="161">
        <v>2.0296558084309364E-7</v>
      </c>
      <c r="BB42" s="161">
        <v>1.1329960997418549E-6</v>
      </c>
      <c r="BC42" s="161">
        <v>8.1628068562353393E-7</v>
      </c>
      <c r="BD42" s="161">
        <v>8.3998280153474352E-7</v>
      </c>
      <c r="BE42" s="161">
        <v>1.3648102555482095E-6</v>
      </c>
      <c r="BF42" s="161">
        <v>1.1513341922286407E-6</v>
      </c>
      <c r="BG42" s="161">
        <v>1.5322899460327481E-6</v>
      </c>
      <c r="BH42" s="161">
        <v>2.1331542856798192E-6</v>
      </c>
      <c r="BI42" s="161">
        <v>1.5992970769487394E-6</v>
      </c>
      <c r="BJ42" s="161">
        <v>2.526941793963274E-6</v>
      </c>
      <c r="BK42" s="161">
        <v>1.9548803479281563E-6</v>
      </c>
      <c r="BL42" s="161">
        <v>1.8046096393362701E-6</v>
      </c>
      <c r="BM42" s="161">
        <v>1.2104784936303502E-6</v>
      </c>
      <c r="BN42" s="161">
        <v>5.9154333868327942E-6</v>
      </c>
      <c r="BO42" s="161">
        <v>3.2191458463665394E-6</v>
      </c>
      <c r="BP42" s="161">
        <v>1.0789595338188585E-6</v>
      </c>
      <c r="BQ42" s="161">
        <v>3.6601613399118633E-6</v>
      </c>
      <c r="BR42" s="161">
        <v>8.280544859851778E-7</v>
      </c>
      <c r="BS42" s="161">
        <v>1.1747751530452918E-5</v>
      </c>
      <c r="BT42" s="161">
        <v>2.8660527388483016E-6</v>
      </c>
      <c r="BU42" s="161">
        <v>7.974036420578896E-6</v>
      </c>
      <c r="BV42" s="161">
        <v>1.0651445034532728E-5</v>
      </c>
      <c r="BW42" s="161">
        <v>1.3660931444237645E-4</v>
      </c>
      <c r="BX42" s="161">
        <v>6.9162888032619732E-6</v>
      </c>
      <c r="BY42" s="161">
        <v>1.5545803268129222E-5</v>
      </c>
      <c r="BZ42" s="161">
        <v>2.426846387950952E-4</v>
      </c>
      <c r="CA42" s="161">
        <v>3.3141911847768692E-5</v>
      </c>
      <c r="CB42" s="161">
        <v>1.9985764748166902E-5</v>
      </c>
      <c r="CC42" s="161">
        <v>1.7920455824175859E-4</v>
      </c>
      <c r="CD42" s="161">
        <v>0</v>
      </c>
      <c r="CE42" s="161">
        <v>3.7114706837358376E-5</v>
      </c>
      <c r="CF42" s="234">
        <v>3.9721688531601066E-5</v>
      </c>
      <c r="CG42" s="162">
        <v>1.2204131427849135E-4</v>
      </c>
      <c r="CH42" s="161">
        <v>0.51878014074672718</v>
      </c>
      <c r="CI42" s="161">
        <v>0.11686890362769695</v>
      </c>
      <c r="CJ42" s="161">
        <v>0</v>
      </c>
      <c r="CK42" s="161">
        <v>0</v>
      </c>
      <c r="CL42" s="161">
        <v>0</v>
      </c>
      <c r="CM42" s="161">
        <v>0</v>
      </c>
      <c r="CN42" s="161">
        <v>6.1851115529047934E-4</v>
      </c>
      <c r="CO42" s="161">
        <v>8.2247835447941189E-2</v>
      </c>
      <c r="CP42" s="161">
        <v>8.2714588330489152E-3</v>
      </c>
      <c r="CQ42" s="161">
        <v>1.7905650282666423E-3</v>
      </c>
      <c r="CR42" s="161">
        <v>0</v>
      </c>
      <c r="CS42" s="161">
        <v>0</v>
      </c>
      <c r="CT42" s="161">
        <v>0</v>
      </c>
      <c r="CU42" s="161">
        <v>0</v>
      </c>
      <c r="CV42" s="161">
        <v>1.0699421161315172E-5</v>
      </c>
      <c r="CW42" s="234">
        <v>1.2658370169282731E-3</v>
      </c>
      <c r="CX42" s="162">
        <v>4.436951104031985E-3</v>
      </c>
      <c r="CY42" s="162">
        <v>1.8683598343484403E-4</v>
      </c>
      <c r="CZ42" s="162">
        <v>6.6170361298758748E-4</v>
      </c>
      <c r="DA42" s="162">
        <v>2.4088453564233996E-3</v>
      </c>
      <c r="DB42" s="122"/>
    </row>
    <row r="43" spans="1:106" x14ac:dyDescent="0.15">
      <c r="A43" s="96"/>
      <c r="B43" s="318"/>
      <c r="C43" s="317" t="s">
        <v>336</v>
      </c>
      <c r="D43" s="79" t="s">
        <v>403</v>
      </c>
      <c r="E43" s="161">
        <v>4.7580206634040241E-4</v>
      </c>
      <c r="F43" s="161">
        <v>1.5461573442473852E-3</v>
      </c>
      <c r="G43" s="161">
        <v>1.272189349112426E-3</v>
      </c>
      <c r="H43" s="161">
        <v>8.9996538594669438E-4</v>
      </c>
      <c r="I43" s="161">
        <v>7.2792372935508198E-4</v>
      </c>
      <c r="J43" s="161">
        <v>1.0214614425186014E-3</v>
      </c>
      <c r="K43" s="161">
        <v>6.4290750888318436E-4</v>
      </c>
      <c r="L43" s="161">
        <v>7.7542132100866322E-4</v>
      </c>
      <c r="M43" s="161">
        <v>6.0228063600835163E-5</v>
      </c>
      <c r="N43" s="161">
        <v>1.7288035041937135E-4</v>
      </c>
      <c r="O43" s="161">
        <v>1.1746392520508436E-3</v>
      </c>
      <c r="P43" s="161">
        <v>1.2718537477666086E-4</v>
      </c>
      <c r="Q43" s="161">
        <v>3.3400133600534405E-4</v>
      </c>
      <c r="R43" s="161">
        <v>3.8639675496034668E-4</v>
      </c>
      <c r="S43" s="161">
        <v>6.717922716251739E-4</v>
      </c>
      <c r="T43" s="161">
        <v>8.793152855615645E-4</v>
      </c>
      <c r="U43" s="161">
        <v>8.2866976405009585E-4</v>
      </c>
      <c r="V43" s="161">
        <v>1.0884603155962042E-3</v>
      </c>
      <c r="W43" s="161">
        <v>1.0746783681784729E-3</v>
      </c>
      <c r="X43" s="161">
        <v>8.3160261704341655E-4</v>
      </c>
      <c r="Y43" s="161">
        <v>8.5011716425054422E-4</v>
      </c>
      <c r="Z43" s="161">
        <v>1.0808248593803952E-3</v>
      </c>
      <c r="AA43" s="161">
        <v>8.7937633101254449E-4</v>
      </c>
      <c r="AB43" s="161">
        <v>4.6408717814927053E-5</v>
      </c>
      <c r="AC43" s="161">
        <v>8.6733366326025626E-4</v>
      </c>
      <c r="AD43" s="161">
        <v>3.4535147073304542E-3</v>
      </c>
      <c r="AE43" s="161">
        <v>2.3240923248061254E-3</v>
      </c>
      <c r="AF43" s="161">
        <v>3.7021343241563066E-3</v>
      </c>
      <c r="AG43" s="161">
        <v>3.5502391992074569E-4</v>
      </c>
      <c r="AH43" s="161">
        <v>1.91668989469089E-3</v>
      </c>
      <c r="AI43" s="161">
        <v>2.0352149938896412E-3</v>
      </c>
      <c r="AJ43" s="161">
        <v>2.9965150020171186E-3</v>
      </c>
      <c r="AK43" s="161">
        <v>3.7936810552880113E-3</v>
      </c>
      <c r="AL43" s="161">
        <v>2.1049944026553017E-3</v>
      </c>
      <c r="AM43" s="161">
        <v>4.2867469990468783E-3</v>
      </c>
      <c r="AN43" s="161">
        <v>1.6770858955478961E-3</v>
      </c>
      <c r="AO43" s="161">
        <v>1.8782219914773057E-3</v>
      </c>
      <c r="AP43" s="161">
        <v>0</v>
      </c>
      <c r="AQ43" s="161">
        <v>1.8677723879203156E-4</v>
      </c>
      <c r="AR43" s="233">
        <v>1.3931944045107434E-3</v>
      </c>
      <c r="AS43" s="161">
        <v>0</v>
      </c>
      <c r="AT43" s="161">
        <v>0</v>
      </c>
      <c r="AU43" s="161">
        <v>0</v>
      </c>
      <c r="AV43" s="161">
        <v>0</v>
      </c>
      <c r="AW43" s="161">
        <v>0</v>
      </c>
      <c r="AX43" s="161">
        <v>0</v>
      </c>
      <c r="AY43" s="161">
        <v>0</v>
      </c>
      <c r="AZ43" s="161">
        <v>0</v>
      </c>
      <c r="BA43" s="161">
        <v>0</v>
      </c>
      <c r="BB43" s="161">
        <v>0</v>
      </c>
      <c r="BC43" s="161">
        <v>0</v>
      </c>
      <c r="BD43" s="161">
        <v>0</v>
      </c>
      <c r="BE43" s="161">
        <v>0</v>
      </c>
      <c r="BF43" s="161">
        <v>0</v>
      </c>
      <c r="BG43" s="161">
        <v>0</v>
      </c>
      <c r="BH43" s="161">
        <v>0</v>
      </c>
      <c r="BI43" s="161">
        <v>0</v>
      </c>
      <c r="BJ43" s="161">
        <v>0</v>
      </c>
      <c r="BK43" s="161">
        <v>0</v>
      </c>
      <c r="BL43" s="161">
        <v>0</v>
      </c>
      <c r="BM43" s="161">
        <v>0</v>
      </c>
      <c r="BN43" s="161">
        <v>0</v>
      </c>
      <c r="BO43" s="161">
        <v>0</v>
      </c>
      <c r="BP43" s="161">
        <v>0</v>
      </c>
      <c r="BQ43" s="161">
        <v>0</v>
      </c>
      <c r="BR43" s="161">
        <v>0</v>
      </c>
      <c r="BS43" s="161">
        <v>0</v>
      </c>
      <c r="BT43" s="161">
        <v>0</v>
      </c>
      <c r="BU43" s="161">
        <v>0</v>
      </c>
      <c r="BV43" s="161">
        <v>0</v>
      </c>
      <c r="BW43" s="161">
        <v>0</v>
      </c>
      <c r="BX43" s="161">
        <v>0</v>
      </c>
      <c r="BY43" s="161">
        <v>0</v>
      </c>
      <c r="BZ43" s="161">
        <v>0</v>
      </c>
      <c r="CA43" s="161">
        <v>0</v>
      </c>
      <c r="CB43" s="161">
        <v>0</v>
      </c>
      <c r="CC43" s="161">
        <v>0</v>
      </c>
      <c r="CD43" s="161">
        <v>0</v>
      </c>
      <c r="CE43" s="161">
        <v>0</v>
      </c>
      <c r="CF43" s="234">
        <v>0</v>
      </c>
      <c r="CG43" s="162">
        <v>5.3648583453220903E-5</v>
      </c>
      <c r="CH43" s="161">
        <v>0</v>
      </c>
      <c r="CI43" s="161">
        <v>0</v>
      </c>
      <c r="CJ43" s="161">
        <v>0</v>
      </c>
      <c r="CK43" s="161">
        <v>0</v>
      </c>
      <c r="CL43" s="161">
        <v>0</v>
      </c>
      <c r="CM43" s="161">
        <v>0</v>
      </c>
      <c r="CN43" s="161">
        <v>0</v>
      </c>
      <c r="CO43" s="161">
        <v>0</v>
      </c>
      <c r="CP43" s="161">
        <v>0</v>
      </c>
      <c r="CQ43" s="161">
        <v>0</v>
      </c>
      <c r="CR43" s="161">
        <v>0</v>
      </c>
      <c r="CS43" s="161">
        <v>0</v>
      </c>
      <c r="CT43" s="161">
        <v>0</v>
      </c>
      <c r="CU43" s="161">
        <v>0</v>
      </c>
      <c r="CV43" s="161">
        <v>0</v>
      </c>
      <c r="CW43" s="234">
        <v>0</v>
      </c>
      <c r="CX43" s="162">
        <v>0</v>
      </c>
      <c r="CY43" s="162">
        <v>0</v>
      </c>
      <c r="CZ43" s="162">
        <v>0</v>
      </c>
      <c r="DA43" s="162">
        <v>5.3648583453220903E-5</v>
      </c>
      <c r="DB43" s="122"/>
    </row>
    <row r="44" spans="1:106" x14ac:dyDescent="0.15">
      <c r="A44" s="96"/>
      <c r="B44" s="318"/>
      <c r="C44" s="123" t="s">
        <v>337</v>
      </c>
      <c r="D44" s="124" t="s">
        <v>404</v>
      </c>
      <c r="E44" s="161">
        <v>1.4019168026101142E-2</v>
      </c>
      <c r="F44" s="161">
        <v>1.2096407457935426E-2</v>
      </c>
      <c r="G44" s="161">
        <v>1.6183431952662721E-2</v>
      </c>
      <c r="H44" s="161">
        <v>4.9844236760124613E-3</v>
      </c>
      <c r="I44" s="161">
        <v>3.3281077604018013E-3</v>
      </c>
      <c r="J44" s="161">
        <v>2.3117285278052555E-3</v>
      </c>
      <c r="K44" s="161">
        <v>2.0070696782697262E-3</v>
      </c>
      <c r="L44" s="161">
        <v>1.6994713172929464E-3</v>
      </c>
      <c r="M44" s="161">
        <v>1.7399218373574602E-3</v>
      </c>
      <c r="N44" s="161">
        <v>2.3475331793788318E-3</v>
      </c>
      <c r="O44" s="161">
        <v>8.7891029130416787E-3</v>
      </c>
      <c r="P44" s="161">
        <v>2.3134858677729326E-3</v>
      </c>
      <c r="Q44" s="161">
        <v>2.7425220811994359E-3</v>
      </c>
      <c r="R44" s="161">
        <v>2.9161692313823474E-3</v>
      </c>
      <c r="S44" s="161">
        <v>8.7226699065762296E-3</v>
      </c>
      <c r="T44" s="161">
        <v>8.2357297728042969E-3</v>
      </c>
      <c r="U44" s="161">
        <v>4.0881041693138064E-3</v>
      </c>
      <c r="V44" s="161">
        <v>4.0273031677059553E-3</v>
      </c>
      <c r="W44" s="161">
        <v>3.8210786424123485E-3</v>
      </c>
      <c r="X44" s="161">
        <v>2.6436661509108266E-3</v>
      </c>
      <c r="Y44" s="161">
        <v>5.1912295378775579E-3</v>
      </c>
      <c r="Z44" s="161">
        <v>3.3752791449837673E-3</v>
      </c>
      <c r="AA44" s="161">
        <v>1.4972975108551998E-2</v>
      </c>
      <c r="AB44" s="161">
        <v>2.2200927170924561E-3</v>
      </c>
      <c r="AC44" s="161">
        <v>9.4539369295367926E-3</v>
      </c>
      <c r="AD44" s="161">
        <v>1.3223233502609479E-3</v>
      </c>
      <c r="AE44" s="161">
        <v>7.5351900158378924E-3</v>
      </c>
      <c r="AF44" s="161">
        <v>4.0326648737306044E-3</v>
      </c>
      <c r="AG44" s="161">
        <v>4.6116281382236283E-3</v>
      </c>
      <c r="AH44" s="161">
        <v>1.0073203042760324E-2</v>
      </c>
      <c r="AI44" s="161">
        <v>7.5410195401851843E-3</v>
      </c>
      <c r="AJ44" s="161">
        <v>7.4609092102129399E-4</v>
      </c>
      <c r="AK44" s="161">
        <v>1.0162629624323639E-2</v>
      </c>
      <c r="AL44" s="161">
        <v>3.3038081583753954E-3</v>
      </c>
      <c r="AM44" s="161">
        <v>3.2553492248401103E-3</v>
      </c>
      <c r="AN44" s="161">
        <v>8.2448737074459419E-3</v>
      </c>
      <c r="AO44" s="161">
        <v>2.0249650537418587E-3</v>
      </c>
      <c r="AP44" s="161">
        <v>5.4072457092503958E-4</v>
      </c>
      <c r="AQ44" s="161">
        <v>0</v>
      </c>
      <c r="AR44" s="233">
        <v>5.2247650049922359E-3</v>
      </c>
      <c r="AS44" s="161">
        <v>0</v>
      </c>
      <c r="AT44" s="161">
        <v>0</v>
      </c>
      <c r="AU44" s="161">
        <v>0</v>
      </c>
      <c r="AV44" s="161">
        <v>0</v>
      </c>
      <c r="AW44" s="161">
        <v>0</v>
      </c>
      <c r="AX44" s="161">
        <v>0</v>
      </c>
      <c r="AY44" s="161">
        <v>0</v>
      </c>
      <c r="AZ44" s="161">
        <v>0</v>
      </c>
      <c r="BA44" s="161">
        <v>0</v>
      </c>
      <c r="BB44" s="161">
        <v>0</v>
      </c>
      <c r="BC44" s="161">
        <v>0</v>
      </c>
      <c r="BD44" s="161">
        <v>0</v>
      </c>
      <c r="BE44" s="161">
        <v>0</v>
      </c>
      <c r="BF44" s="161">
        <v>0</v>
      </c>
      <c r="BG44" s="161">
        <v>0</v>
      </c>
      <c r="BH44" s="161">
        <v>0</v>
      </c>
      <c r="BI44" s="161">
        <v>0</v>
      </c>
      <c r="BJ44" s="161">
        <v>0</v>
      </c>
      <c r="BK44" s="161">
        <v>0</v>
      </c>
      <c r="BL44" s="161">
        <v>0</v>
      </c>
      <c r="BM44" s="161">
        <v>0</v>
      </c>
      <c r="BN44" s="161">
        <v>0</v>
      </c>
      <c r="BO44" s="161">
        <v>0</v>
      </c>
      <c r="BP44" s="161">
        <v>0</v>
      </c>
      <c r="BQ44" s="161">
        <v>0</v>
      </c>
      <c r="BR44" s="161">
        <v>0</v>
      </c>
      <c r="BS44" s="161">
        <v>0</v>
      </c>
      <c r="BT44" s="161">
        <v>0</v>
      </c>
      <c r="BU44" s="161">
        <v>0</v>
      </c>
      <c r="BV44" s="161">
        <v>0</v>
      </c>
      <c r="BW44" s="161">
        <v>0</v>
      </c>
      <c r="BX44" s="161">
        <v>0</v>
      </c>
      <c r="BY44" s="161">
        <v>0</v>
      </c>
      <c r="BZ44" s="161">
        <v>0</v>
      </c>
      <c r="CA44" s="161">
        <v>0</v>
      </c>
      <c r="CB44" s="161">
        <v>0</v>
      </c>
      <c r="CC44" s="161">
        <v>0</v>
      </c>
      <c r="CD44" s="161">
        <v>0</v>
      </c>
      <c r="CE44" s="161">
        <v>0</v>
      </c>
      <c r="CF44" s="234">
        <v>0</v>
      </c>
      <c r="CG44" s="162">
        <v>2.0119320066622659E-4</v>
      </c>
      <c r="CH44" s="161">
        <v>0</v>
      </c>
      <c r="CI44" s="161">
        <v>7.3374422419824725E-5</v>
      </c>
      <c r="CJ44" s="161">
        <v>0</v>
      </c>
      <c r="CK44" s="161">
        <v>0</v>
      </c>
      <c r="CL44" s="161">
        <v>0</v>
      </c>
      <c r="CM44" s="161">
        <v>0</v>
      </c>
      <c r="CN44" s="161">
        <v>0</v>
      </c>
      <c r="CO44" s="161">
        <v>4.3282948465776109E-5</v>
      </c>
      <c r="CP44" s="161">
        <v>0</v>
      </c>
      <c r="CQ44" s="161">
        <v>0</v>
      </c>
      <c r="CR44" s="161">
        <v>0</v>
      </c>
      <c r="CS44" s="161">
        <v>0</v>
      </c>
      <c r="CT44" s="161">
        <v>0</v>
      </c>
      <c r="CU44" s="161">
        <v>0</v>
      </c>
      <c r="CV44" s="161">
        <v>0</v>
      </c>
      <c r="CW44" s="234">
        <v>0</v>
      </c>
      <c r="CX44" s="162">
        <v>1.6948849160363928E-6</v>
      </c>
      <c r="CY44" s="162">
        <v>3.1292031929487266E-6</v>
      </c>
      <c r="CZ44" s="162">
        <v>1.1075292181179226E-5</v>
      </c>
      <c r="DA44" s="162">
        <v>2.0133287414566742E-4</v>
      </c>
      <c r="DB44" s="122"/>
    </row>
    <row r="45" spans="1:106" x14ac:dyDescent="0.15">
      <c r="A45" s="96"/>
      <c r="B45" s="133"/>
      <c r="C45" s="134"/>
      <c r="D45" s="135" t="s">
        <v>116</v>
      </c>
      <c r="E45" s="309">
        <v>0.25564165307232195</v>
      </c>
      <c r="F45" s="310">
        <v>0.12651205093224194</v>
      </c>
      <c r="G45" s="310">
        <v>0.21627218934911238</v>
      </c>
      <c r="H45" s="310">
        <v>0.34164070612668745</v>
      </c>
      <c r="I45" s="310">
        <v>0.30757306927150119</v>
      </c>
      <c r="J45" s="310">
        <v>0.37013461786589824</v>
      </c>
      <c r="K45" s="310">
        <v>0.33527741804657502</v>
      </c>
      <c r="L45" s="310">
        <v>0.36815397930758559</v>
      </c>
      <c r="M45" s="310">
        <v>0.68541543979870434</v>
      </c>
      <c r="N45" s="310">
        <v>0.27089986952083028</v>
      </c>
      <c r="O45" s="310">
        <v>0.32840557842229084</v>
      </c>
      <c r="P45" s="310">
        <v>0.55596558975536303</v>
      </c>
      <c r="Q45" s="310">
        <v>0.41182364729458931</v>
      </c>
      <c r="R45" s="310">
        <v>0.36108170298738396</v>
      </c>
      <c r="S45" s="310">
        <v>0.32071703195371443</v>
      </c>
      <c r="T45" s="310">
        <v>0.28125920042500235</v>
      </c>
      <c r="U45" s="310">
        <v>0.35325087148436851</v>
      </c>
      <c r="V45" s="310">
        <v>0.36092771191319822</v>
      </c>
      <c r="W45" s="310">
        <v>0.34759631083954884</v>
      </c>
      <c r="X45" s="310">
        <v>0.37968742619705692</v>
      </c>
      <c r="Y45" s="310">
        <v>0.3008873683202849</v>
      </c>
      <c r="Z45" s="310">
        <v>0.29364928561358777</v>
      </c>
      <c r="AA45" s="310">
        <v>0.28616562607134166</v>
      </c>
      <c r="AB45" s="310">
        <v>0.5606775171085111</v>
      </c>
      <c r="AC45" s="310">
        <v>0.34813752850721669</v>
      </c>
      <c r="AD45" s="310">
        <v>0.17168399285382702</v>
      </c>
      <c r="AE45" s="310">
        <v>0.2124998498191823</v>
      </c>
      <c r="AF45" s="310">
        <v>0.23442398806246645</v>
      </c>
      <c r="AG45" s="310">
        <v>0.14428076352239708</v>
      </c>
      <c r="AH45" s="310">
        <v>0.20990051956202727</v>
      </c>
      <c r="AI45" s="310">
        <v>0.29480448619365296</v>
      </c>
      <c r="AJ45" s="310">
        <v>0.19820662749081766</v>
      </c>
      <c r="AK45" s="310">
        <v>0.14731301588001278</v>
      </c>
      <c r="AL45" s="310">
        <v>0.23112752126008992</v>
      </c>
      <c r="AM45" s="310">
        <v>0.25329103374604589</v>
      </c>
      <c r="AN45" s="310">
        <v>0.20410550627230128</v>
      </c>
      <c r="AO45" s="310">
        <v>0.24007477205762315</v>
      </c>
      <c r="AP45" s="310">
        <v>0.43051689263613241</v>
      </c>
      <c r="AQ45" s="310">
        <v>0.46315418727886909</v>
      </c>
      <c r="AR45" s="314">
        <v>0.29103932391860587</v>
      </c>
      <c r="AS45" s="310">
        <v>9.0937355233662604E-3</v>
      </c>
      <c r="AT45" s="310">
        <v>3.1042783860367631E-3</v>
      </c>
      <c r="AU45" s="310">
        <v>7.6268899451846306E-3</v>
      </c>
      <c r="AV45" s="310">
        <v>4.4035491291488657E-3</v>
      </c>
      <c r="AW45" s="310">
        <v>1.1333315073900497E-2</v>
      </c>
      <c r="AX45" s="310">
        <v>1.0419368944215178E-2</v>
      </c>
      <c r="AY45" s="310">
        <v>1.2478063149730642E-2</v>
      </c>
      <c r="AZ45" s="310">
        <v>1.5051022299479482E-2</v>
      </c>
      <c r="BA45" s="310">
        <v>1.0463890520365691E-3</v>
      </c>
      <c r="BB45" s="310">
        <v>1.8143556756387545E-2</v>
      </c>
      <c r="BC45" s="310">
        <v>7.7651149061995547E-3</v>
      </c>
      <c r="BD45" s="310">
        <v>2.5642666276330304E-2</v>
      </c>
      <c r="BE45" s="310">
        <v>1.0107102347462269E-2</v>
      </c>
      <c r="BF45" s="310">
        <v>1.8006134099242711E-2</v>
      </c>
      <c r="BG45" s="310">
        <v>2.2637226583486113E-2</v>
      </c>
      <c r="BH45" s="310">
        <v>1.708325576130033E-2</v>
      </c>
      <c r="BI45" s="310">
        <v>1.4284441702183058E-2</v>
      </c>
      <c r="BJ45" s="310">
        <v>1.2295486177475239E-2</v>
      </c>
      <c r="BK45" s="310">
        <v>1.7915609553051368E-2</v>
      </c>
      <c r="BL45" s="310">
        <v>1.3888831048836347E-2</v>
      </c>
      <c r="BM45" s="310">
        <v>1.6247266504190564E-2</v>
      </c>
      <c r="BN45" s="310">
        <v>1.147425064663081E-2</v>
      </c>
      <c r="BO45" s="310">
        <v>1.1108447900411248E-2</v>
      </c>
      <c r="BP45" s="310">
        <v>2.0193708547723414E-3</v>
      </c>
      <c r="BQ45" s="310">
        <v>3.4124141692165781E-3</v>
      </c>
      <c r="BR45" s="310">
        <v>2.6925571702618033E-3</v>
      </c>
      <c r="BS45" s="310">
        <v>2.1145952754815251E-3</v>
      </c>
      <c r="BT45" s="310">
        <v>1.8592309536787266E-3</v>
      </c>
      <c r="BU45" s="310">
        <v>2.4202514938064738E-4</v>
      </c>
      <c r="BV45" s="310">
        <v>3.5050691581591906E-3</v>
      </c>
      <c r="BW45" s="310">
        <v>2.7934066827511078E-3</v>
      </c>
      <c r="BX45" s="310">
        <v>2.429608422782256E-3</v>
      </c>
      <c r="BY45" s="310">
        <v>2.0896375209913279E-3</v>
      </c>
      <c r="BZ45" s="310">
        <v>6.6493165915692525E-3</v>
      </c>
      <c r="CA45" s="310">
        <v>4.0245193563921543E-3</v>
      </c>
      <c r="CB45" s="310">
        <v>4.1723341377745546E-3</v>
      </c>
      <c r="CC45" s="310">
        <v>7.5529019695634164E-3</v>
      </c>
      <c r="CD45" s="310">
        <v>2.1705697500515646E-2</v>
      </c>
      <c r="CE45" s="310">
        <v>4.1271968692604393E-3</v>
      </c>
      <c r="CF45" s="311">
        <v>7.3530078449949342E-3</v>
      </c>
      <c r="CG45" s="312">
        <v>1.8277089188658235E-2</v>
      </c>
      <c r="CH45" s="310">
        <v>0.66633620838821184</v>
      </c>
      <c r="CI45" s="310">
        <v>0.66896611544389972</v>
      </c>
      <c r="CJ45" s="310">
        <v>0.98854583983881184</v>
      </c>
      <c r="CK45" s="310">
        <v>0.89009040115512583</v>
      </c>
      <c r="CL45" s="310">
        <v>0.58650992365758126</v>
      </c>
      <c r="CM45" s="310">
        <v>0.53297953888790617</v>
      </c>
      <c r="CN45" s="310">
        <v>0.36632059494882557</v>
      </c>
      <c r="CO45" s="310">
        <v>0.72580017197270885</v>
      </c>
      <c r="CP45" s="310">
        <v>1.4939439854896406E-2</v>
      </c>
      <c r="CQ45" s="310">
        <v>1.1717465205463268E-2</v>
      </c>
      <c r="CR45" s="310">
        <v>3.3199171350537676E-4</v>
      </c>
      <c r="CS45" s="310">
        <v>4.6952221103075346E-3</v>
      </c>
      <c r="CT45" s="310">
        <v>1.686663339220823E-2</v>
      </c>
      <c r="CU45" s="310">
        <v>3.5747405114912346E-2</v>
      </c>
      <c r="CV45" s="310">
        <v>2.9838679477440271E-2</v>
      </c>
      <c r="CW45" s="311">
        <v>1.0062699977885196E-2</v>
      </c>
      <c r="CX45" s="312">
        <v>3.808973344315942E-2</v>
      </c>
      <c r="CY45" s="312">
        <v>4.3875741991163862E-2</v>
      </c>
      <c r="CZ45" s="312">
        <v>3.5038713076542161E-2</v>
      </c>
      <c r="DA45" s="312">
        <v>3.8507607609909254E-2</v>
      </c>
      <c r="DB45" s="122"/>
    </row>
    <row r="46" spans="1:106" x14ac:dyDescent="0.15">
      <c r="A46" s="96"/>
      <c r="B46" s="136" t="s">
        <v>137</v>
      </c>
      <c r="C46" s="78" t="s">
        <v>358</v>
      </c>
      <c r="D46" s="79" t="s">
        <v>394</v>
      </c>
      <c r="E46" s="161">
        <v>6.1146229835055285E-2</v>
      </c>
      <c r="F46" s="161">
        <v>6.3665302410186443E-4</v>
      </c>
      <c r="G46" s="161">
        <v>0</v>
      </c>
      <c r="H46" s="161">
        <v>0</v>
      </c>
      <c r="I46" s="161">
        <v>6.8351345940028035E-2</v>
      </c>
      <c r="J46" s="161">
        <v>4.8492537955356759E-3</v>
      </c>
      <c r="K46" s="161">
        <v>3.6869247821257888E-5</v>
      </c>
      <c r="L46" s="161">
        <v>5.5247830809523348E-4</v>
      </c>
      <c r="M46" s="161">
        <v>0</v>
      </c>
      <c r="N46" s="161">
        <v>6.904295257800998E-3</v>
      </c>
      <c r="O46" s="161">
        <v>3.8199650473198171E-5</v>
      </c>
      <c r="P46" s="161">
        <v>0</v>
      </c>
      <c r="Q46" s="161">
        <v>1.11333778668448E-5</v>
      </c>
      <c r="R46" s="161">
        <v>0</v>
      </c>
      <c r="S46" s="161">
        <v>0</v>
      </c>
      <c r="T46" s="161">
        <v>0</v>
      </c>
      <c r="U46" s="161">
        <v>0</v>
      </c>
      <c r="V46" s="161">
        <v>0</v>
      </c>
      <c r="W46" s="161">
        <v>0</v>
      </c>
      <c r="X46" s="161">
        <v>0</v>
      </c>
      <c r="Y46" s="161">
        <v>0</v>
      </c>
      <c r="Z46" s="161">
        <v>3.0688070676547327E-3</v>
      </c>
      <c r="AA46" s="161">
        <v>5.1296952642398432E-4</v>
      </c>
      <c r="AB46" s="161">
        <v>0</v>
      </c>
      <c r="AC46" s="161">
        <v>0</v>
      </c>
      <c r="AD46" s="161">
        <v>0</v>
      </c>
      <c r="AE46" s="161">
        <v>5.6892027412769683E-5</v>
      </c>
      <c r="AF46" s="161">
        <v>0</v>
      </c>
      <c r="AG46" s="161">
        <v>1.104846223819748E-6</v>
      </c>
      <c r="AH46" s="161">
        <v>1.2697314759781921E-5</v>
      </c>
      <c r="AI46" s="161">
        <v>0</v>
      </c>
      <c r="AJ46" s="161">
        <v>1.2961405794072425E-5</v>
      </c>
      <c r="AK46" s="161">
        <v>3.1958387974830016E-4</v>
      </c>
      <c r="AL46" s="161">
        <v>7.7341555865428045E-4</v>
      </c>
      <c r="AM46" s="161">
        <v>8.6563741763782281E-4</v>
      </c>
      <c r="AN46" s="161">
        <v>6.3888986497062701E-6</v>
      </c>
      <c r="AO46" s="161">
        <v>8.1007522700571894E-3</v>
      </c>
      <c r="AP46" s="161">
        <v>0</v>
      </c>
      <c r="AQ46" s="161">
        <v>0</v>
      </c>
      <c r="AR46" s="233">
        <v>4.6727661645692576E-3</v>
      </c>
      <c r="AS46" s="161">
        <v>0.13296946784023911</v>
      </c>
      <c r="AT46" s="161">
        <v>3.2520388989357319E-3</v>
      </c>
      <c r="AU46" s="161">
        <v>0</v>
      </c>
      <c r="AV46" s="161">
        <v>0</v>
      </c>
      <c r="AW46" s="161">
        <v>0.17306196370218832</v>
      </c>
      <c r="AX46" s="161">
        <v>1.0455552632240647E-2</v>
      </c>
      <c r="AY46" s="161">
        <v>1.5825845363906521E-4</v>
      </c>
      <c r="AZ46" s="161">
        <v>9.0963580919661759E-4</v>
      </c>
      <c r="BA46" s="161">
        <v>0</v>
      </c>
      <c r="BB46" s="161">
        <v>2.4307541108740272E-2</v>
      </c>
      <c r="BC46" s="161">
        <v>3.080643307543217E-4</v>
      </c>
      <c r="BD46" s="161">
        <v>0</v>
      </c>
      <c r="BE46" s="161">
        <v>8.2912223024553735E-5</v>
      </c>
      <c r="BF46" s="161">
        <v>0</v>
      </c>
      <c r="BG46" s="161">
        <v>0</v>
      </c>
      <c r="BH46" s="161">
        <v>0</v>
      </c>
      <c r="BI46" s="161">
        <v>0</v>
      </c>
      <c r="BJ46" s="161">
        <v>0</v>
      </c>
      <c r="BK46" s="161">
        <v>0</v>
      </c>
      <c r="BL46" s="161">
        <v>0</v>
      </c>
      <c r="BM46" s="161">
        <v>0</v>
      </c>
      <c r="BN46" s="161">
        <v>1.466288050761179E-3</v>
      </c>
      <c r="BO46" s="161">
        <v>1.0535243650377129E-3</v>
      </c>
      <c r="BP46" s="161">
        <v>0</v>
      </c>
      <c r="BQ46" s="161">
        <v>0</v>
      </c>
      <c r="BR46" s="161">
        <v>0</v>
      </c>
      <c r="BS46" s="161">
        <v>9.2352520934807009E-5</v>
      </c>
      <c r="BT46" s="161">
        <v>0</v>
      </c>
      <c r="BU46" s="161">
        <v>2.4681541301791824E-6</v>
      </c>
      <c r="BV46" s="161">
        <v>5.0229133566836387E-5</v>
      </c>
      <c r="BW46" s="161">
        <v>0</v>
      </c>
      <c r="BX46" s="161">
        <v>3.4162274997930354E-5</v>
      </c>
      <c r="BY46" s="161">
        <v>7.8822314643703373E-4</v>
      </c>
      <c r="BZ46" s="161">
        <v>1.7383218324315056E-3</v>
      </c>
      <c r="CA46" s="161">
        <v>1.6995334063398457E-3</v>
      </c>
      <c r="CB46" s="161">
        <v>1.2059574545950439E-5</v>
      </c>
      <c r="CC46" s="161">
        <v>1.6220665350177032E-2</v>
      </c>
      <c r="CD46" s="161">
        <v>0</v>
      </c>
      <c r="CE46" s="161">
        <v>0</v>
      </c>
      <c r="CF46" s="234">
        <v>9.5077409935471185E-3</v>
      </c>
      <c r="CG46" s="162">
        <v>9.3215576800290498E-3</v>
      </c>
      <c r="CH46" s="161">
        <v>1.6773980787277831E-3</v>
      </c>
      <c r="CI46" s="161">
        <v>5.5103394651278984E-3</v>
      </c>
      <c r="CJ46" s="161">
        <v>0</v>
      </c>
      <c r="CK46" s="161">
        <v>0</v>
      </c>
      <c r="CL46" s="161">
        <v>8.5828543560306509E-4</v>
      </c>
      <c r="CM46" s="161">
        <v>3.0190459343121647E-3</v>
      </c>
      <c r="CN46" s="161">
        <v>2.9452912156689494E-5</v>
      </c>
      <c r="CO46" s="161">
        <v>3.4325101097533398E-3</v>
      </c>
      <c r="CP46" s="161">
        <v>3.4053263647652169E-3</v>
      </c>
      <c r="CQ46" s="161">
        <v>1.0282748183276989E-2</v>
      </c>
      <c r="CR46" s="161">
        <v>0</v>
      </c>
      <c r="CS46" s="161">
        <v>0</v>
      </c>
      <c r="CT46" s="161">
        <v>2.384397375587701E-3</v>
      </c>
      <c r="CU46" s="161">
        <v>-3.4592136576427603E-2</v>
      </c>
      <c r="CV46" s="161">
        <v>6.4196526967891037E-4</v>
      </c>
      <c r="CW46" s="234">
        <v>6.3181864100061288E-3</v>
      </c>
      <c r="CX46" s="162">
        <v>6.2051883494019773E-3</v>
      </c>
      <c r="CY46" s="162">
        <v>2.8305193386307832E-4</v>
      </c>
      <c r="CZ46" s="162">
        <v>2.5036076772193758E-2</v>
      </c>
      <c r="DA46" s="162">
        <v>1.0367178058584814E-2</v>
      </c>
      <c r="DB46" s="122"/>
    </row>
    <row r="47" spans="1:106" x14ac:dyDescent="0.15">
      <c r="A47" s="96"/>
      <c r="B47" s="136" t="s">
        <v>138</v>
      </c>
      <c r="C47" s="78" t="s">
        <v>360</v>
      </c>
      <c r="D47" s="79" t="s">
        <v>395</v>
      </c>
      <c r="E47" s="161">
        <v>6.2307413449338403E-5</v>
      </c>
      <c r="F47" s="161">
        <v>3.9836289222373804E-2</v>
      </c>
      <c r="G47" s="161">
        <v>8.8757396449704138E-5</v>
      </c>
      <c r="H47" s="161">
        <v>0</v>
      </c>
      <c r="I47" s="161">
        <v>2.4281874219891542E-4</v>
      </c>
      <c r="J47" s="161">
        <v>0</v>
      </c>
      <c r="K47" s="161">
        <v>6.7009857915136207E-3</v>
      </c>
      <c r="L47" s="161">
        <v>8.0319536638845084E-5</v>
      </c>
      <c r="M47" s="161">
        <v>0</v>
      </c>
      <c r="N47" s="161">
        <v>0</v>
      </c>
      <c r="O47" s="161">
        <v>0</v>
      </c>
      <c r="P47" s="161">
        <v>0</v>
      </c>
      <c r="Q47" s="161">
        <v>0</v>
      </c>
      <c r="R47" s="161">
        <v>0</v>
      </c>
      <c r="S47" s="161">
        <v>0</v>
      </c>
      <c r="T47" s="161">
        <v>0</v>
      </c>
      <c r="U47" s="161">
        <v>0</v>
      </c>
      <c r="V47" s="161">
        <v>0</v>
      </c>
      <c r="W47" s="161">
        <v>0</v>
      </c>
      <c r="X47" s="161">
        <v>0</v>
      </c>
      <c r="Y47" s="161">
        <v>0</v>
      </c>
      <c r="Z47" s="161">
        <v>5.1691623709497166E-4</v>
      </c>
      <c r="AA47" s="161">
        <v>9.5584383805711362E-6</v>
      </c>
      <c r="AB47" s="161">
        <v>0</v>
      </c>
      <c r="AC47" s="161">
        <v>0</v>
      </c>
      <c r="AD47" s="161">
        <v>0</v>
      </c>
      <c r="AE47" s="161">
        <v>0</v>
      </c>
      <c r="AF47" s="161">
        <v>0</v>
      </c>
      <c r="AG47" s="161">
        <v>0</v>
      </c>
      <c r="AH47" s="161">
        <v>0</v>
      </c>
      <c r="AI47" s="161">
        <v>0</v>
      </c>
      <c r="AJ47" s="161">
        <v>1.6201757242590532E-6</v>
      </c>
      <c r="AK47" s="161">
        <v>0</v>
      </c>
      <c r="AL47" s="161">
        <v>2.5138951627157923E-5</v>
      </c>
      <c r="AM47" s="161">
        <v>0</v>
      </c>
      <c r="AN47" s="161">
        <v>0</v>
      </c>
      <c r="AO47" s="161">
        <v>5.3121880594858019E-4</v>
      </c>
      <c r="AP47" s="161">
        <v>0</v>
      </c>
      <c r="AQ47" s="161">
        <v>0</v>
      </c>
      <c r="AR47" s="233">
        <v>1.520061505572373E-4</v>
      </c>
      <c r="AS47" s="161">
        <v>1.3420843450783851E-4</v>
      </c>
      <c r="AT47" s="161">
        <v>0.11229798980321699</v>
      </c>
      <c r="AU47" s="161">
        <v>1.4992482340997585E-4</v>
      </c>
      <c r="AV47" s="161">
        <v>1.0059889877738805E-4</v>
      </c>
      <c r="AW47" s="161">
        <v>4.6778409246529259E-4</v>
      </c>
      <c r="AX47" s="161">
        <v>6.7461113267822462E-6</v>
      </c>
      <c r="AY47" s="161">
        <v>2.7197697908402488E-2</v>
      </c>
      <c r="AZ47" s="161">
        <v>1.2037228722743957E-4</v>
      </c>
      <c r="BA47" s="161">
        <v>0</v>
      </c>
      <c r="BB47" s="161">
        <v>0</v>
      </c>
      <c r="BC47" s="161">
        <v>1.6325613712470679E-7</v>
      </c>
      <c r="BD47" s="161">
        <v>7.3041982742151608E-8</v>
      </c>
      <c r="BE47" s="161">
        <v>0</v>
      </c>
      <c r="BF47" s="161">
        <v>0</v>
      </c>
      <c r="BG47" s="161">
        <v>0</v>
      </c>
      <c r="BH47" s="161">
        <v>0</v>
      </c>
      <c r="BI47" s="161">
        <v>0</v>
      </c>
      <c r="BJ47" s="161">
        <v>0</v>
      </c>
      <c r="BK47" s="161">
        <v>0</v>
      </c>
      <c r="BL47" s="161">
        <v>0</v>
      </c>
      <c r="BM47" s="161">
        <v>8.9665073602248157E-8</v>
      </c>
      <c r="BN47" s="161">
        <v>1.4545628167265639E-4</v>
      </c>
      <c r="BO47" s="161">
        <v>2.6185003408859533E-5</v>
      </c>
      <c r="BP47" s="161">
        <v>0</v>
      </c>
      <c r="BQ47" s="161">
        <v>0</v>
      </c>
      <c r="BR47" s="161">
        <v>0</v>
      </c>
      <c r="BS47" s="161">
        <v>0</v>
      </c>
      <c r="BT47" s="161">
        <v>0</v>
      </c>
      <c r="BU47" s="161">
        <v>0</v>
      </c>
      <c r="BV47" s="161">
        <v>0</v>
      </c>
      <c r="BW47" s="161">
        <v>0</v>
      </c>
      <c r="BX47" s="161">
        <v>4.2440863110925745E-6</v>
      </c>
      <c r="BY47" s="161">
        <v>0</v>
      </c>
      <c r="BZ47" s="161">
        <v>5.8791696222023772E-5</v>
      </c>
      <c r="CA47" s="161">
        <v>0</v>
      </c>
      <c r="CB47" s="161">
        <v>0</v>
      </c>
      <c r="CC47" s="161">
        <v>1.1293925804878307E-3</v>
      </c>
      <c r="CD47" s="161">
        <v>0</v>
      </c>
      <c r="CE47" s="161">
        <v>0</v>
      </c>
      <c r="CF47" s="234">
        <v>5.1285083616808282E-4</v>
      </c>
      <c r="CG47" s="162">
        <v>4.9895557060645936E-4</v>
      </c>
      <c r="CH47" s="161">
        <v>1.0789089584050062E-4</v>
      </c>
      <c r="CI47" s="161">
        <v>2.6499761245471075E-4</v>
      </c>
      <c r="CJ47" s="161">
        <v>0</v>
      </c>
      <c r="CK47" s="161">
        <v>0</v>
      </c>
      <c r="CL47" s="161">
        <v>0</v>
      </c>
      <c r="CM47" s="161">
        <v>3.4884132319122588E-2</v>
      </c>
      <c r="CN47" s="161">
        <v>0</v>
      </c>
      <c r="CO47" s="161">
        <v>3.1352726844027204E-4</v>
      </c>
      <c r="CP47" s="161">
        <v>2.3185103643196244E-4</v>
      </c>
      <c r="CQ47" s="161">
        <v>5.5626916341559429E-4</v>
      </c>
      <c r="CR47" s="161">
        <v>0</v>
      </c>
      <c r="CS47" s="161">
        <v>0</v>
      </c>
      <c r="CT47" s="161">
        <v>0</v>
      </c>
      <c r="CU47" s="161">
        <v>0.29188965732992189</v>
      </c>
      <c r="CV47" s="161">
        <v>6.8208809903384221E-5</v>
      </c>
      <c r="CW47" s="234">
        <v>8.839772473956377E-4</v>
      </c>
      <c r="CX47" s="162">
        <v>8.6163941924492348E-4</v>
      </c>
      <c r="CY47" s="162">
        <v>2.8867604230445914E-5</v>
      </c>
      <c r="CZ47" s="162">
        <v>1.4807942227908902E-3</v>
      </c>
      <c r="DA47" s="162">
        <v>8.2165717750654153E-4</v>
      </c>
      <c r="DB47" s="122"/>
    </row>
    <row r="48" spans="1:106" x14ac:dyDescent="0.15">
      <c r="A48" s="96"/>
      <c r="B48" s="136" t="s">
        <v>139</v>
      </c>
      <c r="C48" s="78" t="s">
        <v>362</v>
      </c>
      <c r="D48" s="79" t="s">
        <v>396</v>
      </c>
      <c r="E48" s="161">
        <v>0</v>
      </c>
      <c r="F48" s="161">
        <v>0</v>
      </c>
      <c r="G48" s="161">
        <v>1.3224852071005917E-2</v>
      </c>
      <c r="H48" s="161">
        <v>0</v>
      </c>
      <c r="I48" s="161">
        <v>4.9634067895528303E-3</v>
      </c>
      <c r="J48" s="161">
        <v>0</v>
      </c>
      <c r="K48" s="161">
        <v>0</v>
      </c>
      <c r="L48" s="161">
        <v>1.2010398002070293E-5</v>
      </c>
      <c r="M48" s="161">
        <v>0</v>
      </c>
      <c r="N48" s="161">
        <v>0</v>
      </c>
      <c r="O48" s="161">
        <v>0</v>
      </c>
      <c r="P48" s="161">
        <v>0</v>
      </c>
      <c r="Q48" s="161">
        <v>0</v>
      </c>
      <c r="R48" s="161">
        <v>0</v>
      </c>
      <c r="S48" s="161">
        <v>0</v>
      </c>
      <c r="T48" s="161">
        <v>0</v>
      </c>
      <c r="U48" s="161">
        <v>0</v>
      </c>
      <c r="V48" s="161">
        <v>0</v>
      </c>
      <c r="W48" s="161">
        <v>0</v>
      </c>
      <c r="X48" s="161">
        <v>0</v>
      </c>
      <c r="Y48" s="161">
        <v>0</v>
      </c>
      <c r="Z48" s="161">
        <v>1.3913832310738169E-3</v>
      </c>
      <c r="AA48" s="161">
        <v>0</v>
      </c>
      <c r="AB48" s="161">
        <v>0</v>
      </c>
      <c r="AC48" s="161">
        <v>0</v>
      </c>
      <c r="AD48" s="161">
        <v>0</v>
      </c>
      <c r="AE48" s="161">
        <v>0</v>
      </c>
      <c r="AF48" s="161">
        <v>0</v>
      </c>
      <c r="AG48" s="161">
        <v>0</v>
      </c>
      <c r="AH48" s="161">
        <v>1.209268072360183E-6</v>
      </c>
      <c r="AI48" s="161">
        <v>0</v>
      </c>
      <c r="AJ48" s="161">
        <v>2.4302635863885798E-6</v>
      </c>
      <c r="AK48" s="161">
        <v>0</v>
      </c>
      <c r="AL48" s="161">
        <v>1.6575996229157257E-4</v>
      </c>
      <c r="AM48" s="161">
        <v>0</v>
      </c>
      <c r="AN48" s="161">
        <v>0</v>
      </c>
      <c r="AO48" s="161">
        <v>2.0829486345758769E-3</v>
      </c>
      <c r="AP48" s="161">
        <v>0</v>
      </c>
      <c r="AQ48" s="161">
        <v>0</v>
      </c>
      <c r="AR48" s="233">
        <v>4.3419965399627881E-4</v>
      </c>
      <c r="AS48" s="161">
        <v>0</v>
      </c>
      <c r="AT48" s="161">
        <v>0</v>
      </c>
      <c r="AU48" s="161">
        <v>3.8182282883868233E-2</v>
      </c>
      <c r="AV48" s="161">
        <v>0</v>
      </c>
      <c r="AW48" s="161">
        <v>2.6753673458244885E-2</v>
      </c>
      <c r="AX48" s="161">
        <v>9.1992427183394261E-7</v>
      </c>
      <c r="AY48" s="161">
        <v>0</v>
      </c>
      <c r="AZ48" s="161">
        <v>3.0416244403648657E-5</v>
      </c>
      <c r="BA48" s="161">
        <v>0</v>
      </c>
      <c r="BB48" s="161">
        <v>0</v>
      </c>
      <c r="BC48" s="161">
        <v>0</v>
      </c>
      <c r="BD48" s="161">
        <v>0</v>
      </c>
      <c r="BE48" s="161">
        <v>0</v>
      </c>
      <c r="BF48" s="161">
        <v>0</v>
      </c>
      <c r="BG48" s="161">
        <v>0</v>
      </c>
      <c r="BH48" s="161">
        <v>0</v>
      </c>
      <c r="BI48" s="161">
        <v>0</v>
      </c>
      <c r="BJ48" s="161">
        <v>0</v>
      </c>
      <c r="BK48" s="161">
        <v>0</v>
      </c>
      <c r="BL48" s="161">
        <v>0</v>
      </c>
      <c r="BM48" s="161">
        <v>0</v>
      </c>
      <c r="BN48" s="161">
        <v>3.5665838013039727E-3</v>
      </c>
      <c r="BO48" s="161">
        <v>0</v>
      </c>
      <c r="BP48" s="161">
        <v>0</v>
      </c>
      <c r="BQ48" s="161">
        <v>0</v>
      </c>
      <c r="BR48" s="161">
        <v>0</v>
      </c>
      <c r="BS48" s="161">
        <v>0</v>
      </c>
      <c r="BT48" s="161">
        <v>0</v>
      </c>
      <c r="BU48" s="161">
        <v>0</v>
      </c>
      <c r="BV48" s="161">
        <v>4.993694928908112E-6</v>
      </c>
      <c r="BW48" s="161">
        <v>0</v>
      </c>
      <c r="BX48" s="161">
        <v>6.3661294666388618E-6</v>
      </c>
      <c r="BY48" s="161">
        <v>0</v>
      </c>
      <c r="BZ48" s="161">
        <v>4.4218492323500318E-4</v>
      </c>
      <c r="CA48" s="161">
        <v>0</v>
      </c>
      <c r="CB48" s="161">
        <v>0</v>
      </c>
      <c r="CC48" s="161">
        <v>5.0514225222990103E-3</v>
      </c>
      <c r="CD48" s="161">
        <v>0</v>
      </c>
      <c r="CE48" s="161">
        <v>0</v>
      </c>
      <c r="CF48" s="234">
        <v>1.4188968861461354E-3</v>
      </c>
      <c r="CG48" s="162">
        <v>1.380978551515945E-3</v>
      </c>
      <c r="CH48" s="161">
        <v>4.0713545600188912E-4</v>
      </c>
      <c r="CI48" s="161">
        <v>5.4220954371995934E-4</v>
      </c>
      <c r="CJ48" s="161">
        <v>0</v>
      </c>
      <c r="CK48" s="161">
        <v>0</v>
      </c>
      <c r="CL48" s="161">
        <v>0</v>
      </c>
      <c r="CM48" s="161">
        <v>1.3326257444424788E-3</v>
      </c>
      <c r="CN48" s="161">
        <v>1.9144392901848171E-4</v>
      </c>
      <c r="CO48" s="161">
        <v>3.3686560132833228E-4</v>
      </c>
      <c r="CP48" s="161">
        <v>9.9048406341806857E-4</v>
      </c>
      <c r="CQ48" s="161">
        <v>1.0333996100444149E-3</v>
      </c>
      <c r="CR48" s="161">
        <v>0</v>
      </c>
      <c r="CS48" s="161">
        <v>0</v>
      </c>
      <c r="CT48" s="161">
        <v>0</v>
      </c>
      <c r="CU48" s="161">
        <v>1.0073405360714166E-2</v>
      </c>
      <c r="CV48" s="161">
        <v>8.1716829119544629E-4</v>
      </c>
      <c r="CW48" s="234">
        <v>6.4653013965810223E-4</v>
      </c>
      <c r="CX48" s="162">
        <v>6.3440421539345793E-4</v>
      </c>
      <c r="CY48" s="162">
        <v>3.5189440410795028E-4</v>
      </c>
      <c r="CZ48" s="162">
        <v>2.6443252168998569E-3</v>
      </c>
      <c r="DA48" s="162">
        <v>1.5049301692286348E-3</v>
      </c>
      <c r="DB48" s="122"/>
    </row>
    <row r="49" spans="1:106" x14ac:dyDescent="0.15">
      <c r="A49" s="96"/>
      <c r="B49" s="136" t="s">
        <v>140</v>
      </c>
      <c r="C49" s="78" t="s">
        <v>364</v>
      </c>
      <c r="D49" s="79" t="s">
        <v>3</v>
      </c>
      <c r="E49" s="161">
        <v>0</v>
      </c>
      <c r="F49" s="161">
        <v>0</v>
      </c>
      <c r="G49" s="161">
        <v>0</v>
      </c>
      <c r="H49" s="161">
        <v>0</v>
      </c>
      <c r="I49" s="161">
        <v>1.5974917249928645E-6</v>
      </c>
      <c r="J49" s="161">
        <v>0</v>
      </c>
      <c r="K49" s="161">
        <v>3.9173575810086507E-5</v>
      </c>
      <c r="L49" s="161">
        <v>7.2813037887551151E-5</v>
      </c>
      <c r="M49" s="161">
        <v>1.1035119653086354E-2</v>
      </c>
      <c r="N49" s="161">
        <v>1.819793162309172E-6</v>
      </c>
      <c r="O49" s="161">
        <v>1.0218406501580511E-3</v>
      </c>
      <c r="P49" s="161">
        <v>7.7985563976980417E-4</v>
      </c>
      <c r="Q49" s="161">
        <v>6.0862465672084913E-4</v>
      </c>
      <c r="R49" s="161">
        <v>3.4654417485232886E-6</v>
      </c>
      <c r="S49" s="161">
        <v>1.0629624551031234E-6</v>
      </c>
      <c r="T49" s="161">
        <v>0</v>
      </c>
      <c r="U49" s="161">
        <v>0</v>
      </c>
      <c r="V49" s="161">
        <v>0</v>
      </c>
      <c r="W49" s="161">
        <v>8.1230413316589034E-7</v>
      </c>
      <c r="X49" s="161">
        <v>0</v>
      </c>
      <c r="Y49" s="161">
        <v>1.0405350847619879E-6</v>
      </c>
      <c r="Z49" s="161">
        <v>6.1294415465806909E-6</v>
      </c>
      <c r="AA49" s="161">
        <v>1.0641728063702532E-4</v>
      </c>
      <c r="AB49" s="161">
        <v>5.9265186939332515E-3</v>
      </c>
      <c r="AC49" s="161">
        <v>0</v>
      </c>
      <c r="AD49" s="161">
        <v>0</v>
      </c>
      <c r="AE49" s="161">
        <v>0</v>
      </c>
      <c r="AF49" s="161">
        <v>0</v>
      </c>
      <c r="AG49" s="161">
        <v>0</v>
      </c>
      <c r="AH49" s="161">
        <v>0</v>
      </c>
      <c r="AI49" s="161">
        <v>0</v>
      </c>
      <c r="AJ49" s="161">
        <v>0</v>
      </c>
      <c r="AK49" s="161">
        <v>6.8875836152650892E-7</v>
      </c>
      <c r="AL49" s="161">
        <v>0</v>
      </c>
      <c r="AM49" s="161">
        <v>0</v>
      </c>
      <c r="AN49" s="161">
        <v>0</v>
      </c>
      <c r="AO49" s="161">
        <v>-4.4602754487706145E-7</v>
      </c>
      <c r="AP49" s="161">
        <v>0</v>
      </c>
      <c r="AQ49" s="161">
        <v>0</v>
      </c>
      <c r="AR49" s="233">
        <v>2.6712681450715673E-4</v>
      </c>
      <c r="AS49" s="161">
        <v>0</v>
      </c>
      <c r="AT49" s="161">
        <v>2.3667834367003117E-4</v>
      </c>
      <c r="AU49" s="161">
        <v>0</v>
      </c>
      <c r="AV49" s="161">
        <v>1.9449120430295023E-3</v>
      </c>
      <c r="AW49" s="161">
        <v>7.4859713787549204E-5</v>
      </c>
      <c r="AX49" s="161">
        <v>9.8125255662287212E-6</v>
      </c>
      <c r="AY49" s="161">
        <v>5.3507907233652577E-3</v>
      </c>
      <c r="AZ49" s="161">
        <v>4.6591222974453964E-3</v>
      </c>
      <c r="BA49" s="161">
        <v>0.66223234231160033</v>
      </c>
      <c r="BB49" s="161">
        <v>9.4847959206960993E-5</v>
      </c>
      <c r="BC49" s="161">
        <v>5.8892202625681102E-2</v>
      </c>
      <c r="BD49" s="161">
        <v>6.5382435221895879E-2</v>
      </c>
      <c r="BE49" s="161">
        <v>0.13597809297565144</v>
      </c>
      <c r="BF49" s="161">
        <v>1.8997014171772572E-4</v>
      </c>
      <c r="BG49" s="161">
        <v>4.5379356094046774E-5</v>
      </c>
      <c r="BH49" s="161">
        <v>5.1269259900649443E-5</v>
      </c>
      <c r="BI49" s="161">
        <v>3.9822497216023616E-5</v>
      </c>
      <c r="BJ49" s="161">
        <v>6.4934746705480487E-5</v>
      </c>
      <c r="BK49" s="161">
        <v>3.5043040311008434E-5</v>
      </c>
      <c r="BL49" s="161">
        <v>1.7352015762848752E-5</v>
      </c>
      <c r="BM49" s="161">
        <v>7.7918948960353652E-5</v>
      </c>
      <c r="BN49" s="161">
        <v>7.0214081646924255E-4</v>
      </c>
      <c r="BO49" s="161">
        <v>6.217956862699759E-3</v>
      </c>
      <c r="BP49" s="161">
        <v>0.3257714781363073</v>
      </c>
      <c r="BQ49" s="161">
        <v>0</v>
      </c>
      <c r="BR49" s="161">
        <v>0</v>
      </c>
      <c r="BS49" s="161">
        <v>0</v>
      </c>
      <c r="BT49" s="161">
        <v>0</v>
      </c>
      <c r="BU49" s="161">
        <v>0</v>
      </c>
      <c r="BV49" s="161">
        <v>2.4437230503167357E-6</v>
      </c>
      <c r="BW49" s="161">
        <v>0</v>
      </c>
      <c r="BX49" s="161">
        <v>7.3354578216414865E-6</v>
      </c>
      <c r="BY49" s="161">
        <v>4.2294169970324591E-5</v>
      </c>
      <c r="BZ49" s="161">
        <v>0</v>
      </c>
      <c r="CA49" s="161">
        <v>0</v>
      </c>
      <c r="CB49" s="161">
        <v>1.8577008286444835E-7</v>
      </c>
      <c r="CC49" s="161">
        <v>-5.8203866684795652E-6</v>
      </c>
      <c r="CD49" s="161">
        <v>0</v>
      </c>
      <c r="CE49" s="161">
        <v>9.0816992149513797E-5</v>
      </c>
      <c r="CF49" s="234">
        <v>2.6325171099773753E-2</v>
      </c>
      <c r="CG49" s="162">
        <v>2.5321738155355069E-2</v>
      </c>
      <c r="CH49" s="161">
        <v>-8.1427091200377828E-6</v>
      </c>
      <c r="CI49" s="161">
        <v>-4.4254778299049894E-7</v>
      </c>
      <c r="CJ49" s="161">
        <v>0</v>
      </c>
      <c r="CK49" s="161">
        <v>0</v>
      </c>
      <c r="CL49" s="161">
        <v>0</v>
      </c>
      <c r="CM49" s="161">
        <v>-1.1793148180906893E-4</v>
      </c>
      <c r="CN49" s="161">
        <v>1.4726456078344747E-5</v>
      </c>
      <c r="CO49" s="161">
        <v>-9.3979863978765977E-7</v>
      </c>
      <c r="CP49" s="161">
        <v>-3.9445873740180285E-4</v>
      </c>
      <c r="CQ49" s="161">
        <v>-2.1486191071018122E-5</v>
      </c>
      <c r="CR49" s="161">
        <v>0</v>
      </c>
      <c r="CS49" s="161">
        <v>0</v>
      </c>
      <c r="CT49" s="161">
        <v>-1.0229908653735662E-4</v>
      </c>
      <c r="CU49" s="161">
        <v>-4.634258069561914E-2</v>
      </c>
      <c r="CV49" s="161">
        <v>1.122770508115511E-3</v>
      </c>
      <c r="CW49" s="234">
        <v>-1.2297067218409609E-4</v>
      </c>
      <c r="CX49" s="162">
        <v>-1.1819215560441963E-4</v>
      </c>
      <c r="CY49" s="162">
        <v>4.8671795609243033E-4</v>
      </c>
      <c r="CZ49" s="162">
        <v>0.27416693389867591</v>
      </c>
      <c r="DA49" s="162">
        <v>8.0101128842242691E-4</v>
      </c>
      <c r="DB49" s="122"/>
    </row>
    <row r="50" spans="1:106" x14ac:dyDescent="0.15">
      <c r="A50" s="96"/>
      <c r="B50" s="136" t="s">
        <v>136</v>
      </c>
      <c r="C50" s="78" t="s">
        <v>365</v>
      </c>
      <c r="D50" s="79" t="s">
        <v>344</v>
      </c>
      <c r="E50" s="161">
        <v>6.4267264817835776E-2</v>
      </c>
      <c r="F50" s="161">
        <v>4.1837198726693949E-3</v>
      </c>
      <c r="G50" s="161">
        <v>5.4082840236686393E-2</v>
      </c>
      <c r="H50" s="161">
        <v>0</v>
      </c>
      <c r="I50" s="161">
        <v>0.1223039664654537</v>
      </c>
      <c r="J50" s="161">
        <v>2.0644273364586472E-3</v>
      </c>
      <c r="K50" s="161">
        <v>5.5764737329652551E-4</v>
      </c>
      <c r="L50" s="161">
        <v>4.705073417311037E-3</v>
      </c>
      <c r="M50" s="161">
        <v>0</v>
      </c>
      <c r="N50" s="161">
        <v>7.279172649236688E-6</v>
      </c>
      <c r="O50" s="161">
        <v>1.8144833974769131E-4</v>
      </c>
      <c r="P50" s="161">
        <v>3.2198829057382499E-7</v>
      </c>
      <c r="Q50" s="161">
        <v>0</v>
      </c>
      <c r="R50" s="161">
        <v>0</v>
      </c>
      <c r="S50" s="161">
        <v>0</v>
      </c>
      <c r="T50" s="161">
        <v>0</v>
      </c>
      <c r="U50" s="161">
        <v>0</v>
      </c>
      <c r="V50" s="161">
        <v>0</v>
      </c>
      <c r="W50" s="161">
        <v>0</v>
      </c>
      <c r="X50" s="161">
        <v>0</v>
      </c>
      <c r="Y50" s="161">
        <v>0</v>
      </c>
      <c r="Z50" s="161">
        <v>1.0040025253299173E-2</v>
      </c>
      <c r="AA50" s="161">
        <v>3.1861461268570454E-6</v>
      </c>
      <c r="AB50" s="161">
        <v>0</v>
      </c>
      <c r="AC50" s="161">
        <v>0</v>
      </c>
      <c r="AD50" s="161">
        <v>0</v>
      </c>
      <c r="AE50" s="161">
        <v>8.0920958245492278E-5</v>
      </c>
      <c r="AF50" s="161">
        <v>0</v>
      </c>
      <c r="AG50" s="161">
        <v>0</v>
      </c>
      <c r="AH50" s="161">
        <v>8.2834862956672524E-5</v>
      </c>
      <c r="AI50" s="161">
        <v>0</v>
      </c>
      <c r="AJ50" s="161">
        <v>1.9118073546256828E-4</v>
      </c>
      <c r="AK50" s="161">
        <v>7.5074661406389473E-4</v>
      </c>
      <c r="AL50" s="161">
        <v>3.8222990356855274E-3</v>
      </c>
      <c r="AM50" s="161">
        <v>8.3340623719386131E-4</v>
      </c>
      <c r="AN50" s="161">
        <v>3.194449324853135E-6</v>
      </c>
      <c r="AO50" s="161">
        <v>7.5253321344112931E-2</v>
      </c>
      <c r="AP50" s="161">
        <v>0</v>
      </c>
      <c r="AQ50" s="161">
        <v>7.310994775573806E-4</v>
      </c>
      <c r="AR50" s="233">
        <v>1.2138394234145554E-2</v>
      </c>
      <c r="AS50" s="161">
        <v>9.9008204850779907E-2</v>
      </c>
      <c r="AT50" s="161">
        <v>1.6608020126812516E-2</v>
      </c>
      <c r="AU50" s="161">
        <v>8.5410744041202191E-2</v>
      </c>
      <c r="AV50" s="161">
        <v>0</v>
      </c>
      <c r="AW50" s="161">
        <v>0.16809214018752833</v>
      </c>
      <c r="AX50" s="161">
        <v>2.0750425158334298E-3</v>
      </c>
      <c r="AY50" s="161">
        <v>1.6258399663811275E-3</v>
      </c>
      <c r="AZ50" s="161">
        <v>5.5008918613163732E-3</v>
      </c>
      <c r="BA50" s="161">
        <v>3.1459665030679517E-6</v>
      </c>
      <c r="BB50" s="161">
        <v>1.3434096611224851E-5</v>
      </c>
      <c r="BC50" s="161">
        <v>4.5842323304617666E-4</v>
      </c>
      <c r="BD50" s="161">
        <v>7.6694081879259188E-7</v>
      </c>
      <c r="BE50" s="161">
        <v>0</v>
      </c>
      <c r="BF50" s="161">
        <v>0</v>
      </c>
      <c r="BG50" s="161">
        <v>0</v>
      </c>
      <c r="BH50" s="161">
        <v>0</v>
      </c>
      <c r="BI50" s="161">
        <v>0</v>
      </c>
      <c r="BJ50" s="161">
        <v>0</v>
      </c>
      <c r="BK50" s="161">
        <v>0</v>
      </c>
      <c r="BL50" s="161">
        <v>0</v>
      </c>
      <c r="BM50" s="161">
        <v>0</v>
      </c>
      <c r="BN50" s="161">
        <v>1.3316063084716824E-3</v>
      </c>
      <c r="BO50" s="161">
        <v>1.040333718642845E-5</v>
      </c>
      <c r="BP50" s="161">
        <v>0</v>
      </c>
      <c r="BQ50" s="161">
        <v>0</v>
      </c>
      <c r="BR50" s="161">
        <v>0</v>
      </c>
      <c r="BS50" s="161">
        <v>1.3329899510702294E-4</v>
      </c>
      <c r="BT50" s="161">
        <v>0</v>
      </c>
      <c r="BU50" s="161">
        <v>0</v>
      </c>
      <c r="BV50" s="161">
        <v>2.3151619681044205E-4</v>
      </c>
      <c r="BW50" s="161">
        <v>2.6483227355549555E-7</v>
      </c>
      <c r="BX50" s="161">
        <v>3.4149175966105994E-4</v>
      </c>
      <c r="BY50" s="161">
        <v>1.2933868692058185E-3</v>
      </c>
      <c r="BZ50" s="161">
        <v>6.6454364089075756E-3</v>
      </c>
      <c r="CA50" s="161">
        <v>1.2804094723625759E-3</v>
      </c>
      <c r="CB50" s="161">
        <v>6.687722983120141E-6</v>
      </c>
      <c r="CC50" s="161">
        <v>0.11846874416724006</v>
      </c>
      <c r="CD50" s="161">
        <v>0</v>
      </c>
      <c r="CE50" s="161">
        <v>1.1891220319120129E-3</v>
      </c>
      <c r="CF50" s="234">
        <v>1.4960742038464312E-2</v>
      </c>
      <c r="CG50" s="162">
        <v>1.4852060176676916E-2</v>
      </c>
      <c r="CH50" s="161">
        <v>3.7696671871214914E-2</v>
      </c>
      <c r="CI50" s="161">
        <v>5.8091300262917638E-2</v>
      </c>
      <c r="CJ50" s="161">
        <v>1.7346494600561449E-3</v>
      </c>
      <c r="CK50" s="161">
        <v>0</v>
      </c>
      <c r="CL50" s="161">
        <v>0</v>
      </c>
      <c r="CM50" s="161">
        <v>0.12251901645144171</v>
      </c>
      <c r="CN50" s="161">
        <v>2.7243943744937782E-3</v>
      </c>
      <c r="CO50" s="161">
        <v>3.6133952423946923E-2</v>
      </c>
      <c r="CP50" s="161">
        <v>5.9097512802217672E-2</v>
      </c>
      <c r="CQ50" s="161">
        <v>8.7874923261630322E-2</v>
      </c>
      <c r="CR50" s="161">
        <v>2.2775036183103094E-3</v>
      </c>
      <c r="CS50" s="161">
        <v>0</v>
      </c>
      <c r="CT50" s="161">
        <v>0</v>
      </c>
      <c r="CU50" s="161">
        <v>0.18262628068332906</v>
      </c>
      <c r="CV50" s="161">
        <v>7.1004033681777816E-3</v>
      </c>
      <c r="CW50" s="234">
        <v>5.3252724928556275E-2</v>
      </c>
      <c r="CX50" s="162">
        <v>5.2582383597210458E-2</v>
      </c>
      <c r="CY50" s="162">
        <v>4.5233336929567753E-3</v>
      </c>
      <c r="CZ50" s="162">
        <v>7.4561716957452007E-2</v>
      </c>
      <c r="DA50" s="162">
        <v>3.6167873765524557E-2</v>
      </c>
      <c r="DB50" s="122"/>
    </row>
    <row r="51" spans="1:106" x14ac:dyDescent="0.15">
      <c r="A51" s="96"/>
      <c r="B51" s="136"/>
      <c r="C51" s="78" t="s">
        <v>366</v>
      </c>
      <c r="D51" s="79" t="s">
        <v>4</v>
      </c>
      <c r="E51" s="161">
        <v>1.0252401667572957E-3</v>
      </c>
      <c r="F51" s="161">
        <v>5.4570259208731246E-4</v>
      </c>
      <c r="G51" s="161">
        <v>6.7751479289940826E-3</v>
      </c>
      <c r="H51" s="161">
        <v>1.7999307718933888E-3</v>
      </c>
      <c r="I51" s="161">
        <v>3.9085297538158753E-4</v>
      </c>
      <c r="J51" s="161">
        <v>9.8640918670164723E-2</v>
      </c>
      <c r="K51" s="161">
        <v>3.0002350414548603E-3</v>
      </c>
      <c r="L51" s="161">
        <v>5.0143411658643466E-4</v>
      </c>
      <c r="M51" s="161">
        <v>3.3460035333797311E-5</v>
      </c>
      <c r="N51" s="161">
        <v>1.4904105999312119E-3</v>
      </c>
      <c r="O51" s="161">
        <v>1.8208500058891127E-3</v>
      </c>
      <c r="P51" s="161">
        <v>1.0851005392337902E-4</v>
      </c>
      <c r="Q51" s="161">
        <v>2.1895643138128109E-4</v>
      </c>
      <c r="R51" s="161">
        <v>4.1931845157131795E-4</v>
      </c>
      <c r="S51" s="161">
        <v>2.6255172641047146E-4</v>
      </c>
      <c r="T51" s="161">
        <v>3.2843472719635815E-4</v>
      </c>
      <c r="U51" s="161">
        <v>3.8118809146304409E-4</v>
      </c>
      <c r="V51" s="161">
        <v>1.2545937321872037E-3</v>
      </c>
      <c r="W51" s="161">
        <v>8.5698086049001434E-4</v>
      </c>
      <c r="X51" s="161">
        <v>6.0974649717813328E-4</v>
      </c>
      <c r="Y51" s="161">
        <v>4.1829510407431916E-4</v>
      </c>
      <c r="Z51" s="161">
        <v>2.617271540389955E-3</v>
      </c>
      <c r="AA51" s="161">
        <v>1.0514282218628249E-3</v>
      </c>
      <c r="AB51" s="161">
        <v>6.1460193863011498E-5</v>
      </c>
      <c r="AC51" s="161">
        <v>2.7040402442819755E-4</v>
      </c>
      <c r="AD51" s="161">
        <v>7.5259892807405006E-4</v>
      </c>
      <c r="AE51" s="161">
        <v>1.4947408444473027E-3</v>
      </c>
      <c r="AF51" s="161">
        <v>5.6785917092561046E-4</v>
      </c>
      <c r="AG51" s="161">
        <v>1.2153308462017228E-5</v>
      </c>
      <c r="AH51" s="161">
        <v>8.0900034040896234E-4</v>
      </c>
      <c r="AI51" s="161">
        <v>2.4158602996373854E-4</v>
      </c>
      <c r="AJ51" s="161">
        <v>1.478410348386386E-3</v>
      </c>
      <c r="AK51" s="161">
        <v>1.4326173919751385E-4</v>
      </c>
      <c r="AL51" s="161">
        <v>1.0617279101282479E-3</v>
      </c>
      <c r="AM51" s="161">
        <v>6.6718543519000278E-3</v>
      </c>
      <c r="AN51" s="161">
        <v>8.375846129764921E-4</v>
      </c>
      <c r="AO51" s="161">
        <v>1.3461111304389714E-3</v>
      </c>
      <c r="AP51" s="161">
        <v>6.0481044599763681E-3</v>
      </c>
      <c r="AQ51" s="161">
        <v>2.4547865669809861E-4</v>
      </c>
      <c r="AR51" s="233">
        <v>1.0502319223797667E-3</v>
      </c>
      <c r="AS51" s="161">
        <v>2.8057335501395458E-3</v>
      </c>
      <c r="AT51" s="161">
        <v>3.3134968113804363E-3</v>
      </c>
      <c r="AU51" s="161">
        <v>1.8087359052817803E-2</v>
      </c>
      <c r="AV51" s="161">
        <v>4.2238124299999328E-3</v>
      </c>
      <c r="AW51" s="161">
        <v>9.5033218403868514E-4</v>
      </c>
      <c r="AX51" s="161">
        <v>0.24488537436931526</v>
      </c>
      <c r="AY51" s="161">
        <v>5.0922925124004381E-3</v>
      </c>
      <c r="AZ51" s="161">
        <v>8.2108651767649548E-4</v>
      </c>
      <c r="BA51" s="161">
        <v>2.3797714353852729E-5</v>
      </c>
      <c r="BB51" s="161">
        <v>3.7056256007914142E-3</v>
      </c>
      <c r="BC51" s="161">
        <v>3.2172886943165968E-3</v>
      </c>
      <c r="BD51" s="161">
        <v>3.0940583889575425E-4</v>
      </c>
      <c r="BE51" s="161">
        <v>9.957428156103813E-4</v>
      </c>
      <c r="BF51" s="161">
        <v>1.1667202037066054E-3</v>
      </c>
      <c r="BG51" s="161">
        <v>1.1237578727289401E-3</v>
      </c>
      <c r="BH51" s="161">
        <v>1.3110807582054171E-3</v>
      </c>
      <c r="BI51" s="161">
        <v>1.1933954788191493E-3</v>
      </c>
      <c r="BJ51" s="161">
        <v>4.1508464795565816E-3</v>
      </c>
      <c r="BK51" s="161">
        <v>2.5842070140093243E-3</v>
      </c>
      <c r="BL51" s="161">
        <v>1.3630355422032951E-3</v>
      </c>
      <c r="BM51" s="161">
        <v>1.6231844111530979E-3</v>
      </c>
      <c r="BN51" s="161">
        <v>3.873975071941177E-3</v>
      </c>
      <c r="BO51" s="161">
        <v>2.6294729172769223E-3</v>
      </c>
      <c r="BP51" s="161">
        <v>1.5978409823553825E-4</v>
      </c>
      <c r="BQ51" s="161">
        <v>6.8948289240589728E-4</v>
      </c>
      <c r="BR51" s="161">
        <v>1.9867787300404368E-3</v>
      </c>
      <c r="BS51" s="161">
        <v>3.7829191237991819E-3</v>
      </c>
      <c r="BT51" s="161">
        <v>1.5652190266485584E-3</v>
      </c>
      <c r="BU51" s="161">
        <v>3.4145232877863483E-5</v>
      </c>
      <c r="BV51" s="161">
        <v>1.9212444372761902E-3</v>
      </c>
      <c r="BW51" s="161">
        <v>1.0181035369718433E-3</v>
      </c>
      <c r="BX51" s="161">
        <v>3.5394369931329634E-3</v>
      </c>
      <c r="BY51" s="161">
        <v>5.0225824508668749E-4</v>
      </c>
      <c r="BZ51" s="161">
        <v>3.0198560899146413E-3</v>
      </c>
      <c r="CA51" s="161">
        <v>2.1293880447019724E-2</v>
      </c>
      <c r="CB51" s="161">
        <v>2.1811884662724431E-3</v>
      </c>
      <c r="CC51" s="161">
        <v>3.4147456289094092E-3</v>
      </c>
      <c r="CD51" s="161">
        <v>1.5828525225021036E-2</v>
      </c>
      <c r="CE51" s="161">
        <v>6.4629352632427966E-4</v>
      </c>
      <c r="CF51" s="234">
        <v>3.0518195535912448E-3</v>
      </c>
      <c r="CG51" s="162">
        <v>2.9747432024917054E-3</v>
      </c>
      <c r="CH51" s="161">
        <v>2.0763908256096345E-3</v>
      </c>
      <c r="CI51" s="161">
        <v>5.2149830747600396E-3</v>
      </c>
      <c r="CJ51" s="161">
        <v>0</v>
      </c>
      <c r="CK51" s="161">
        <v>1.2206946101101415E-5</v>
      </c>
      <c r="CL51" s="161">
        <v>9.6789177034938001E-4</v>
      </c>
      <c r="CM51" s="161">
        <v>-1.9553039683943629E-2</v>
      </c>
      <c r="CN51" s="161">
        <v>7.2159634783889258E-4</v>
      </c>
      <c r="CO51" s="161">
        <v>3.1874315089109356E-3</v>
      </c>
      <c r="CP51" s="161">
        <v>7.5717967785717596E-3</v>
      </c>
      <c r="CQ51" s="161">
        <v>1.2529443613351241E-2</v>
      </c>
      <c r="CR51" s="161">
        <v>0</v>
      </c>
      <c r="CS51" s="161">
        <v>3.2782580930231456E-5</v>
      </c>
      <c r="CT51" s="161">
        <v>3.434682663906933E-3</v>
      </c>
      <c r="CU51" s="161">
        <v>-0.15838351787090935</v>
      </c>
      <c r="CV51" s="161">
        <v>1.3459203107111906E-2</v>
      </c>
      <c r="CW51" s="234">
        <v>7.6915142465413368E-3</v>
      </c>
      <c r="CX51" s="162">
        <v>7.515142207131272E-3</v>
      </c>
      <c r="CY51" s="162">
        <v>6.6946906076458725E-3</v>
      </c>
      <c r="CZ51" s="162">
        <v>4.3992479527875564E-2</v>
      </c>
      <c r="DA51" s="162">
        <v>3.5038037799745639E-3</v>
      </c>
      <c r="DB51" s="122"/>
    </row>
    <row r="52" spans="1:106" x14ac:dyDescent="0.15">
      <c r="A52" s="96"/>
      <c r="B52" s="136"/>
      <c r="C52" s="78" t="s">
        <v>367</v>
      </c>
      <c r="D52" s="79" t="s">
        <v>113</v>
      </c>
      <c r="E52" s="161">
        <v>1.2365189414536886E-2</v>
      </c>
      <c r="F52" s="161">
        <v>2.3647112323783538E-3</v>
      </c>
      <c r="G52" s="161">
        <v>2.0118343195266271E-3</v>
      </c>
      <c r="H52" s="161">
        <v>1.0384215991692627E-3</v>
      </c>
      <c r="I52" s="161">
        <v>8.8335967419688761E-3</v>
      </c>
      <c r="J52" s="161">
        <v>4.1611113500494602E-3</v>
      </c>
      <c r="K52" s="161">
        <v>0.16333307217616128</v>
      </c>
      <c r="L52" s="161">
        <v>8.1287874977761989E-3</v>
      </c>
      <c r="M52" s="161">
        <v>3.3460035333797311E-5</v>
      </c>
      <c r="N52" s="161">
        <v>3.7960885365769326E-3</v>
      </c>
      <c r="O52" s="161">
        <v>8.8368524761331772E-3</v>
      </c>
      <c r="P52" s="161">
        <v>1.7290771203814403E-4</v>
      </c>
      <c r="Q52" s="161">
        <v>1.0094262599272619E-3</v>
      </c>
      <c r="R52" s="161">
        <v>2.5540305686616639E-3</v>
      </c>
      <c r="S52" s="161">
        <v>3.3164428599217447E-4</v>
      </c>
      <c r="T52" s="161">
        <v>6.4378440550043119E-4</v>
      </c>
      <c r="U52" s="161">
        <v>2.7235612911779817E-3</v>
      </c>
      <c r="V52" s="161">
        <v>2.0738033381359259E-3</v>
      </c>
      <c r="W52" s="161">
        <v>3.8251401630781776E-3</v>
      </c>
      <c r="X52" s="161">
        <v>4.9581264465376846E-3</v>
      </c>
      <c r="Y52" s="161">
        <v>1.2673717332401014E-3</v>
      </c>
      <c r="Z52" s="161">
        <v>3.5750989394022978E-2</v>
      </c>
      <c r="AA52" s="161">
        <v>2.7393847169491503E-2</v>
      </c>
      <c r="AB52" s="161">
        <v>1.4198559072026329E-3</v>
      </c>
      <c r="AC52" s="161">
        <v>1.1581455385886951E-3</v>
      </c>
      <c r="AD52" s="161">
        <v>2.0608550086513707E-3</v>
      </c>
      <c r="AE52" s="161">
        <v>4.1806805982638395E-3</v>
      </c>
      <c r="AF52" s="161">
        <v>2.2896927314986965E-3</v>
      </c>
      <c r="AG52" s="161">
        <v>2.2133752683855618E-4</v>
      </c>
      <c r="AH52" s="161">
        <v>3.6423154339488709E-3</v>
      </c>
      <c r="AI52" s="161">
        <v>7.503308550142064E-3</v>
      </c>
      <c r="AJ52" s="161">
        <v>7.5095144819407108E-4</v>
      </c>
      <c r="AK52" s="161">
        <v>3.1145653108228732E-3</v>
      </c>
      <c r="AL52" s="161">
        <v>2.7641062906298484E-3</v>
      </c>
      <c r="AM52" s="161">
        <v>8.6011207241885792E-3</v>
      </c>
      <c r="AN52" s="161">
        <v>1.6144746887807745E-3</v>
      </c>
      <c r="AO52" s="161">
        <v>3.0677774536644283E-3</v>
      </c>
      <c r="AP52" s="161">
        <v>0.22237798650191257</v>
      </c>
      <c r="AQ52" s="161">
        <v>3.740881268377546E-3</v>
      </c>
      <c r="AR52" s="233">
        <v>6.8204389679820303E-3</v>
      </c>
      <c r="AS52" s="161">
        <v>2.3714993103033731E-2</v>
      </c>
      <c r="AT52" s="161">
        <v>9.5508211169387167E-3</v>
      </c>
      <c r="AU52" s="161">
        <v>3.3840174426823123E-3</v>
      </c>
      <c r="AV52" s="161">
        <v>2.2091518171514415E-3</v>
      </c>
      <c r="AW52" s="161">
        <v>1.4193728502711259E-2</v>
      </c>
      <c r="AX52" s="161">
        <v>6.8497561280755365E-3</v>
      </c>
      <c r="AY52" s="161">
        <v>0.29018582250623276</v>
      </c>
      <c r="AZ52" s="161">
        <v>1.261297020899952E-2</v>
      </c>
      <c r="BA52" s="161">
        <v>1.3192762754801088E-5</v>
      </c>
      <c r="BB52" s="161">
        <v>6.5458040379657283E-3</v>
      </c>
      <c r="BC52" s="161">
        <v>2.2073046019945981E-2</v>
      </c>
      <c r="BD52" s="161">
        <v>2.7580652683436446E-4</v>
      </c>
      <c r="BE52" s="161">
        <v>2.5031757428633787E-3</v>
      </c>
      <c r="BF52" s="161">
        <v>3.6740120741463405E-3</v>
      </c>
      <c r="BG52" s="161">
        <v>1.7395026941193306E-3</v>
      </c>
      <c r="BH52" s="161">
        <v>1.0978388866817689E-3</v>
      </c>
      <c r="BI52" s="161">
        <v>4.6819421927674345E-3</v>
      </c>
      <c r="BJ52" s="161">
        <v>6.5360498110766429E-3</v>
      </c>
      <c r="BK52" s="161">
        <v>7.1555137001996947E-3</v>
      </c>
      <c r="BL52" s="161">
        <v>5.6140017718490339E-3</v>
      </c>
      <c r="BM52" s="161">
        <v>1.406105267962055E-3</v>
      </c>
      <c r="BN52" s="161">
        <v>9.1839004719882045E-2</v>
      </c>
      <c r="BO52" s="161">
        <v>4.2844927208144139E-2</v>
      </c>
      <c r="BP52" s="161">
        <v>1.549385890563881E-3</v>
      </c>
      <c r="BQ52" s="161">
        <v>1.8671398035225392E-3</v>
      </c>
      <c r="BR52" s="161">
        <v>3.5255799831628923E-3</v>
      </c>
      <c r="BS52" s="161">
        <v>7.6650830763664076E-3</v>
      </c>
      <c r="BT52" s="161">
        <v>4.0887623617846067E-3</v>
      </c>
      <c r="BU52" s="161">
        <v>4.0099472161141901E-4</v>
      </c>
      <c r="BV52" s="161">
        <v>5.9357501648052138E-3</v>
      </c>
      <c r="BW52" s="161">
        <v>1.528631745382837E-2</v>
      </c>
      <c r="BX52" s="161">
        <v>1.3162693119026187E-3</v>
      </c>
      <c r="BY52" s="161">
        <v>5.834438812676845E-3</v>
      </c>
      <c r="BZ52" s="161">
        <v>5.2804782241983742E-3</v>
      </c>
      <c r="CA52" s="161">
        <v>1.5873763266111163E-2</v>
      </c>
      <c r="CB52" s="161">
        <v>3.2751110800599858E-3</v>
      </c>
      <c r="CC52" s="161">
        <v>5.6165147572142509E-3</v>
      </c>
      <c r="CD52" s="161">
        <v>0.41901634613046945</v>
      </c>
      <c r="CE52" s="161">
        <v>1.9562975363713758E-3</v>
      </c>
      <c r="CF52" s="234">
        <v>1.2656731014163173E-2</v>
      </c>
      <c r="CG52" s="162">
        <v>1.2431989370151997E-2</v>
      </c>
      <c r="CH52" s="161">
        <v>2.7481643280127515E-3</v>
      </c>
      <c r="CI52" s="161">
        <v>6.8329377693733041E-4</v>
      </c>
      <c r="CJ52" s="161">
        <v>8.6015675705263385E-6</v>
      </c>
      <c r="CK52" s="161">
        <v>3.0517365252753537E-4</v>
      </c>
      <c r="CL52" s="161">
        <v>1.5673348844831348E-3</v>
      </c>
      <c r="CM52" s="161">
        <v>-2.8598384338699216E-2</v>
      </c>
      <c r="CN52" s="161">
        <v>7.5988513364258891E-3</v>
      </c>
      <c r="CO52" s="161">
        <v>6.1394956695906067E-4</v>
      </c>
      <c r="CP52" s="161">
        <v>4.8955038171720278E-3</v>
      </c>
      <c r="CQ52" s="161">
        <v>1.18424489867773E-3</v>
      </c>
      <c r="CR52" s="161">
        <v>2.0252906537082908E-5</v>
      </c>
      <c r="CS52" s="161">
        <v>6.2100295229836912E-4</v>
      </c>
      <c r="CT52" s="161">
        <v>3.5816413516638239E-3</v>
      </c>
      <c r="CU52" s="161">
        <v>-6.7680412947052057E-2</v>
      </c>
      <c r="CV52" s="161">
        <v>8.5675614949231246E-3</v>
      </c>
      <c r="CW52" s="234">
        <v>1.2693755729194509E-3</v>
      </c>
      <c r="CX52" s="162">
        <v>1.2437102314753806E-3</v>
      </c>
      <c r="CY52" s="162">
        <v>4.5326508249862304E-3</v>
      </c>
      <c r="CZ52" s="162">
        <v>2.2443556505040395E-2</v>
      </c>
      <c r="DA52" s="162">
        <v>1.1425831047183787E-2</v>
      </c>
      <c r="DB52" s="122"/>
    </row>
    <row r="53" spans="1:106" x14ac:dyDescent="0.15">
      <c r="A53" s="96"/>
      <c r="B53" s="136"/>
      <c r="C53" s="78" t="s">
        <v>368</v>
      </c>
      <c r="D53" s="79" t="s">
        <v>5</v>
      </c>
      <c r="E53" s="161">
        <v>4.0041009606670293E-2</v>
      </c>
      <c r="F53" s="161">
        <v>7.2760345611641651E-4</v>
      </c>
      <c r="G53" s="161">
        <v>6.7751479289940826E-3</v>
      </c>
      <c r="H53" s="161">
        <v>9.761163032191069E-3</v>
      </c>
      <c r="I53" s="161">
        <v>6.3660045240965654E-3</v>
      </c>
      <c r="J53" s="161">
        <v>7.198615113328459E-2</v>
      </c>
      <c r="K53" s="161">
        <v>2.5144827014097877E-2</v>
      </c>
      <c r="L53" s="161">
        <v>0.22997359964389169</v>
      </c>
      <c r="M53" s="161">
        <v>1.6194657101557899E-3</v>
      </c>
      <c r="N53" s="161">
        <v>0.12802608855477488</v>
      </c>
      <c r="O53" s="161">
        <v>2.1487303391173971E-2</v>
      </c>
      <c r="P53" s="161">
        <v>2.0977537130884697E-3</v>
      </c>
      <c r="Q53" s="161">
        <v>4.4570622726935356E-3</v>
      </c>
      <c r="R53" s="161">
        <v>5.3749001519596204E-3</v>
      </c>
      <c r="S53" s="161">
        <v>1.1958327619910137E-3</v>
      </c>
      <c r="T53" s="161">
        <v>2.4207340450727592E-3</v>
      </c>
      <c r="U53" s="161">
        <v>8.7894239640246841E-3</v>
      </c>
      <c r="V53" s="161">
        <v>1.4075510502209862E-2</v>
      </c>
      <c r="W53" s="161">
        <v>8.4828920626513933E-3</v>
      </c>
      <c r="X53" s="161">
        <v>6.6127437017910228E-3</v>
      </c>
      <c r="Y53" s="161">
        <v>5.9737119216185727E-3</v>
      </c>
      <c r="Z53" s="161">
        <v>2.0921827145662091E-2</v>
      </c>
      <c r="AA53" s="161">
        <v>3.3658447684117828E-3</v>
      </c>
      <c r="AB53" s="161">
        <v>7.8267675450039136E-4</v>
      </c>
      <c r="AC53" s="161">
        <v>8.7090503716779847E-3</v>
      </c>
      <c r="AD53" s="161">
        <v>1.0873999465443752E-2</v>
      </c>
      <c r="AE53" s="161">
        <v>8.1274324875385259E-6</v>
      </c>
      <c r="AF53" s="161">
        <v>1.6334358554543786E-5</v>
      </c>
      <c r="AG53" s="161">
        <v>1.804582165572255E-5</v>
      </c>
      <c r="AH53" s="161">
        <v>3.4403676658647202E-4</v>
      </c>
      <c r="AI53" s="161">
        <v>7.9664466466091344E-4</v>
      </c>
      <c r="AJ53" s="161">
        <v>6.3996941108232595E-4</v>
      </c>
      <c r="AK53" s="161">
        <v>3.8983723262400404E-3</v>
      </c>
      <c r="AL53" s="161">
        <v>8.432861323330125E-2</v>
      </c>
      <c r="AM53" s="161">
        <v>1.2708294003619101E-3</v>
      </c>
      <c r="AN53" s="161">
        <v>2.6398929220586309E-3</v>
      </c>
      <c r="AO53" s="161">
        <v>3.6908779338576834E-3</v>
      </c>
      <c r="AP53" s="161">
        <v>9.9733643081729526E-3</v>
      </c>
      <c r="AQ53" s="161">
        <v>8.1061321635741701E-3</v>
      </c>
      <c r="AR53" s="233">
        <v>2.0044053324360284E-2</v>
      </c>
      <c r="AS53" s="161">
        <v>6.4881435398070508E-2</v>
      </c>
      <c r="AT53" s="161">
        <v>8.7348692580983876E-4</v>
      </c>
      <c r="AU53" s="161">
        <v>9.5723430108616957E-3</v>
      </c>
      <c r="AV53" s="161">
        <v>1.1582286545903278E-2</v>
      </c>
      <c r="AW53" s="161">
        <v>9.5844495698923261E-3</v>
      </c>
      <c r="AX53" s="161">
        <v>0.10953446312299571</v>
      </c>
      <c r="AY53" s="161">
        <v>3.6103426742180617E-2</v>
      </c>
      <c r="AZ53" s="161">
        <v>0.33667478590290717</v>
      </c>
      <c r="BA53" s="161">
        <v>1.5369568609343268E-3</v>
      </c>
      <c r="BB53" s="161">
        <v>0.2067568973970062</v>
      </c>
      <c r="BC53" s="161">
        <v>3.3051531473171136E-2</v>
      </c>
      <c r="BD53" s="161">
        <v>2.8430861362555094E-3</v>
      </c>
      <c r="BE53" s="161">
        <v>1.0326723064417566E-2</v>
      </c>
      <c r="BF53" s="161">
        <v>8.3676875756282642E-3</v>
      </c>
      <c r="BG53" s="161">
        <v>4.3099780128179593E-3</v>
      </c>
      <c r="BH53" s="161">
        <v>4.0618199881117109E-3</v>
      </c>
      <c r="BI53" s="161">
        <v>1.6981176433334022E-2</v>
      </c>
      <c r="BJ53" s="161">
        <v>1.7909891399699094E-2</v>
      </c>
      <c r="BK53" s="161">
        <v>1.345363136039327E-2</v>
      </c>
      <c r="BL53" s="161">
        <v>9.5963587974858735E-3</v>
      </c>
      <c r="BM53" s="161">
        <v>1.019512061499122E-2</v>
      </c>
      <c r="BN53" s="161">
        <v>3.353807775034378E-2</v>
      </c>
      <c r="BO53" s="161">
        <v>5.102856518881242E-3</v>
      </c>
      <c r="BP53" s="161">
        <v>9.7248584527700663E-4</v>
      </c>
      <c r="BQ53" s="161">
        <v>1.2468110844326018E-2</v>
      </c>
      <c r="BR53" s="161">
        <v>1.5862487751694063E-2</v>
      </c>
      <c r="BS53" s="161">
        <v>1.1802801912507524E-5</v>
      </c>
      <c r="BT53" s="161">
        <v>2.5891083168921735E-5</v>
      </c>
      <c r="BU53" s="161">
        <v>2.6492494628077141E-5</v>
      </c>
      <c r="BV53" s="161">
        <v>4.9987417482511573E-4</v>
      </c>
      <c r="BW53" s="161">
        <v>1.5489377599577044E-3</v>
      </c>
      <c r="BX53" s="161">
        <v>9.731794703589868E-4</v>
      </c>
      <c r="BY53" s="161">
        <v>5.719417840519588E-3</v>
      </c>
      <c r="BZ53" s="161">
        <v>0.12508271154994052</v>
      </c>
      <c r="CA53" s="161">
        <v>2.0836966650142866E-3</v>
      </c>
      <c r="CB53" s="161">
        <v>4.1439113150962947E-3</v>
      </c>
      <c r="CC53" s="161">
        <v>6.5244950774970625E-3</v>
      </c>
      <c r="CD53" s="161">
        <v>1.5256806705026967E-2</v>
      </c>
      <c r="CE53" s="161">
        <v>1.2392372533789935E-2</v>
      </c>
      <c r="CF53" s="234">
        <v>2.6464587555394669E-2</v>
      </c>
      <c r="CG53" s="162">
        <v>2.6217348142580008E-2</v>
      </c>
      <c r="CH53" s="161">
        <v>8.2526356931582924E-3</v>
      </c>
      <c r="CI53" s="161">
        <v>6.3725110559499885E-3</v>
      </c>
      <c r="CJ53" s="161">
        <v>0</v>
      </c>
      <c r="CK53" s="161">
        <v>0</v>
      </c>
      <c r="CL53" s="161">
        <v>0</v>
      </c>
      <c r="CM53" s="161">
        <v>0.1952001886903709</v>
      </c>
      <c r="CN53" s="161">
        <v>6.4354613062366547E-2</v>
      </c>
      <c r="CO53" s="161">
        <v>5.0631129608204734E-3</v>
      </c>
      <c r="CP53" s="161">
        <v>1.1765431885521135E-2</v>
      </c>
      <c r="CQ53" s="161">
        <v>8.6368558594415654E-3</v>
      </c>
      <c r="CR53" s="161">
        <v>0</v>
      </c>
      <c r="CS53" s="161">
        <v>0</v>
      </c>
      <c r="CT53" s="161">
        <v>0</v>
      </c>
      <c r="CU53" s="161">
        <v>9.881903399886037E-2</v>
      </c>
      <c r="CV53" s="161">
        <v>8.6920760086879295E-2</v>
      </c>
      <c r="CW53" s="234">
        <v>5.7837346586362484E-3</v>
      </c>
      <c r="CX53" s="162">
        <v>5.7555163673901647E-3</v>
      </c>
      <c r="CY53" s="162">
        <v>6.4306859362811344E-2</v>
      </c>
      <c r="CZ53" s="162">
        <v>6.5865051208435235E-2</v>
      </c>
      <c r="DA53" s="162">
        <v>2.8258883406004066E-2</v>
      </c>
      <c r="DB53" s="122"/>
    </row>
    <row r="54" spans="1:106" x14ac:dyDescent="0.15">
      <c r="A54" s="96"/>
      <c r="B54" s="136"/>
      <c r="C54" s="78" t="s">
        <v>369</v>
      </c>
      <c r="D54" s="79" t="s">
        <v>6</v>
      </c>
      <c r="E54" s="161">
        <v>1.445531992024651E-2</v>
      </c>
      <c r="F54" s="161">
        <v>1.7007730786721235E-2</v>
      </c>
      <c r="G54" s="161">
        <v>6.5976331360946744E-2</v>
      </c>
      <c r="H54" s="161">
        <v>0.12523364485981309</v>
      </c>
      <c r="I54" s="161">
        <v>5.2504228028098813E-3</v>
      </c>
      <c r="J54" s="161">
        <v>6.4728398778547162E-3</v>
      </c>
      <c r="K54" s="161">
        <v>6.2032509459266395E-3</v>
      </c>
      <c r="L54" s="161">
        <v>8.4515669440818394E-3</v>
      </c>
      <c r="M54" s="161">
        <v>5.4747309813159166E-2</v>
      </c>
      <c r="N54" s="161">
        <v>1.9617370289692873E-3</v>
      </c>
      <c r="O54" s="161">
        <v>2.3957547455107451E-2</v>
      </c>
      <c r="P54" s="161">
        <v>2.0893176198754356E-2</v>
      </c>
      <c r="Q54" s="161">
        <v>5.3885548875528839E-3</v>
      </c>
      <c r="R54" s="161">
        <v>4.1983826783359643E-3</v>
      </c>
      <c r="S54" s="161">
        <v>2.3161951896697058E-3</v>
      </c>
      <c r="T54" s="161">
        <v>2.0582781907564599E-3</v>
      </c>
      <c r="U54" s="161">
        <v>2.2484572931225936E-3</v>
      </c>
      <c r="V54" s="161">
        <v>2.2771735549973219E-3</v>
      </c>
      <c r="W54" s="161">
        <v>1.593740709271477E-3</v>
      </c>
      <c r="X54" s="161">
        <v>6.8703830667958684E-4</v>
      </c>
      <c r="Y54" s="161">
        <v>4.5356924344775061E-3</v>
      </c>
      <c r="Z54" s="161">
        <v>6.5237689527440487E-3</v>
      </c>
      <c r="AA54" s="161">
        <v>1.4124823009582652E-2</v>
      </c>
      <c r="AB54" s="161">
        <v>7.8019326095245742E-2</v>
      </c>
      <c r="AC54" s="161">
        <v>1.5469150982382922E-2</v>
      </c>
      <c r="AD54" s="161">
        <v>1.6360234642058324E-2</v>
      </c>
      <c r="AE54" s="161">
        <v>1.0881572000924407E-2</v>
      </c>
      <c r="AF54" s="161">
        <v>2.0417948193179733E-3</v>
      </c>
      <c r="AG54" s="161">
        <v>8.385782838791888E-4</v>
      </c>
      <c r="AH54" s="161">
        <v>3.87618787914333E-2</v>
      </c>
      <c r="AI54" s="161">
        <v>2.6291630870687835E-3</v>
      </c>
      <c r="AJ54" s="161">
        <v>9.743736805693945E-3</v>
      </c>
      <c r="AK54" s="161">
        <v>5.3316784765767055E-3</v>
      </c>
      <c r="AL54" s="161">
        <v>3.5559832668853233E-3</v>
      </c>
      <c r="AM54" s="161">
        <v>5.4700917667751779E-3</v>
      </c>
      <c r="AN54" s="161">
        <v>3.5336998431525382E-3</v>
      </c>
      <c r="AO54" s="161">
        <v>7.346519691670079E-3</v>
      </c>
      <c r="AP54" s="161">
        <v>0</v>
      </c>
      <c r="AQ54" s="161">
        <v>2.5684538580172795E-2</v>
      </c>
      <c r="AR54" s="233">
        <v>1.0596151214312351E-2</v>
      </c>
      <c r="AS54" s="161">
        <v>2.3793030903176127E-2</v>
      </c>
      <c r="AT54" s="161">
        <v>3.2525619449990911E-2</v>
      </c>
      <c r="AU54" s="161">
        <v>9.2722791857225872E-2</v>
      </c>
      <c r="AV54" s="161">
        <v>0.12489152085415171</v>
      </c>
      <c r="AW54" s="161">
        <v>6.6970925853651756E-3</v>
      </c>
      <c r="AX54" s="161">
        <v>1.1534930444525807E-2</v>
      </c>
      <c r="AY54" s="161">
        <v>8.1666251822017453E-3</v>
      </c>
      <c r="AZ54" s="161">
        <v>8.6365253090718158E-2</v>
      </c>
      <c r="BA54" s="161">
        <v>6.3151116754681852E-2</v>
      </c>
      <c r="BB54" s="161">
        <v>2.7446830516246437E-3</v>
      </c>
      <c r="BC54" s="161">
        <v>3.4521326475704876E-2</v>
      </c>
      <c r="BD54" s="161">
        <v>4.0524860697069585E-2</v>
      </c>
      <c r="BE54" s="161">
        <v>5.2331374565236849E-3</v>
      </c>
      <c r="BF54" s="161">
        <v>6.2436853244559184E-3</v>
      </c>
      <c r="BG54" s="161">
        <v>3.2576484252656223E-3</v>
      </c>
      <c r="BH54" s="161">
        <v>2.8776251313820758E-3</v>
      </c>
      <c r="BI54" s="161">
        <v>3.4487242167322617E-3</v>
      </c>
      <c r="BJ54" s="161">
        <v>2.7379797207560857E-3</v>
      </c>
      <c r="BK54" s="161">
        <v>2.0809339288815976E-3</v>
      </c>
      <c r="BL54" s="161">
        <v>1.062359813064652E-3</v>
      </c>
      <c r="BM54" s="161">
        <v>2.7070782371254741E-3</v>
      </c>
      <c r="BN54" s="161">
        <v>7.3771792298147985E-3</v>
      </c>
      <c r="BO54" s="161">
        <v>2.0542782929207193E-2</v>
      </c>
      <c r="BP54" s="161">
        <v>7.6561301036870297E-2</v>
      </c>
      <c r="BQ54" s="161">
        <v>1.8731790697333939E-2</v>
      </c>
      <c r="BR54" s="161">
        <v>2.1868642956706551E-2</v>
      </c>
      <c r="BS54" s="161">
        <v>1.5160258653559478E-2</v>
      </c>
      <c r="BT54" s="161">
        <v>2.8474072946259063E-3</v>
      </c>
      <c r="BU54" s="161">
        <v>1.2755975514333747E-3</v>
      </c>
      <c r="BV54" s="161">
        <v>6.2873222251245864E-2</v>
      </c>
      <c r="BW54" s="161">
        <v>3.9618466736779543E-3</v>
      </c>
      <c r="BX54" s="161">
        <v>1.4185832296763281E-2</v>
      </c>
      <c r="BY54" s="161">
        <v>8.7676233695777196E-3</v>
      </c>
      <c r="BZ54" s="161">
        <v>4.9312271401593518E-3</v>
      </c>
      <c r="CA54" s="161">
        <v>7.7721824979584382E-3</v>
      </c>
      <c r="CB54" s="161">
        <v>4.8791428605530649E-3</v>
      </c>
      <c r="CC54" s="161">
        <v>1.0579067498034332E-2</v>
      </c>
      <c r="CD54" s="161">
        <v>0</v>
      </c>
      <c r="CE54" s="161">
        <v>3.5528934335167781E-2</v>
      </c>
      <c r="CF54" s="234">
        <v>1.6986722474430355E-2</v>
      </c>
      <c r="CG54" s="162">
        <v>1.6740636863942567E-2</v>
      </c>
      <c r="CH54" s="161">
        <v>1.3822248731264134E-3</v>
      </c>
      <c r="CI54" s="161">
        <v>9.9652024678234565E-3</v>
      </c>
      <c r="CJ54" s="161">
        <v>0</v>
      </c>
      <c r="CK54" s="161">
        <v>0</v>
      </c>
      <c r="CL54" s="161">
        <v>0</v>
      </c>
      <c r="CM54" s="161">
        <v>1.2064390589067752E-2</v>
      </c>
      <c r="CN54" s="161">
        <v>1.1781164862675798E-4</v>
      </c>
      <c r="CO54" s="161">
        <v>5.9676691516160956E-3</v>
      </c>
      <c r="CP54" s="161">
        <v>1.8555692072300086E-3</v>
      </c>
      <c r="CQ54" s="161">
        <v>2.2228930467569939E-2</v>
      </c>
      <c r="CR54" s="161">
        <v>0</v>
      </c>
      <c r="CS54" s="161">
        <v>0</v>
      </c>
      <c r="CT54" s="161">
        <v>0</v>
      </c>
      <c r="CU54" s="161">
        <v>0.12099594427002447</v>
      </c>
      <c r="CV54" s="161">
        <v>1.7895450606122208E-2</v>
      </c>
      <c r="CW54" s="234">
        <v>1.3182053050014398E-2</v>
      </c>
      <c r="CX54" s="162">
        <v>1.2899550335173714E-2</v>
      </c>
      <c r="CY54" s="162">
        <v>2.123530849672543E-2</v>
      </c>
      <c r="CZ54" s="162">
        <v>4.4365912886609918E-2</v>
      </c>
      <c r="DA54" s="162">
        <v>2.1174257740668508E-2</v>
      </c>
      <c r="DB54" s="122"/>
    </row>
    <row r="55" spans="1:106" x14ac:dyDescent="0.15">
      <c r="A55" s="96"/>
      <c r="B55" s="136"/>
      <c r="C55" s="78" t="s">
        <v>88</v>
      </c>
      <c r="D55" s="79" t="s">
        <v>370</v>
      </c>
      <c r="E55" s="161">
        <v>5.5396954866775419E-3</v>
      </c>
      <c r="F55" s="161">
        <v>7.639836289222374E-3</v>
      </c>
      <c r="G55" s="161">
        <v>1.4970414201183432E-2</v>
      </c>
      <c r="H55" s="161">
        <v>6.4382139148494288E-3</v>
      </c>
      <c r="I55" s="161">
        <v>1.5474902340005878E-2</v>
      </c>
      <c r="J55" s="161">
        <v>9.1071351769816348E-3</v>
      </c>
      <c r="K55" s="161">
        <v>2.5216261181751565E-2</v>
      </c>
      <c r="L55" s="161">
        <v>1.4914662368945914E-2</v>
      </c>
      <c r="M55" s="161">
        <v>7.3612077734354082E-5</v>
      </c>
      <c r="N55" s="161">
        <v>0.15895893272770617</v>
      </c>
      <c r="O55" s="161">
        <v>1.3204345846902167E-2</v>
      </c>
      <c r="P55" s="161">
        <v>5.3933038671115689E-4</v>
      </c>
      <c r="Q55" s="161">
        <v>1.7961849625176278E-3</v>
      </c>
      <c r="R55" s="161">
        <v>4.8186967513216324E-3</v>
      </c>
      <c r="S55" s="161">
        <v>5.9366453117509436E-3</v>
      </c>
      <c r="T55" s="161">
        <v>2.317754710290475E-2</v>
      </c>
      <c r="U55" s="161">
        <v>2.9710573273742769E-2</v>
      </c>
      <c r="V55" s="161">
        <v>1.2832374247028933E-2</v>
      </c>
      <c r="W55" s="161">
        <v>2.5004345827112438E-2</v>
      </c>
      <c r="X55" s="161">
        <v>3.3490254791018692E-2</v>
      </c>
      <c r="Y55" s="161">
        <v>2.0453798161166398E-2</v>
      </c>
      <c r="Z55" s="161">
        <v>3.9939441117519785E-2</v>
      </c>
      <c r="AA55" s="161">
        <v>9.7241179791677027E-3</v>
      </c>
      <c r="AB55" s="161">
        <v>1.0034317365389632E-5</v>
      </c>
      <c r="AC55" s="161">
        <v>2.5060840905496345E-2</v>
      </c>
      <c r="AD55" s="161">
        <v>8.8201780916341947E-3</v>
      </c>
      <c r="AE55" s="161">
        <v>4.5008307649468783E-3</v>
      </c>
      <c r="AF55" s="161">
        <v>2.2406896558350652E-3</v>
      </c>
      <c r="AG55" s="161">
        <v>4.5703805458676908E-4</v>
      </c>
      <c r="AH55" s="161">
        <v>1.7401367561263033E-3</v>
      </c>
      <c r="AI55" s="161">
        <v>1.9491867978537734E-3</v>
      </c>
      <c r="AJ55" s="161">
        <v>1.4435765703148164E-3</v>
      </c>
      <c r="AK55" s="161">
        <v>3.0422456828625901E-3</v>
      </c>
      <c r="AL55" s="161">
        <v>1.5307264764224129E-3</v>
      </c>
      <c r="AM55" s="161">
        <v>4.5492008969477069E-3</v>
      </c>
      <c r="AN55" s="161">
        <v>7.2501221876866756E-3</v>
      </c>
      <c r="AO55" s="161">
        <v>1.9317452968625531E-3</v>
      </c>
      <c r="AP55" s="161">
        <v>3.8391444535677811E-2</v>
      </c>
      <c r="AQ55" s="161">
        <v>6.3184071637075812E-3</v>
      </c>
      <c r="AR55" s="233">
        <v>9.9750130124575016E-3</v>
      </c>
      <c r="AS55" s="161">
        <v>8.13365294631559E-3</v>
      </c>
      <c r="AT55" s="161">
        <v>2.1383430685281875E-2</v>
      </c>
      <c r="AU55" s="161">
        <v>1.8588536319645434E-2</v>
      </c>
      <c r="AV55" s="161">
        <v>8.1149778347093023E-3</v>
      </c>
      <c r="AW55" s="161">
        <v>1.812778469966075E-2</v>
      </c>
      <c r="AX55" s="161">
        <v>1.0634631223824322E-2</v>
      </c>
      <c r="AY55" s="161">
        <v>1.8876105446582695E-2</v>
      </c>
      <c r="AZ55" s="161">
        <v>1.6683690258456334E-2</v>
      </c>
      <c r="BA55" s="161">
        <v>1.1213848341580924E-4</v>
      </c>
      <c r="BB55" s="161">
        <v>0.19157523523022238</v>
      </c>
      <c r="BC55" s="161">
        <v>8.2633726367041596E-3</v>
      </c>
      <c r="BD55" s="161">
        <v>5.7746991555945068E-4</v>
      </c>
      <c r="BE55" s="161">
        <v>6.3320371806159185E-3</v>
      </c>
      <c r="BF55" s="161">
        <v>4.4773293400876876E-3</v>
      </c>
      <c r="BG55" s="161">
        <v>1.2502307275053352E-2</v>
      </c>
      <c r="BH55" s="161">
        <v>2.0578760065086216E-2</v>
      </c>
      <c r="BI55" s="161">
        <v>3.8002177283040561E-2</v>
      </c>
      <c r="BJ55" s="161">
        <v>1.9773778981725158E-2</v>
      </c>
      <c r="BK55" s="161">
        <v>3.6317187880002495E-2</v>
      </c>
      <c r="BL55" s="161">
        <v>3.8950555639307952E-2</v>
      </c>
      <c r="BM55" s="161">
        <v>3.408962983522832E-2</v>
      </c>
      <c r="BN55" s="161">
        <v>5.3157880170643351E-2</v>
      </c>
      <c r="BO55" s="161">
        <v>1.2414243377750806E-2</v>
      </c>
      <c r="BP55" s="161">
        <v>1.8342312074920594E-5</v>
      </c>
      <c r="BQ55" s="161">
        <v>3.0727054448560092E-2</v>
      </c>
      <c r="BR55" s="161">
        <v>1.0383251217930141E-2</v>
      </c>
      <c r="BS55" s="161">
        <v>4.7009723251710241E-3</v>
      </c>
      <c r="BT55" s="161">
        <v>2.7482225481578978E-3</v>
      </c>
      <c r="BU55" s="161">
        <v>5.7903772161742144E-4</v>
      </c>
      <c r="BV55" s="161">
        <v>1.9254147037859699E-3</v>
      </c>
      <c r="BW55" s="161">
        <v>3.5166636218311662E-3</v>
      </c>
      <c r="BX55" s="161">
        <v>1.8487449555628444E-3</v>
      </c>
      <c r="BY55" s="161">
        <v>3.7574715706497151E-3</v>
      </c>
      <c r="BZ55" s="161">
        <v>1.9104876157994177E-3</v>
      </c>
      <c r="CA55" s="161">
        <v>6.3915389507391961E-3</v>
      </c>
      <c r="CB55" s="161">
        <v>9.8833399485543805E-3</v>
      </c>
      <c r="CC55" s="161">
        <v>2.4108279147645154E-3</v>
      </c>
      <c r="CD55" s="161">
        <v>4.8021218678020519E-2</v>
      </c>
      <c r="CE55" s="161">
        <v>7.9110308640925782E-3</v>
      </c>
      <c r="CF55" s="234">
        <v>1.164332119694411E-2</v>
      </c>
      <c r="CG55" s="162">
        <v>1.1579078640003499E-2</v>
      </c>
      <c r="CH55" s="161">
        <v>1.398510291366489E-3</v>
      </c>
      <c r="CI55" s="161">
        <v>2.0465179676612635E-3</v>
      </c>
      <c r="CJ55" s="161">
        <v>2.1112938582201011E-5</v>
      </c>
      <c r="CK55" s="161">
        <v>0</v>
      </c>
      <c r="CL55" s="161">
        <v>0</v>
      </c>
      <c r="CM55" s="161">
        <v>5.6842974231971228E-3</v>
      </c>
      <c r="CN55" s="161">
        <v>8.2468154038730576E-3</v>
      </c>
      <c r="CO55" s="161">
        <v>1.3017255381769963E-3</v>
      </c>
      <c r="CP55" s="161">
        <v>1.6941789714990626E-3</v>
      </c>
      <c r="CQ55" s="161">
        <v>2.4022033031943528E-3</v>
      </c>
      <c r="CR55" s="161">
        <v>4.8240273739212049E-5</v>
      </c>
      <c r="CS55" s="161">
        <v>0</v>
      </c>
      <c r="CT55" s="161">
        <v>-9.3132501722181283E-6</v>
      </c>
      <c r="CU55" s="161">
        <v>6.581790554506553E-2</v>
      </c>
      <c r="CV55" s="161">
        <v>3.3815520580336607E-2</v>
      </c>
      <c r="CW55" s="234">
        <v>1.676588255642035E-3</v>
      </c>
      <c r="CX55" s="162">
        <v>1.6619092841778271E-3</v>
      </c>
      <c r="CY55" s="162">
        <v>2.8266529402712071E-2</v>
      </c>
      <c r="CZ55" s="162">
        <v>1.4896292034266257E-2</v>
      </c>
      <c r="DA55" s="162">
        <v>1.3276091001393297E-2</v>
      </c>
      <c r="DB55" s="122"/>
    </row>
    <row r="56" spans="1:106" x14ac:dyDescent="0.15">
      <c r="A56" s="96"/>
      <c r="B56" s="136"/>
      <c r="C56" s="78" t="s">
        <v>89</v>
      </c>
      <c r="D56" s="79" t="s">
        <v>7</v>
      </c>
      <c r="E56" s="161">
        <v>1.3877560268261736E-3</v>
      </c>
      <c r="F56" s="161">
        <v>1.8190086402910413E-4</v>
      </c>
      <c r="G56" s="161">
        <v>2.9585798816568047E-5</v>
      </c>
      <c r="H56" s="161">
        <v>0</v>
      </c>
      <c r="I56" s="161">
        <v>2.0618293197241237E-3</v>
      </c>
      <c r="J56" s="161">
        <v>2.9031009418949724E-4</v>
      </c>
      <c r="K56" s="161">
        <v>2.055460566035127E-3</v>
      </c>
      <c r="L56" s="161">
        <v>3.1639892236703928E-3</v>
      </c>
      <c r="M56" s="161">
        <v>6.3574067134214895E-4</v>
      </c>
      <c r="N56" s="161">
        <v>2.3311550409180495E-3</v>
      </c>
      <c r="O56" s="161">
        <v>5.681561347047008E-2</v>
      </c>
      <c r="P56" s="161">
        <v>2.772641170131207E-3</v>
      </c>
      <c r="Q56" s="161">
        <v>7.7785200029689009E-3</v>
      </c>
      <c r="R56" s="161">
        <v>2.6493302167460544E-3</v>
      </c>
      <c r="S56" s="161">
        <v>2.2258433809859402E-3</v>
      </c>
      <c r="T56" s="161">
        <v>2.3644683348359331E-3</v>
      </c>
      <c r="U56" s="161">
        <v>3.9831393325341271E-3</v>
      </c>
      <c r="V56" s="161">
        <v>5.4242560516961365E-2</v>
      </c>
      <c r="W56" s="161">
        <v>6.3075415940331385E-3</v>
      </c>
      <c r="X56" s="161">
        <v>1.4527997526662096E-3</v>
      </c>
      <c r="Y56" s="161">
        <v>4.2183292336250991E-3</v>
      </c>
      <c r="Z56" s="161">
        <v>3.3037689936069926E-3</v>
      </c>
      <c r="AA56" s="161">
        <v>3.0422597677681813E-2</v>
      </c>
      <c r="AB56" s="161">
        <v>3.2611531437516305E-5</v>
      </c>
      <c r="AC56" s="161">
        <v>2.4030244435034155E-3</v>
      </c>
      <c r="AD56" s="161">
        <v>3.2354720272342343E-4</v>
      </c>
      <c r="AE56" s="161">
        <v>1.2438505372232875E-4</v>
      </c>
      <c r="AF56" s="161">
        <v>5.7650677251331009E-6</v>
      </c>
      <c r="AG56" s="161">
        <v>4.2720720654363588E-5</v>
      </c>
      <c r="AH56" s="161">
        <v>1.9348289157762928E-5</v>
      </c>
      <c r="AI56" s="161">
        <v>1.1784684388475051E-6</v>
      </c>
      <c r="AJ56" s="161">
        <v>1.2151317931942899E-4</v>
      </c>
      <c r="AK56" s="161">
        <v>9.6908301466779804E-4</v>
      </c>
      <c r="AL56" s="161">
        <v>4.226486242315926E-4</v>
      </c>
      <c r="AM56" s="161">
        <v>1.7496926526721951E-4</v>
      </c>
      <c r="AN56" s="161">
        <v>5.609453014442105E-4</v>
      </c>
      <c r="AO56" s="161">
        <v>7.4843422030370906E-4</v>
      </c>
      <c r="AP56" s="161">
        <v>3.0841327378687442E-3</v>
      </c>
      <c r="AQ56" s="161">
        <v>4.4132793280288601E-3</v>
      </c>
      <c r="AR56" s="233">
        <v>3.7310702050506609E-3</v>
      </c>
      <c r="AS56" s="161">
        <v>2.7995153987337771E-3</v>
      </c>
      <c r="AT56" s="161">
        <v>8.198747043155223E-4</v>
      </c>
      <c r="AU56" s="161">
        <v>6.2111712555561432E-5</v>
      </c>
      <c r="AV56" s="161">
        <v>5.8213229425848549E-4</v>
      </c>
      <c r="AW56" s="161">
        <v>2.3851136587310813E-3</v>
      </c>
      <c r="AX56" s="161">
        <v>6.0531017086673424E-4</v>
      </c>
      <c r="AY56" s="161">
        <v>5.1315985335656962E-3</v>
      </c>
      <c r="AZ56" s="161">
        <v>5.4109358184925823E-3</v>
      </c>
      <c r="BA56" s="161">
        <v>2.6481934160502645E-4</v>
      </c>
      <c r="BB56" s="161">
        <v>3.9401557934379775E-3</v>
      </c>
      <c r="BC56" s="161">
        <v>8.5823424774184115E-2</v>
      </c>
      <c r="BD56" s="161">
        <v>4.2838757668358209E-3</v>
      </c>
      <c r="BE56" s="161">
        <v>5.9369246116347113E-3</v>
      </c>
      <c r="BF56" s="161">
        <v>3.900929576760131E-3</v>
      </c>
      <c r="BG56" s="161">
        <v>8.160033304911319E-3</v>
      </c>
      <c r="BH56" s="161">
        <v>4.2748411885023575E-3</v>
      </c>
      <c r="BI56" s="161">
        <v>2.2532336587423096E-2</v>
      </c>
      <c r="BJ56" s="161">
        <v>4.9191822755095538E-2</v>
      </c>
      <c r="BK56" s="161">
        <v>9.0282890735148679E-3</v>
      </c>
      <c r="BL56" s="161">
        <v>2.756055367644793E-3</v>
      </c>
      <c r="BM56" s="161">
        <v>7.4785827126007086E-3</v>
      </c>
      <c r="BN56" s="161">
        <v>4.2915412894081418E-3</v>
      </c>
      <c r="BO56" s="161">
        <v>5.3035054869065068E-2</v>
      </c>
      <c r="BP56" s="161">
        <v>4.9779269401188246E-5</v>
      </c>
      <c r="BQ56" s="161">
        <v>3.8708493770405398E-3</v>
      </c>
      <c r="BR56" s="161">
        <v>5.3437116162243479E-4</v>
      </c>
      <c r="BS56" s="161">
        <v>1.9342502238706361E-4</v>
      </c>
      <c r="BT56" s="161">
        <v>1.1915050712065972E-5</v>
      </c>
      <c r="BU56" s="161">
        <v>7.10507091320812E-5</v>
      </c>
      <c r="BV56" s="161">
        <v>3.3335569871168516E-5</v>
      </c>
      <c r="BW56" s="161">
        <v>1.0549152229960573E-5</v>
      </c>
      <c r="BX56" s="161">
        <v>1.9622349672890978E-4</v>
      </c>
      <c r="BY56" s="161">
        <v>1.8137968614610732E-3</v>
      </c>
      <c r="BZ56" s="161">
        <v>7.5630649639062467E-4</v>
      </c>
      <c r="CA56" s="161">
        <v>3.5789223099023384E-4</v>
      </c>
      <c r="CB56" s="161">
        <v>1.0875599884494355E-3</v>
      </c>
      <c r="CC56" s="161">
        <v>1.282227223619335E-3</v>
      </c>
      <c r="CD56" s="161">
        <v>5.2725152399453225E-3</v>
      </c>
      <c r="CE56" s="161">
        <v>7.5065012940384659E-3</v>
      </c>
      <c r="CF56" s="234">
        <v>6.2139138092035051E-3</v>
      </c>
      <c r="CG56" s="162">
        <v>6.1183054419380141E-3</v>
      </c>
      <c r="CH56" s="161">
        <v>6.3920266592296592E-4</v>
      </c>
      <c r="CI56" s="161">
        <v>3.4846212432671885E-4</v>
      </c>
      <c r="CJ56" s="161">
        <v>0</v>
      </c>
      <c r="CK56" s="161">
        <v>0</v>
      </c>
      <c r="CL56" s="161">
        <v>0</v>
      </c>
      <c r="CM56" s="161">
        <v>1.8869037089451028E-3</v>
      </c>
      <c r="CN56" s="161">
        <v>2.8039172373168397E-2</v>
      </c>
      <c r="CO56" s="161">
        <v>3.2971268945883732E-4</v>
      </c>
      <c r="CP56" s="161">
        <v>1.0612492304288088E-3</v>
      </c>
      <c r="CQ56" s="161">
        <v>5.098900745987737E-4</v>
      </c>
      <c r="CR56" s="161">
        <v>0</v>
      </c>
      <c r="CS56" s="161">
        <v>0</v>
      </c>
      <c r="CT56" s="161">
        <v>0</v>
      </c>
      <c r="CU56" s="161">
        <v>1.4546998424633811E-2</v>
      </c>
      <c r="CV56" s="161">
        <v>1.5530209815648973E-2</v>
      </c>
      <c r="CW56" s="234">
        <v>4.0138672583512453E-4</v>
      </c>
      <c r="CX56" s="162">
        <v>3.9858009533901435E-4</v>
      </c>
      <c r="CY56" s="162">
        <v>1.0827747823096503E-2</v>
      </c>
      <c r="CZ56" s="162">
        <v>6.4015910324621865E-3</v>
      </c>
      <c r="DA56" s="162">
        <v>6.5811393019383161E-3</v>
      </c>
      <c r="DB56" s="122"/>
    </row>
    <row r="57" spans="1:106" x14ac:dyDescent="0.15">
      <c r="A57" s="96"/>
      <c r="B57" s="136"/>
      <c r="C57" s="78" t="s">
        <v>90</v>
      </c>
      <c r="D57" s="79" t="s">
        <v>8</v>
      </c>
      <c r="E57" s="161">
        <v>1.1328620627152439E-5</v>
      </c>
      <c r="F57" s="161">
        <v>0</v>
      </c>
      <c r="G57" s="161">
        <v>8.8757396449704138E-5</v>
      </c>
      <c r="H57" s="161">
        <v>1.3845621322256836E-4</v>
      </c>
      <c r="I57" s="161">
        <v>0</v>
      </c>
      <c r="J57" s="161">
        <v>4.3008902842888476E-5</v>
      </c>
      <c r="K57" s="161">
        <v>8.5490568385541727E-4</v>
      </c>
      <c r="L57" s="161">
        <v>1.2010398002070293E-5</v>
      </c>
      <c r="M57" s="161">
        <v>0</v>
      </c>
      <c r="N57" s="161">
        <v>7.3337664441059628E-4</v>
      </c>
      <c r="O57" s="161">
        <v>1.5757355820194246E-3</v>
      </c>
      <c r="P57" s="161">
        <v>0.18053593663012851</v>
      </c>
      <c r="Q57" s="161">
        <v>1.5586729013582722E-4</v>
      </c>
      <c r="R57" s="161">
        <v>7.5012952088535104E-2</v>
      </c>
      <c r="S57" s="161">
        <v>4.9966676127032518E-2</v>
      </c>
      <c r="T57" s="161">
        <v>3.2592239780903941E-2</v>
      </c>
      <c r="U57" s="161">
        <v>8.5297741046223199E-3</v>
      </c>
      <c r="V57" s="161">
        <v>1.3061523787154449E-3</v>
      </c>
      <c r="W57" s="161">
        <v>1.6588875007513812E-2</v>
      </c>
      <c r="X57" s="161">
        <v>3.0000672725008625E-3</v>
      </c>
      <c r="Y57" s="161">
        <v>2.5384893927853459E-2</v>
      </c>
      <c r="Z57" s="161">
        <v>1.2442766339558803E-3</v>
      </c>
      <c r="AA57" s="161">
        <v>8.0877133284139244E-3</v>
      </c>
      <c r="AB57" s="161">
        <v>0</v>
      </c>
      <c r="AC57" s="161">
        <v>1.3775299357662892E-4</v>
      </c>
      <c r="AD57" s="161">
        <v>0</v>
      </c>
      <c r="AE57" s="161">
        <v>0</v>
      </c>
      <c r="AF57" s="161">
        <v>0</v>
      </c>
      <c r="AG57" s="161">
        <v>0</v>
      </c>
      <c r="AH57" s="161">
        <v>1.0943876054859656E-4</v>
      </c>
      <c r="AI57" s="161">
        <v>0</v>
      </c>
      <c r="AJ57" s="161">
        <v>7.2907907591657387E-6</v>
      </c>
      <c r="AK57" s="161">
        <v>0</v>
      </c>
      <c r="AL57" s="161">
        <v>7.8559223834868508E-7</v>
      </c>
      <c r="AM57" s="161">
        <v>0</v>
      </c>
      <c r="AN57" s="161">
        <v>5.5583418252444553E-5</v>
      </c>
      <c r="AO57" s="161">
        <v>1.0258633532172412E-5</v>
      </c>
      <c r="AP57" s="161">
        <v>0</v>
      </c>
      <c r="AQ57" s="161">
        <v>3.3246348504981614E-3</v>
      </c>
      <c r="AR57" s="233">
        <v>2.0658188305989384E-2</v>
      </c>
      <c r="AS57" s="161">
        <v>4.3734331553905673E-5</v>
      </c>
      <c r="AT57" s="161">
        <v>3.9228454751938865E-6</v>
      </c>
      <c r="AU57" s="161">
        <v>2.7200646532952761E-4</v>
      </c>
      <c r="AV57" s="161">
        <v>3.2459911338837211E-3</v>
      </c>
      <c r="AW57" s="161">
        <v>0</v>
      </c>
      <c r="AX57" s="161">
        <v>1.3338901941592168E-4</v>
      </c>
      <c r="AY57" s="161">
        <v>9.3158091167965251E-3</v>
      </c>
      <c r="AZ57" s="161">
        <v>3.3571929760527203E-5</v>
      </c>
      <c r="BA57" s="161">
        <v>-4.566725568969607E-7</v>
      </c>
      <c r="BB57" s="161">
        <v>2.0929675093945611E-3</v>
      </c>
      <c r="BC57" s="161">
        <v>7.7009552443095437E-3</v>
      </c>
      <c r="BD57" s="161">
        <v>0.53726844824097197</v>
      </c>
      <c r="BE57" s="161">
        <v>1.4957183058928753E-3</v>
      </c>
      <c r="BF57" s="161">
        <v>0.24974060963982814</v>
      </c>
      <c r="BG57" s="161">
        <v>0.12680866201149124</v>
      </c>
      <c r="BH57" s="161">
        <v>0.10053188363187318</v>
      </c>
      <c r="BI57" s="161">
        <v>2.3138790039002058E-2</v>
      </c>
      <c r="BJ57" s="161">
        <v>5.9601368040342858E-3</v>
      </c>
      <c r="BK57" s="161">
        <v>4.7807178132389855E-2</v>
      </c>
      <c r="BL57" s="161">
        <v>1.008971130965519E-2</v>
      </c>
      <c r="BM57" s="161">
        <v>6.1808421693406508E-2</v>
      </c>
      <c r="BN57" s="161">
        <v>3.2543334246704415E-3</v>
      </c>
      <c r="BO57" s="161">
        <v>2.4500879778819554E-2</v>
      </c>
      <c r="BP57" s="161">
        <v>0</v>
      </c>
      <c r="BQ57" s="161">
        <v>3.7379397683849906E-4</v>
      </c>
      <c r="BR57" s="161">
        <v>0</v>
      </c>
      <c r="BS57" s="161">
        <v>0</v>
      </c>
      <c r="BT57" s="161">
        <v>0</v>
      </c>
      <c r="BU57" s="161">
        <v>0</v>
      </c>
      <c r="BV57" s="161">
        <v>3.2533391217694978E-4</v>
      </c>
      <c r="BW57" s="161">
        <v>0</v>
      </c>
      <c r="BX57" s="161">
        <v>2.5805092693988801E-5</v>
      </c>
      <c r="BY57" s="161">
        <v>0</v>
      </c>
      <c r="BZ57" s="161">
        <v>2.8581702641820631E-6</v>
      </c>
      <c r="CA57" s="161">
        <v>4.2437813951411126E-6</v>
      </c>
      <c r="CB57" s="161">
        <v>1.417580540658128E-4</v>
      </c>
      <c r="CC57" s="161">
        <v>3.3556310894805656E-5</v>
      </c>
      <c r="CD57" s="161">
        <v>2.7448762962678308E-5</v>
      </c>
      <c r="CE57" s="161">
        <v>1.0459090262552338E-2</v>
      </c>
      <c r="CF57" s="234">
        <v>2.7710113412320957E-2</v>
      </c>
      <c r="CG57" s="162">
        <v>2.7438560647431873E-2</v>
      </c>
      <c r="CH57" s="161">
        <v>0</v>
      </c>
      <c r="CI57" s="161">
        <v>-5.1689581053290273E-5</v>
      </c>
      <c r="CJ57" s="161">
        <v>0</v>
      </c>
      <c r="CK57" s="161">
        <v>0</v>
      </c>
      <c r="CL57" s="161">
        <v>0</v>
      </c>
      <c r="CM57" s="161">
        <v>3.9613184739666255E-2</v>
      </c>
      <c r="CN57" s="161">
        <v>2.7405934761799575E-2</v>
      </c>
      <c r="CO57" s="161">
        <v>2.4205036078086615E-4</v>
      </c>
      <c r="CP57" s="161">
        <v>0</v>
      </c>
      <c r="CQ57" s="161">
        <v>-1.4704819178823115E-4</v>
      </c>
      <c r="CR57" s="161">
        <v>0</v>
      </c>
      <c r="CS57" s="161">
        <v>-1.7081742054246296E-3</v>
      </c>
      <c r="CT57" s="161">
        <v>-2.9836720244646028E-3</v>
      </c>
      <c r="CU57" s="161">
        <v>0.16899880450934607</v>
      </c>
      <c r="CV57" s="161">
        <v>3.5510710120582475E-2</v>
      </c>
      <c r="CW57" s="234">
        <v>-1.5504960791650597E-4</v>
      </c>
      <c r="CX57" s="162">
        <v>-1.3949986440409549E-4</v>
      </c>
      <c r="CY57" s="162">
        <v>4.1442053542132568E-2</v>
      </c>
      <c r="CZ57" s="162">
        <v>1.2368852637128683E-2</v>
      </c>
      <c r="DA57" s="162">
        <v>2.9419009177416799E-2</v>
      </c>
      <c r="DB57" s="122"/>
    </row>
    <row r="58" spans="1:106" x14ac:dyDescent="0.15">
      <c r="A58" s="96"/>
      <c r="B58" s="136"/>
      <c r="C58" s="78" t="s">
        <v>91</v>
      </c>
      <c r="D58" s="79" t="s">
        <v>9</v>
      </c>
      <c r="E58" s="161">
        <v>0</v>
      </c>
      <c r="F58" s="161">
        <v>0</v>
      </c>
      <c r="G58" s="161">
        <v>0</v>
      </c>
      <c r="H58" s="161">
        <v>6.9228106611284181E-5</v>
      </c>
      <c r="I58" s="161">
        <v>1.3584004634855991E-3</v>
      </c>
      <c r="J58" s="161">
        <v>1.0752225710722119E-5</v>
      </c>
      <c r="K58" s="161">
        <v>7.9499315614587316E-4</v>
      </c>
      <c r="L58" s="161">
        <v>2.897508517999458E-3</v>
      </c>
      <c r="M58" s="161">
        <v>0</v>
      </c>
      <c r="N58" s="161">
        <v>1.2574770751556379E-3</v>
      </c>
      <c r="O58" s="161">
        <v>4.2401612025249969E-3</v>
      </c>
      <c r="P58" s="161">
        <v>4.1156543301146308E-3</v>
      </c>
      <c r="Q58" s="161">
        <v>0.28298077636754992</v>
      </c>
      <c r="R58" s="161">
        <v>3.6354216662883562E-2</v>
      </c>
      <c r="S58" s="161">
        <v>2.274101876447622E-2</v>
      </c>
      <c r="T58" s="161">
        <v>9.3806715508792504E-3</v>
      </c>
      <c r="U58" s="161">
        <v>1.5186754542491424E-2</v>
      </c>
      <c r="V58" s="161">
        <v>1.6833898091470768E-2</v>
      </c>
      <c r="W58" s="161">
        <v>3.6703962257100757E-2</v>
      </c>
      <c r="X58" s="161">
        <v>2.4090711957758595E-2</v>
      </c>
      <c r="Y58" s="161">
        <v>1.1416750950008532E-2</v>
      </c>
      <c r="Z58" s="161">
        <v>7.4309263016379915E-3</v>
      </c>
      <c r="AA58" s="161">
        <v>5.3265990948796081E-3</v>
      </c>
      <c r="AB58" s="161">
        <v>1.1790322904332818E-4</v>
      </c>
      <c r="AC58" s="161">
        <v>1.4795691902674959E-4</v>
      </c>
      <c r="AD58" s="161">
        <v>7.0336348418135526E-6</v>
      </c>
      <c r="AE58" s="161">
        <v>7.7740658576455466E-6</v>
      </c>
      <c r="AF58" s="161">
        <v>0</v>
      </c>
      <c r="AG58" s="161">
        <v>0</v>
      </c>
      <c r="AH58" s="161">
        <v>9.674144578881464E-6</v>
      </c>
      <c r="AI58" s="161">
        <v>3.4175584726577647E-5</v>
      </c>
      <c r="AJ58" s="161">
        <v>1.0126098276619082E-4</v>
      </c>
      <c r="AK58" s="161">
        <v>3.5126676437851955E-5</v>
      </c>
      <c r="AL58" s="161">
        <v>8.2055109295520157E-4</v>
      </c>
      <c r="AM58" s="161">
        <v>9.669354133188446E-5</v>
      </c>
      <c r="AN58" s="161">
        <v>3.6863945208805181E-4</v>
      </c>
      <c r="AO58" s="161">
        <v>2.0784883591271064E-4</v>
      </c>
      <c r="AP58" s="161">
        <v>5.0067089900466622E-4</v>
      </c>
      <c r="AQ58" s="161">
        <v>4.455971268324181E-3</v>
      </c>
      <c r="AR58" s="233">
        <v>6.8455501162018387E-3</v>
      </c>
      <c r="AS58" s="161">
        <v>0</v>
      </c>
      <c r="AT58" s="161">
        <v>0</v>
      </c>
      <c r="AU58" s="161">
        <v>0</v>
      </c>
      <c r="AV58" s="161">
        <v>9.3758173660525666E-4</v>
      </c>
      <c r="AW58" s="161">
        <v>1.6721937098471953E-3</v>
      </c>
      <c r="AX58" s="161">
        <v>7.9726770225608355E-6</v>
      </c>
      <c r="AY58" s="161">
        <v>2.7321446051592631E-3</v>
      </c>
      <c r="AZ58" s="161">
        <v>4.6919338210958325E-3</v>
      </c>
      <c r="BA58" s="161">
        <v>9.3871581139930814E-6</v>
      </c>
      <c r="BB58" s="161">
        <v>2.4342421202953753E-3</v>
      </c>
      <c r="BC58" s="161">
        <v>9.4019209370118633E-3</v>
      </c>
      <c r="BD58" s="161">
        <v>6.5707472045098457E-3</v>
      </c>
      <c r="BE58" s="161">
        <v>0.39553429535017109</v>
      </c>
      <c r="BF58" s="161">
        <v>6.8378470343672212E-2</v>
      </c>
      <c r="BG58" s="161">
        <v>4.0152950825043839E-2</v>
      </c>
      <c r="BH58" s="161">
        <v>1.9665181574460584E-2</v>
      </c>
      <c r="BI58" s="161">
        <v>3.7305523476321684E-2</v>
      </c>
      <c r="BJ58" s="161">
        <v>5.5367055907591729E-2</v>
      </c>
      <c r="BK58" s="161">
        <v>6.5622799175793486E-2</v>
      </c>
      <c r="BL58" s="161">
        <v>3.8866433066889659E-2</v>
      </c>
      <c r="BM58" s="161">
        <v>2.3143653893891877E-2</v>
      </c>
      <c r="BN58" s="161">
        <v>1.1884739470581388E-2</v>
      </c>
      <c r="BO58" s="161">
        <v>1.0614073465736933E-2</v>
      </c>
      <c r="BP58" s="161">
        <v>5.8332475887461384E-4</v>
      </c>
      <c r="BQ58" s="161">
        <v>3.0676727230136304E-4</v>
      </c>
      <c r="BR58" s="161">
        <v>5.7963814018962446E-6</v>
      </c>
      <c r="BS58" s="161">
        <v>1.4808552772689012E-5</v>
      </c>
      <c r="BT58" s="161">
        <v>0</v>
      </c>
      <c r="BU58" s="161">
        <v>0</v>
      </c>
      <c r="BV58" s="161">
        <v>1.7212310180491789E-5</v>
      </c>
      <c r="BW58" s="161">
        <v>6.280938754491169E-5</v>
      </c>
      <c r="BX58" s="161">
        <v>2.1747012634802136E-4</v>
      </c>
      <c r="BY58" s="161">
        <v>6.122470497120642E-5</v>
      </c>
      <c r="BZ58" s="161">
        <v>1.4639201648260021E-3</v>
      </c>
      <c r="CA58" s="161">
        <v>1.9662853797487156E-4</v>
      </c>
      <c r="CB58" s="161">
        <v>5.3574543814083038E-4</v>
      </c>
      <c r="CC58" s="161">
        <v>3.8392775055042248E-4</v>
      </c>
      <c r="CD58" s="161">
        <v>9.3561069184214924E-4</v>
      </c>
      <c r="CE58" s="161">
        <v>8.1865920115051453E-3</v>
      </c>
      <c r="CF58" s="234">
        <v>1.0339917464036888E-2</v>
      </c>
      <c r="CG58" s="162">
        <v>1.0205357737361576E-2</v>
      </c>
      <c r="CH58" s="161">
        <v>5.4963286560255033E-5</v>
      </c>
      <c r="CI58" s="161">
        <v>3.3934563999711461E-4</v>
      </c>
      <c r="CJ58" s="161">
        <v>0</v>
      </c>
      <c r="CK58" s="161">
        <v>0</v>
      </c>
      <c r="CL58" s="161">
        <v>7.1404778336361491E-7</v>
      </c>
      <c r="CM58" s="161">
        <v>-1.8385518014033847E-2</v>
      </c>
      <c r="CN58" s="161">
        <v>1.3739783521095648E-2</v>
      </c>
      <c r="CO58" s="161">
        <v>1.690071220551475E-4</v>
      </c>
      <c r="CP58" s="161">
        <v>9.907123381503614E-5</v>
      </c>
      <c r="CQ58" s="161">
        <v>6.3523478267402751E-4</v>
      </c>
      <c r="CR58" s="161">
        <v>0</v>
      </c>
      <c r="CS58" s="161">
        <v>0</v>
      </c>
      <c r="CT58" s="161">
        <v>4.3764942541573062E-3</v>
      </c>
      <c r="CU58" s="161">
        <v>4.430019105504843E-3</v>
      </c>
      <c r="CV58" s="161">
        <v>6.0651006280560221E-2</v>
      </c>
      <c r="CW58" s="234">
        <v>1.20614330088708E-3</v>
      </c>
      <c r="CX58" s="162">
        <v>1.1655308535449638E-3</v>
      </c>
      <c r="CY58" s="162">
        <v>3.0402689829235434E-2</v>
      </c>
      <c r="CZ58" s="162">
        <v>4.1284203818229226E-2</v>
      </c>
      <c r="DA58" s="162">
        <v>9.4466879270259443E-3</v>
      </c>
      <c r="DB58" s="122"/>
    </row>
    <row r="59" spans="1:106" x14ac:dyDescent="0.15">
      <c r="A59" s="96"/>
      <c r="B59" s="136"/>
      <c r="C59" s="78" t="s">
        <v>92</v>
      </c>
      <c r="D59" s="79" t="s">
        <v>10</v>
      </c>
      <c r="E59" s="161">
        <v>8.6097516766358532E-4</v>
      </c>
      <c r="F59" s="161">
        <v>3.6380172805820825E-4</v>
      </c>
      <c r="G59" s="161">
        <v>1.242603550295858E-3</v>
      </c>
      <c r="H59" s="161">
        <v>1.7999307718933887E-2</v>
      </c>
      <c r="I59" s="161">
        <v>7.6450628985741858E-3</v>
      </c>
      <c r="J59" s="161">
        <v>1.1934970538901553E-3</v>
      </c>
      <c r="K59" s="161">
        <v>4.2123115635787139E-3</v>
      </c>
      <c r="L59" s="161">
        <v>7.3586207258934423E-3</v>
      </c>
      <c r="M59" s="161">
        <v>7.8965683387761661E-4</v>
      </c>
      <c r="N59" s="161">
        <v>4.7933351895223589E-3</v>
      </c>
      <c r="O59" s="161">
        <v>7.1146849006331588E-3</v>
      </c>
      <c r="P59" s="161">
        <v>1.9093905631027821E-4</v>
      </c>
      <c r="Q59" s="161">
        <v>1.2729162027759222E-3</v>
      </c>
      <c r="R59" s="161">
        <v>5.9742483023667234E-2</v>
      </c>
      <c r="S59" s="161">
        <v>2.3110929698852107E-2</v>
      </c>
      <c r="T59" s="161">
        <v>2.2044381868832851E-2</v>
      </c>
      <c r="U59" s="161">
        <v>3.2798749261102794E-2</v>
      </c>
      <c r="V59" s="161">
        <v>1.2838102985532071E-2</v>
      </c>
      <c r="W59" s="161">
        <v>2.0203628400102026E-2</v>
      </c>
      <c r="X59" s="161">
        <v>1.6587681116895275E-2</v>
      </c>
      <c r="Y59" s="161">
        <v>1.2251260087987647E-2</v>
      </c>
      <c r="Z59" s="161">
        <v>7.2654313798803122E-3</v>
      </c>
      <c r="AA59" s="161">
        <v>5.1416114507542882E-2</v>
      </c>
      <c r="AB59" s="161">
        <v>3.3238676272853159E-4</v>
      </c>
      <c r="AC59" s="161">
        <v>6.4284730335760162E-4</v>
      </c>
      <c r="AD59" s="161">
        <v>1.0550452262720329E-4</v>
      </c>
      <c r="AE59" s="161">
        <v>1.9092399013117677E-3</v>
      </c>
      <c r="AF59" s="161">
        <v>6.4376589597319624E-5</v>
      </c>
      <c r="AG59" s="161">
        <v>2.1397188534642454E-4</v>
      </c>
      <c r="AH59" s="161">
        <v>1.216523680794344E-3</v>
      </c>
      <c r="AI59" s="161">
        <v>2.9108170439533373E-4</v>
      </c>
      <c r="AJ59" s="161">
        <v>2.9033548978722231E-3</v>
      </c>
      <c r="AK59" s="161">
        <v>8.9538586998446157E-5</v>
      </c>
      <c r="AL59" s="161">
        <v>2.113243121157963E-4</v>
      </c>
      <c r="AM59" s="161">
        <v>1.2984561264567343E-3</v>
      </c>
      <c r="AN59" s="161">
        <v>1.0068904271937082E-3</v>
      </c>
      <c r="AO59" s="161">
        <v>1.6592224669426685E-3</v>
      </c>
      <c r="AP59" s="161">
        <v>2.2029519556205314E-4</v>
      </c>
      <c r="AQ59" s="161">
        <v>2.6522367908468482E-3</v>
      </c>
      <c r="AR59" s="233">
        <v>7.4635633751671112E-3</v>
      </c>
      <c r="AS59" s="161">
        <v>1.1007164346778012E-3</v>
      </c>
      <c r="AT59" s="161">
        <v>5.243536785175828E-4</v>
      </c>
      <c r="AU59" s="161">
        <v>1.6941505045327272E-3</v>
      </c>
      <c r="AV59" s="161">
        <v>2.1235756872581436E-2</v>
      </c>
      <c r="AW59" s="161">
        <v>1.3117204229716418E-2</v>
      </c>
      <c r="AX59" s="161">
        <v>2.2807989113002884E-3</v>
      </c>
      <c r="AY59" s="161">
        <v>1.1468048859453047E-2</v>
      </c>
      <c r="AZ59" s="161">
        <v>7.8735870466339966E-3</v>
      </c>
      <c r="BA59" s="161">
        <v>4.4758984715423226E-4</v>
      </c>
      <c r="BB59" s="161">
        <v>6.6333684508172062E-3</v>
      </c>
      <c r="BC59" s="161">
        <v>1.0538183651399824E-2</v>
      </c>
      <c r="BD59" s="161">
        <v>6.5485789627476026E-4</v>
      </c>
      <c r="BE59" s="161">
        <v>1.5544051468814484E-3</v>
      </c>
      <c r="BF59" s="161">
        <v>6.5307443386019431E-2</v>
      </c>
      <c r="BG59" s="161">
        <v>3.3735720531058694E-2</v>
      </c>
      <c r="BH59" s="161">
        <v>3.1405032964221632E-2</v>
      </c>
      <c r="BI59" s="161">
        <v>3.7473609599108997E-2</v>
      </c>
      <c r="BJ59" s="161">
        <v>1.9341518786969925E-2</v>
      </c>
      <c r="BK59" s="161">
        <v>2.5158948062956127E-2</v>
      </c>
      <c r="BL59" s="161">
        <v>2.13647735201021E-2</v>
      </c>
      <c r="BM59" s="161">
        <v>9.8669016130701909E-3</v>
      </c>
      <c r="BN59" s="161">
        <v>9.3248356724294958E-3</v>
      </c>
      <c r="BO59" s="161">
        <v>8.1252163722381573E-2</v>
      </c>
      <c r="BP59" s="161">
        <v>5.7116194231156487E-4</v>
      </c>
      <c r="BQ59" s="161">
        <v>9.6147863197809755E-4</v>
      </c>
      <c r="BR59" s="161">
        <v>1.5291406174526283E-4</v>
      </c>
      <c r="BS59" s="161">
        <v>3.1063829585773069E-3</v>
      </c>
      <c r="BT59" s="161">
        <v>9.6157679530348638E-5</v>
      </c>
      <c r="BU59" s="161">
        <v>3.1447788689436884E-4</v>
      </c>
      <c r="BV59" s="161">
        <v>1.5650452404854572E-3</v>
      </c>
      <c r="BW59" s="161">
        <v>3.4344332008921845E-4</v>
      </c>
      <c r="BX59" s="161">
        <v>4.908626393605996E-3</v>
      </c>
      <c r="BY59" s="161">
        <v>1.3416118080530017E-4</v>
      </c>
      <c r="BZ59" s="161">
        <v>3.1898912372674363E-4</v>
      </c>
      <c r="CA59" s="161">
        <v>2.1293678362191383E-3</v>
      </c>
      <c r="CB59" s="161">
        <v>1.1889749728531856E-3</v>
      </c>
      <c r="CC59" s="161">
        <v>2.4766141219051876E-3</v>
      </c>
      <c r="CD59" s="161">
        <v>3.4193316147793551E-4</v>
      </c>
      <c r="CE59" s="161">
        <v>3.9899346573814935E-3</v>
      </c>
      <c r="CF59" s="234">
        <v>9.864093047805637E-3</v>
      </c>
      <c r="CG59" s="162">
        <v>9.7716543931157286E-3</v>
      </c>
      <c r="CH59" s="161">
        <v>1.457544932486763E-3</v>
      </c>
      <c r="CI59" s="161">
        <v>5.9920969816913553E-4</v>
      </c>
      <c r="CJ59" s="161">
        <v>2.3458820646890012E-6</v>
      </c>
      <c r="CK59" s="161">
        <v>9.068017103675337E-5</v>
      </c>
      <c r="CL59" s="161">
        <v>2.3667113779587017E-3</v>
      </c>
      <c r="CM59" s="161">
        <v>5.3069166814081017E-4</v>
      </c>
      <c r="CN59" s="161">
        <v>5.743317870554451E-3</v>
      </c>
      <c r="CO59" s="161">
        <v>7.6285544032986101E-4</v>
      </c>
      <c r="CP59" s="161">
        <v>2.1431192783413922E-3</v>
      </c>
      <c r="CQ59" s="161">
        <v>9.7731969378826266E-4</v>
      </c>
      <c r="CR59" s="161">
        <v>6.1538488125163469E-6</v>
      </c>
      <c r="CS59" s="161">
        <v>1.3289553961716904E-4</v>
      </c>
      <c r="CT59" s="161">
        <v>3.6173543661037469E-3</v>
      </c>
      <c r="CU59" s="161">
        <v>2.4796934180977174E-2</v>
      </c>
      <c r="CV59" s="161">
        <v>1.5013294030792934E-2</v>
      </c>
      <c r="CW59" s="234">
        <v>1.2512274405990925E-3</v>
      </c>
      <c r="CX59" s="162">
        <v>1.2321036432144173E-3</v>
      </c>
      <c r="CY59" s="162">
        <v>8.426605906373846E-3</v>
      </c>
      <c r="CZ59" s="162">
        <v>8.913445653631457E-3</v>
      </c>
      <c r="DA59" s="162">
        <v>1.0265069224233909E-2</v>
      </c>
      <c r="DB59" s="122"/>
    </row>
    <row r="60" spans="1:106" x14ac:dyDescent="0.15">
      <c r="A60" s="96"/>
      <c r="B60" s="136"/>
      <c r="C60" s="78" t="s">
        <v>93</v>
      </c>
      <c r="D60" s="79" t="s">
        <v>371</v>
      </c>
      <c r="E60" s="161">
        <v>0</v>
      </c>
      <c r="F60" s="161">
        <v>0</v>
      </c>
      <c r="G60" s="161">
        <v>0</v>
      </c>
      <c r="H60" s="161">
        <v>1.5230183454482519E-3</v>
      </c>
      <c r="I60" s="161">
        <v>0</v>
      </c>
      <c r="J60" s="161">
        <v>0</v>
      </c>
      <c r="K60" s="161">
        <v>8.7103597977721762E-4</v>
      </c>
      <c r="L60" s="161">
        <v>3.0776644880305126E-5</v>
      </c>
      <c r="M60" s="161">
        <v>0</v>
      </c>
      <c r="N60" s="161">
        <v>2.6023042221021158E-4</v>
      </c>
      <c r="O60" s="161">
        <v>8.4039231041035977E-4</v>
      </c>
      <c r="P60" s="161">
        <v>3.0266899313939549E-5</v>
      </c>
      <c r="Q60" s="161">
        <v>0</v>
      </c>
      <c r="R60" s="161">
        <v>9.5992736434095092E-4</v>
      </c>
      <c r="S60" s="161">
        <v>9.5860080126109859E-2</v>
      </c>
      <c r="T60" s="161">
        <v>2.7231295249734701E-2</v>
      </c>
      <c r="U60" s="161">
        <v>1.7893742438388403E-2</v>
      </c>
      <c r="V60" s="161">
        <v>1.7930951514821679E-3</v>
      </c>
      <c r="W60" s="161">
        <v>9.1441076270484273E-3</v>
      </c>
      <c r="X60" s="161">
        <v>1.2638642183293233E-3</v>
      </c>
      <c r="Y60" s="161">
        <v>1.1664398300181886E-2</v>
      </c>
      <c r="Z60" s="161">
        <v>7.9682740105548977E-5</v>
      </c>
      <c r="AA60" s="161">
        <v>4.6600573251411141E-3</v>
      </c>
      <c r="AB60" s="161">
        <v>0</v>
      </c>
      <c r="AC60" s="161">
        <v>4.3315663535762206E-3</v>
      </c>
      <c r="AD60" s="161">
        <v>0</v>
      </c>
      <c r="AE60" s="161">
        <v>3.1802996690368144E-6</v>
      </c>
      <c r="AF60" s="161">
        <v>0</v>
      </c>
      <c r="AG60" s="161">
        <v>0</v>
      </c>
      <c r="AH60" s="161">
        <v>6.953291416071052E-5</v>
      </c>
      <c r="AI60" s="161">
        <v>1.1784684388475051E-6</v>
      </c>
      <c r="AJ60" s="161">
        <v>2.1386319560219501E-4</v>
      </c>
      <c r="AK60" s="161">
        <v>0</v>
      </c>
      <c r="AL60" s="161">
        <v>0</v>
      </c>
      <c r="AM60" s="161">
        <v>0</v>
      </c>
      <c r="AN60" s="161">
        <v>7.8864564931974204E-3</v>
      </c>
      <c r="AO60" s="161">
        <v>4.4602754487706147E-6</v>
      </c>
      <c r="AP60" s="161">
        <v>0</v>
      </c>
      <c r="AQ60" s="161">
        <v>0</v>
      </c>
      <c r="AR60" s="233">
        <v>4.4822841546841149E-3</v>
      </c>
      <c r="AS60" s="161">
        <v>0</v>
      </c>
      <c r="AT60" s="161">
        <v>7.8456909503877731E-6</v>
      </c>
      <c r="AU60" s="161">
        <v>0</v>
      </c>
      <c r="AV60" s="161">
        <v>2.3432836821879592E-3</v>
      </c>
      <c r="AW60" s="161">
        <v>0</v>
      </c>
      <c r="AX60" s="161">
        <v>0</v>
      </c>
      <c r="AY60" s="161">
        <v>1.0827962529137468E-3</v>
      </c>
      <c r="AZ60" s="161">
        <v>1.7033096866043247E-5</v>
      </c>
      <c r="BA60" s="161">
        <v>0</v>
      </c>
      <c r="BB60" s="161">
        <v>3.2589823526146068E-4</v>
      </c>
      <c r="BC60" s="161">
        <v>1.9698485505467121E-3</v>
      </c>
      <c r="BD60" s="161">
        <v>1.0627608488983059E-4</v>
      </c>
      <c r="BE60" s="161">
        <v>1.6150254690653814E-5</v>
      </c>
      <c r="BF60" s="161">
        <v>8.5763930646558934E-4</v>
      </c>
      <c r="BG60" s="161">
        <v>0.13168511583051176</v>
      </c>
      <c r="BH60" s="161">
        <v>3.7787136358798316E-2</v>
      </c>
      <c r="BI60" s="161">
        <v>1.46793081504817E-2</v>
      </c>
      <c r="BJ60" s="161">
        <v>2.0390888797408493E-3</v>
      </c>
      <c r="BK60" s="161">
        <v>1.2132856274952327E-2</v>
      </c>
      <c r="BL60" s="161">
        <v>2.6015530192923875E-3</v>
      </c>
      <c r="BM60" s="161">
        <v>7.6890266403451856E-3</v>
      </c>
      <c r="BN60" s="161">
        <v>4.5591090174232753E-4</v>
      </c>
      <c r="BO60" s="161">
        <v>5.5454694438185539E-3</v>
      </c>
      <c r="BP60" s="161">
        <v>0</v>
      </c>
      <c r="BQ60" s="161">
        <v>4.7529482599592988E-3</v>
      </c>
      <c r="BR60" s="161">
        <v>0</v>
      </c>
      <c r="BS60" s="161">
        <v>3.8865569730551832E-6</v>
      </c>
      <c r="BT60" s="161">
        <v>0</v>
      </c>
      <c r="BU60" s="161">
        <v>0</v>
      </c>
      <c r="BV60" s="161">
        <v>7.6313220908260678E-5</v>
      </c>
      <c r="BW60" s="161">
        <v>5.6056164569246556E-6</v>
      </c>
      <c r="BX60" s="161">
        <v>3.0887517041840401E-4</v>
      </c>
      <c r="BY60" s="161">
        <v>0</v>
      </c>
      <c r="BZ60" s="161">
        <v>1.9054468427880421E-7</v>
      </c>
      <c r="CA60" s="161">
        <v>0</v>
      </c>
      <c r="CB60" s="161">
        <v>6.9527394871665149E-3</v>
      </c>
      <c r="CC60" s="161">
        <v>7.7209210908402399E-6</v>
      </c>
      <c r="CD60" s="161">
        <v>0</v>
      </c>
      <c r="CE60" s="161">
        <v>0</v>
      </c>
      <c r="CF60" s="234">
        <v>3.4552706443343744E-3</v>
      </c>
      <c r="CG60" s="162">
        <v>3.4948184776009976E-3</v>
      </c>
      <c r="CH60" s="161">
        <v>0</v>
      </c>
      <c r="CI60" s="161">
        <v>3.8324638006977206E-5</v>
      </c>
      <c r="CJ60" s="161">
        <v>0</v>
      </c>
      <c r="CK60" s="161">
        <v>4.5653978418119297E-3</v>
      </c>
      <c r="CL60" s="161">
        <v>4.0400466558821652E-2</v>
      </c>
      <c r="CM60" s="161">
        <v>4.6865970870923992E-2</v>
      </c>
      <c r="CN60" s="161">
        <v>6.0540460938075254E-2</v>
      </c>
      <c r="CO60" s="161">
        <v>6.4895706629115096E-3</v>
      </c>
      <c r="CP60" s="161">
        <v>0</v>
      </c>
      <c r="CQ60" s="161">
        <v>4.3145479670376635E-5</v>
      </c>
      <c r="CR60" s="161">
        <v>0</v>
      </c>
      <c r="CS60" s="161">
        <v>5.5030353391683304E-3</v>
      </c>
      <c r="CT60" s="161">
        <v>4.6112130916079005E-2</v>
      </c>
      <c r="CU60" s="161">
        <v>7.6435426745472212E-2</v>
      </c>
      <c r="CV60" s="161">
        <v>4.9979002385970916E-2</v>
      </c>
      <c r="CW60" s="234">
        <v>7.2516247121311292E-3</v>
      </c>
      <c r="CX60" s="162">
        <v>7.2217840021284807E-3</v>
      </c>
      <c r="CY60" s="162">
        <v>3.7096971667094844E-2</v>
      </c>
      <c r="CZ60" s="162">
        <v>1.1218152627555348E-2</v>
      </c>
      <c r="DA60" s="162">
        <v>9.1153426805712368E-3</v>
      </c>
      <c r="DB60" s="122"/>
    </row>
    <row r="61" spans="1:106" x14ac:dyDescent="0.15">
      <c r="A61" s="96"/>
      <c r="B61" s="136"/>
      <c r="C61" s="78" t="s">
        <v>94</v>
      </c>
      <c r="D61" s="79" t="s">
        <v>372</v>
      </c>
      <c r="E61" s="161">
        <v>0</v>
      </c>
      <c r="F61" s="161">
        <v>9.0950432014552063E-5</v>
      </c>
      <c r="G61" s="161">
        <v>0</v>
      </c>
      <c r="H61" s="161">
        <v>1.5922464520595361E-3</v>
      </c>
      <c r="I61" s="161">
        <v>0</v>
      </c>
      <c r="J61" s="161">
        <v>0</v>
      </c>
      <c r="K61" s="161">
        <v>2.7651935865943416E-5</v>
      </c>
      <c r="L61" s="161">
        <v>0</v>
      </c>
      <c r="M61" s="161">
        <v>6.6920070667594621E-6</v>
      </c>
      <c r="N61" s="161">
        <v>1.8270723349584086E-3</v>
      </c>
      <c r="O61" s="161">
        <v>5.8254466971627207E-4</v>
      </c>
      <c r="P61" s="161">
        <v>3.1232864185661022E-5</v>
      </c>
      <c r="Q61" s="161">
        <v>1.0762265271283308E-4</v>
      </c>
      <c r="R61" s="161">
        <v>4.9555817003883024E-4</v>
      </c>
      <c r="S61" s="161">
        <v>1.9228990812815501E-3</v>
      </c>
      <c r="T61" s="161">
        <v>0.11918516783537962</v>
      </c>
      <c r="U61" s="161">
        <v>1.5413257611331783E-3</v>
      </c>
      <c r="V61" s="161">
        <v>2.0738033381359259E-3</v>
      </c>
      <c r="W61" s="161">
        <v>1.548251677814187E-3</v>
      </c>
      <c r="X61" s="161">
        <v>3.5640112159003568E-4</v>
      </c>
      <c r="Y61" s="161">
        <v>1.0207649181515103E-3</v>
      </c>
      <c r="Z61" s="161">
        <v>2.4517766186322764E-5</v>
      </c>
      <c r="AA61" s="161">
        <v>3.8233753522284545E-5</v>
      </c>
      <c r="AB61" s="161">
        <v>6.2714483533685205E-6</v>
      </c>
      <c r="AC61" s="161">
        <v>1.2754906812650825E-4</v>
      </c>
      <c r="AD61" s="161">
        <v>0</v>
      </c>
      <c r="AE61" s="161">
        <v>2.4735664092508555E-6</v>
      </c>
      <c r="AF61" s="161">
        <v>0</v>
      </c>
      <c r="AG61" s="161">
        <v>0</v>
      </c>
      <c r="AH61" s="161">
        <v>4.7161454822047135E-5</v>
      </c>
      <c r="AI61" s="161">
        <v>1.1784684388475051E-6</v>
      </c>
      <c r="AJ61" s="161">
        <v>1.1341230069813371E-5</v>
      </c>
      <c r="AK61" s="161">
        <v>0</v>
      </c>
      <c r="AL61" s="161">
        <v>0</v>
      </c>
      <c r="AM61" s="161">
        <v>0</v>
      </c>
      <c r="AN61" s="161">
        <v>1.2542046939238379E-2</v>
      </c>
      <c r="AO61" s="161">
        <v>6.24438562827886E-6</v>
      </c>
      <c r="AP61" s="161">
        <v>0</v>
      </c>
      <c r="AQ61" s="161">
        <v>0</v>
      </c>
      <c r="AR61" s="233">
        <v>3.3067476026875067E-3</v>
      </c>
      <c r="AS61" s="161">
        <v>0</v>
      </c>
      <c r="AT61" s="161">
        <v>5.6227451811112376E-5</v>
      </c>
      <c r="AU61" s="161">
        <v>0</v>
      </c>
      <c r="AV61" s="161">
        <v>1.5478817225214108E-3</v>
      </c>
      <c r="AW61" s="161">
        <v>0</v>
      </c>
      <c r="AX61" s="161">
        <v>0</v>
      </c>
      <c r="AY61" s="161">
        <v>7.7201539178652729E-5</v>
      </c>
      <c r="AZ61" s="161">
        <v>0</v>
      </c>
      <c r="BA61" s="161">
        <v>1.0249761832576229E-5</v>
      </c>
      <c r="BB61" s="161">
        <v>2.3526664011139617E-3</v>
      </c>
      <c r="BC61" s="161">
        <v>8.2705559067376461E-4</v>
      </c>
      <c r="BD61" s="161">
        <v>1.0561870704515123E-4</v>
      </c>
      <c r="BE61" s="161">
        <v>8.120621020511847E-5</v>
      </c>
      <c r="BF61" s="161">
        <v>4.614756775941888E-4</v>
      </c>
      <c r="BG61" s="161">
        <v>3.6948225337145044E-3</v>
      </c>
      <c r="BH61" s="161">
        <v>0.12747965393764465</v>
      </c>
      <c r="BI61" s="161">
        <v>1.6799016496269559E-3</v>
      </c>
      <c r="BJ61" s="161">
        <v>2.7987028978049607E-3</v>
      </c>
      <c r="BK61" s="161">
        <v>1.9647271526436463E-3</v>
      </c>
      <c r="BL61" s="161">
        <v>9.1563116777400289E-4</v>
      </c>
      <c r="BM61" s="161">
        <v>9.1904458815464298E-4</v>
      </c>
      <c r="BN61" s="161">
        <v>1.0468204439913035E-4</v>
      </c>
      <c r="BO61" s="161">
        <v>5.704169408256807E-5</v>
      </c>
      <c r="BP61" s="161">
        <v>5.6890593601358E-6</v>
      </c>
      <c r="BQ61" s="161">
        <v>1.4594893342898555E-4</v>
      </c>
      <c r="BR61" s="161">
        <v>0</v>
      </c>
      <c r="BS61" s="161">
        <v>3.3470632289200443E-6</v>
      </c>
      <c r="BT61" s="161">
        <v>0</v>
      </c>
      <c r="BU61" s="161">
        <v>0</v>
      </c>
      <c r="BV61" s="161">
        <v>5.0229133566836387E-5</v>
      </c>
      <c r="BW61" s="161">
        <v>1.9862420516662167E-6</v>
      </c>
      <c r="BX61" s="161">
        <v>1.5980818825718953E-5</v>
      </c>
      <c r="BY61" s="161">
        <v>0</v>
      </c>
      <c r="BZ61" s="161">
        <v>0</v>
      </c>
      <c r="CA61" s="161">
        <v>0</v>
      </c>
      <c r="CB61" s="161">
        <v>1.0876528734908677E-2</v>
      </c>
      <c r="CC61" s="161">
        <v>9.3046997761408024E-6</v>
      </c>
      <c r="CD61" s="161">
        <v>0</v>
      </c>
      <c r="CE61" s="161">
        <v>0</v>
      </c>
      <c r="CF61" s="234">
        <v>2.9513537519536759E-3</v>
      </c>
      <c r="CG61" s="162">
        <v>2.965039118904709E-3</v>
      </c>
      <c r="CH61" s="161">
        <v>0</v>
      </c>
      <c r="CI61" s="161">
        <v>2.7083924319018536E-5</v>
      </c>
      <c r="CJ61" s="161">
        <v>0</v>
      </c>
      <c r="CK61" s="161">
        <v>3.0587119230474119E-3</v>
      </c>
      <c r="CL61" s="161">
        <v>7.7681972399911023E-2</v>
      </c>
      <c r="CM61" s="161">
        <v>-6.8930951117400788E-2</v>
      </c>
      <c r="CN61" s="161">
        <v>0.16683602091156763</v>
      </c>
      <c r="CO61" s="161">
        <v>1.1754061587824261E-2</v>
      </c>
      <c r="CP61" s="161">
        <v>0</v>
      </c>
      <c r="CQ61" s="161">
        <v>3.2483408509835423E-5</v>
      </c>
      <c r="CR61" s="161">
        <v>0</v>
      </c>
      <c r="CS61" s="161">
        <v>3.8082767745551494E-3</v>
      </c>
      <c r="CT61" s="161">
        <v>8.5731401142408736E-2</v>
      </c>
      <c r="CU61" s="161">
        <v>0.17722646168284861</v>
      </c>
      <c r="CV61" s="161">
        <v>0.10366936648727304</v>
      </c>
      <c r="CW61" s="234">
        <v>1.3284703090980364E-2</v>
      </c>
      <c r="CX61" s="162">
        <v>1.3224765834219545E-2</v>
      </c>
      <c r="CY61" s="162">
        <v>7.8474947021321351E-2</v>
      </c>
      <c r="CZ61" s="162">
        <v>1.4438152532074545E-2</v>
      </c>
      <c r="DA61" s="162">
        <v>1.4606505604528903E-2</v>
      </c>
      <c r="DB61" s="122"/>
    </row>
    <row r="62" spans="1:106" x14ac:dyDescent="0.15">
      <c r="A62" s="96"/>
      <c r="B62" s="136"/>
      <c r="C62" s="78" t="s">
        <v>95</v>
      </c>
      <c r="D62" s="79" t="s">
        <v>373</v>
      </c>
      <c r="E62" s="161">
        <v>3.2852999818742073E-4</v>
      </c>
      <c r="F62" s="161">
        <v>9.0950432014552063E-5</v>
      </c>
      <c r="G62" s="161">
        <v>0</v>
      </c>
      <c r="H62" s="161">
        <v>0</v>
      </c>
      <c r="I62" s="161">
        <v>0</v>
      </c>
      <c r="J62" s="161">
        <v>0</v>
      </c>
      <c r="K62" s="161">
        <v>0</v>
      </c>
      <c r="L62" s="161">
        <v>1.5012997502587866E-6</v>
      </c>
      <c r="M62" s="161">
        <v>0</v>
      </c>
      <c r="N62" s="161">
        <v>0</v>
      </c>
      <c r="O62" s="161">
        <v>0</v>
      </c>
      <c r="P62" s="161">
        <v>0</v>
      </c>
      <c r="Q62" s="161">
        <v>0</v>
      </c>
      <c r="R62" s="161">
        <v>1.2129046119831511E-5</v>
      </c>
      <c r="S62" s="161">
        <v>1.0310735814500296E-3</v>
      </c>
      <c r="T62" s="161">
        <v>3.3772511190988067E-3</v>
      </c>
      <c r="U62" s="161">
        <v>5.4902134100865682E-2</v>
      </c>
      <c r="V62" s="161">
        <v>1.8618400135198229E-4</v>
      </c>
      <c r="W62" s="161">
        <v>4.7763483030154356E-4</v>
      </c>
      <c r="X62" s="161">
        <v>6.4839240192886001E-4</v>
      </c>
      <c r="Y62" s="161">
        <v>2.0498541169811164E-4</v>
      </c>
      <c r="Z62" s="161">
        <v>7.9682740105548977E-5</v>
      </c>
      <c r="AA62" s="161">
        <v>8.7937633101254454E-5</v>
      </c>
      <c r="AB62" s="161">
        <v>0</v>
      </c>
      <c r="AC62" s="161">
        <v>4.0815701800482645E-5</v>
      </c>
      <c r="AD62" s="161">
        <v>2.1100904525440657E-5</v>
      </c>
      <c r="AE62" s="161">
        <v>5.4948510948358295E-4</v>
      </c>
      <c r="AF62" s="161">
        <v>7.686756966844135E-6</v>
      </c>
      <c r="AG62" s="161">
        <v>0</v>
      </c>
      <c r="AH62" s="161">
        <v>1.3906582832142104E-5</v>
      </c>
      <c r="AI62" s="161">
        <v>2.592630565464511E-5</v>
      </c>
      <c r="AJ62" s="161">
        <v>1.5059533356987899E-3</v>
      </c>
      <c r="AK62" s="161">
        <v>0</v>
      </c>
      <c r="AL62" s="161">
        <v>4.6452069053557754E-3</v>
      </c>
      <c r="AM62" s="161">
        <v>0</v>
      </c>
      <c r="AN62" s="161">
        <v>4.4025900595125907E-3</v>
      </c>
      <c r="AO62" s="161">
        <v>2.751989951891469E-4</v>
      </c>
      <c r="AP62" s="161">
        <v>1.2697013998758337E-2</v>
      </c>
      <c r="AQ62" s="161">
        <v>0</v>
      </c>
      <c r="AR62" s="233">
        <v>1.0737247966031871E-3</v>
      </c>
      <c r="AS62" s="161">
        <v>2.9038767064939265E-4</v>
      </c>
      <c r="AT62" s="161">
        <v>3.6613224435142939E-5</v>
      </c>
      <c r="AU62" s="161">
        <v>9.2810604968080294E-6</v>
      </c>
      <c r="AV62" s="161">
        <v>0</v>
      </c>
      <c r="AW62" s="161">
        <v>2.9706235629979843E-7</v>
      </c>
      <c r="AX62" s="161">
        <v>0</v>
      </c>
      <c r="AY62" s="161">
        <v>0</v>
      </c>
      <c r="AZ62" s="161">
        <v>7.6040611009121644E-7</v>
      </c>
      <c r="BA62" s="161">
        <v>0</v>
      </c>
      <c r="BB62" s="161">
        <v>0</v>
      </c>
      <c r="BC62" s="161">
        <v>0</v>
      </c>
      <c r="BD62" s="161">
        <v>0</v>
      </c>
      <c r="BE62" s="161">
        <v>0</v>
      </c>
      <c r="BF62" s="161">
        <v>1.6956012649185435E-5</v>
      </c>
      <c r="BG62" s="161">
        <v>2.6719600605089513E-3</v>
      </c>
      <c r="BH62" s="161">
        <v>5.4226253082867671E-3</v>
      </c>
      <c r="BI62" s="161">
        <v>8.1591498904401538E-2</v>
      </c>
      <c r="BJ62" s="161">
        <v>2.1946106610602252E-4</v>
      </c>
      <c r="BK62" s="161">
        <v>7.7818718442710462E-4</v>
      </c>
      <c r="BL62" s="161">
        <v>9.3076212551920702E-4</v>
      </c>
      <c r="BM62" s="161">
        <v>4.0858132413704428E-4</v>
      </c>
      <c r="BN62" s="161">
        <v>1.1873119869285824E-4</v>
      </c>
      <c r="BO62" s="161">
        <v>1.5679595744375559E-4</v>
      </c>
      <c r="BP62" s="161">
        <v>0</v>
      </c>
      <c r="BQ62" s="161">
        <v>7.549082763568218E-5</v>
      </c>
      <c r="BR62" s="161">
        <v>3.367421576339723E-5</v>
      </c>
      <c r="BS62" s="161">
        <v>1.2571195145225716E-3</v>
      </c>
      <c r="BT62" s="161">
        <v>1.4298060854479167E-5</v>
      </c>
      <c r="BU62" s="161">
        <v>0</v>
      </c>
      <c r="BV62" s="161">
        <v>3.1237155512744364E-5</v>
      </c>
      <c r="BW62" s="161">
        <v>1.5271994441700242E-4</v>
      </c>
      <c r="BX62" s="161">
        <v>1.1008609731637515E-2</v>
      </c>
      <c r="BY62" s="161">
        <v>0</v>
      </c>
      <c r="BZ62" s="161">
        <v>8.9333410775312289E-3</v>
      </c>
      <c r="CA62" s="161">
        <v>0</v>
      </c>
      <c r="CB62" s="161">
        <v>6.1812208521902223E-3</v>
      </c>
      <c r="CC62" s="161">
        <v>7.1469992897544481E-4</v>
      </c>
      <c r="CD62" s="161">
        <v>2.4794075459002137E-2</v>
      </c>
      <c r="CE62" s="161">
        <v>0</v>
      </c>
      <c r="CF62" s="234">
        <v>2.4397589198902861E-3</v>
      </c>
      <c r="CG62" s="162">
        <v>2.3871562138889999E-3</v>
      </c>
      <c r="CH62" s="161">
        <v>2.0763908256096343E-4</v>
      </c>
      <c r="CI62" s="161">
        <v>3.9696536134247752E-4</v>
      </c>
      <c r="CJ62" s="161">
        <v>1.0426142509728893E-6</v>
      </c>
      <c r="CK62" s="161">
        <v>4.959507815933204E-3</v>
      </c>
      <c r="CL62" s="161">
        <v>2.3299736195046435E-2</v>
      </c>
      <c r="CM62" s="161">
        <v>2.0779527094757947E-2</v>
      </c>
      <c r="CN62" s="161">
        <v>6.6269052352551359E-4</v>
      </c>
      <c r="CO62" s="161">
        <v>3.8898787811166677E-3</v>
      </c>
      <c r="CP62" s="161">
        <v>1.7584763544281759E-4</v>
      </c>
      <c r="CQ62" s="161">
        <v>6.9806918546159015E-4</v>
      </c>
      <c r="CR62" s="161">
        <v>1.6332989142808797E-6</v>
      </c>
      <c r="CS62" s="161">
        <v>8.9695158814708971E-3</v>
      </c>
      <c r="CT62" s="161">
        <v>5.1796792155843908E-2</v>
      </c>
      <c r="CU62" s="161">
        <v>3.0183345809637666E-2</v>
      </c>
      <c r="CV62" s="161">
        <v>3.2681381937237193E-2</v>
      </c>
      <c r="CW62" s="234">
        <v>8.4631067003193908E-3</v>
      </c>
      <c r="CX62" s="162">
        <v>8.2840270559651711E-3</v>
      </c>
      <c r="CY62" s="162">
        <v>1.9378366025378287E-2</v>
      </c>
      <c r="CZ62" s="162">
        <v>1.67842144786489E-2</v>
      </c>
      <c r="DA62" s="162">
        <v>6.7180225350244654E-3</v>
      </c>
      <c r="DB62" s="122"/>
    </row>
    <row r="63" spans="1:106" x14ac:dyDescent="0.15">
      <c r="A63" s="96"/>
      <c r="B63" s="136"/>
      <c r="C63" s="78" t="s">
        <v>96</v>
      </c>
      <c r="D63" s="79" t="s">
        <v>397</v>
      </c>
      <c r="E63" s="161">
        <v>0</v>
      </c>
      <c r="F63" s="161">
        <v>0</v>
      </c>
      <c r="G63" s="161">
        <v>0</v>
      </c>
      <c r="H63" s="161">
        <v>0</v>
      </c>
      <c r="I63" s="161">
        <v>5.3249724166428816E-7</v>
      </c>
      <c r="J63" s="161">
        <v>0</v>
      </c>
      <c r="K63" s="161">
        <v>6.9129839664858541E-6</v>
      </c>
      <c r="L63" s="161">
        <v>2.2519496253881799E-6</v>
      </c>
      <c r="M63" s="161">
        <v>0</v>
      </c>
      <c r="N63" s="161">
        <v>0</v>
      </c>
      <c r="O63" s="161">
        <v>0</v>
      </c>
      <c r="P63" s="161">
        <v>3.2198829057382499E-7</v>
      </c>
      <c r="Q63" s="161">
        <v>2.9689007644919467E-5</v>
      </c>
      <c r="R63" s="161">
        <v>4.3162076977857561E-3</v>
      </c>
      <c r="S63" s="161">
        <v>1.8070361736753095E-3</v>
      </c>
      <c r="T63" s="161">
        <v>3.898036065011757E-3</v>
      </c>
      <c r="U63" s="161">
        <v>8.4397253235955427E-2</v>
      </c>
      <c r="V63" s="161">
        <v>0.13724338831967506</v>
      </c>
      <c r="W63" s="161">
        <v>4.5120245380832549E-2</v>
      </c>
      <c r="X63" s="161">
        <v>0.16559483919725299</v>
      </c>
      <c r="Y63" s="161">
        <v>2.1570292307116013E-3</v>
      </c>
      <c r="Z63" s="161">
        <v>9.2145937916929721E-4</v>
      </c>
      <c r="AA63" s="161">
        <v>1.7587526620250891E-4</v>
      </c>
      <c r="AB63" s="161">
        <v>3.7628690120211121E-6</v>
      </c>
      <c r="AC63" s="161">
        <v>5.1019627250603306E-6</v>
      </c>
      <c r="AD63" s="161">
        <v>0</v>
      </c>
      <c r="AE63" s="161">
        <v>1.4488031825612154E-5</v>
      </c>
      <c r="AF63" s="161">
        <v>1.8256047796254821E-5</v>
      </c>
      <c r="AG63" s="161">
        <v>0</v>
      </c>
      <c r="AH63" s="161">
        <v>1.209268072360183E-6</v>
      </c>
      <c r="AI63" s="161">
        <v>2.9815251502841877E-4</v>
      </c>
      <c r="AJ63" s="161">
        <v>1.0919984381506018E-3</v>
      </c>
      <c r="AK63" s="161">
        <v>6.1161742503553992E-4</v>
      </c>
      <c r="AL63" s="161">
        <v>1.1783883575230276E-6</v>
      </c>
      <c r="AM63" s="161">
        <v>0</v>
      </c>
      <c r="AN63" s="161">
        <v>1.0030570880038845E-2</v>
      </c>
      <c r="AO63" s="161">
        <v>4.4602754487706147E-6</v>
      </c>
      <c r="AP63" s="161">
        <v>1.6201710291790999E-2</v>
      </c>
      <c r="AQ63" s="161">
        <v>0</v>
      </c>
      <c r="AR63" s="233">
        <v>7.3517908643131666E-3</v>
      </c>
      <c r="AS63" s="161">
        <v>0</v>
      </c>
      <c r="AT63" s="161">
        <v>0</v>
      </c>
      <c r="AU63" s="161">
        <v>4.9974941136658621E-6</v>
      </c>
      <c r="AV63" s="161">
        <v>2.8167691657668656E-5</v>
      </c>
      <c r="AW63" s="161">
        <v>1.2773681320891331E-6</v>
      </c>
      <c r="AX63" s="161">
        <v>9.1992427183394261E-7</v>
      </c>
      <c r="AY63" s="161">
        <v>1.071982395416128E-5</v>
      </c>
      <c r="AZ63" s="161">
        <v>3.611929022933278E-6</v>
      </c>
      <c r="BA63" s="161">
        <v>3.5518976647541391E-7</v>
      </c>
      <c r="BB63" s="161">
        <v>9.7113951406444701E-7</v>
      </c>
      <c r="BC63" s="161">
        <v>1.1427929598729476E-6</v>
      </c>
      <c r="BD63" s="161">
        <v>7.6694081879259188E-7</v>
      </c>
      <c r="BE63" s="161">
        <v>1.8322577680734715E-4</v>
      </c>
      <c r="BF63" s="161">
        <v>2.9239701812817554E-3</v>
      </c>
      <c r="BG63" s="161">
        <v>8.0296707910411484E-3</v>
      </c>
      <c r="BH63" s="161">
        <v>8.2296356771084083E-3</v>
      </c>
      <c r="BI63" s="161">
        <v>0.13947485801040727</v>
      </c>
      <c r="BJ63" s="161">
        <v>0.25420552031109872</v>
      </c>
      <c r="BK63" s="161">
        <v>0.13109261086361762</v>
      </c>
      <c r="BL63" s="161">
        <v>0.3079853698908378</v>
      </c>
      <c r="BM63" s="161">
        <v>5.6883298530582219E-3</v>
      </c>
      <c r="BN63" s="161">
        <v>6.1316636036693435E-3</v>
      </c>
      <c r="BO63" s="161">
        <v>2.633614623213406E-4</v>
      </c>
      <c r="BP63" s="161">
        <v>5.541928514615046E-6</v>
      </c>
      <c r="BQ63" s="161">
        <v>1.2353044522202538E-5</v>
      </c>
      <c r="BR63" s="161">
        <v>0</v>
      </c>
      <c r="BS63" s="161">
        <v>2.2064193127486081E-5</v>
      </c>
      <c r="BT63" s="161">
        <v>3.2428259640676846E-5</v>
      </c>
      <c r="BU63" s="161">
        <v>0</v>
      </c>
      <c r="BV63" s="161">
        <v>4.993694928908112E-6</v>
      </c>
      <c r="BW63" s="161">
        <v>9.1153061622188604E-4</v>
      </c>
      <c r="BX63" s="161">
        <v>2.2641676508405911E-3</v>
      </c>
      <c r="BY63" s="161">
        <v>9.8962966122489657E-4</v>
      </c>
      <c r="BZ63" s="161">
        <v>3.6376712453226261E-6</v>
      </c>
      <c r="CA63" s="161">
        <v>0</v>
      </c>
      <c r="CB63" s="161">
        <v>1.2257481607562031E-2</v>
      </c>
      <c r="CC63" s="161">
        <v>1.0591519957947508E-5</v>
      </c>
      <c r="CD63" s="161">
        <v>2.8217328325633301E-2</v>
      </c>
      <c r="CE63" s="161">
        <v>0</v>
      </c>
      <c r="CF63" s="234">
        <v>1.0893756049813632E-2</v>
      </c>
      <c r="CG63" s="162">
        <v>1.0757363444282421E-2</v>
      </c>
      <c r="CH63" s="161">
        <v>4.2749222880198354E-5</v>
      </c>
      <c r="CI63" s="161">
        <v>2.1021019692048701E-4</v>
      </c>
      <c r="CJ63" s="161">
        <v>0</v>
      </c>
      <c r="CK63" s="161">
        <v>0</v>
      </c>
      <c r="CL63" s="161">
        <v>0</v>
      </c>
      <c r="CM63" s="161">
        <v>-3.8929182145173657E-2</v>
      </c>
      <c r="CN63" s="161">
        <v>2.3709594286135043E-2</v>
      </c>
      <c r="CO63" s="161">
        <v>3.680878005835001E-5</v>
      </c>
      <c r="CP63" s="161">
        <v>7.2667456446512681E-5</v>
      </c>
      <c r="CQ63" s="161">
        <v>4.8005100705379792E-4</v>
      </c>
      <c r="CR63" s="161">
        <v>0</v>
      </c>
      <c r="CS63" s="161">
        <v>0</v>
      </c>
      <c r="CT63" s="161">
        <v>0</v>
      </c>
      <c r="CU63" s="161">
        <v>0.22068310559422588</v>
      </c>
      <c r="CV63" s="161">
        <v>9.9654408696489519E-2</v>
      </c>
      <c r="CW63" s="234">
        <v>1.0167592735636911E-3</v>
      </c>
      <c r="CX63" s="162">
        <v>9.7838611811154131E-4</v>
      </c>
      <c r="CY63" s="162">
        <v>7.7557456187842849E-2</v>
      </c>
      <c r="CZ63" s="162">
        <v>3.5280950520296422E-2</v>
      </c>
      <c r="DA63" s="162">
        <v>1.4031021860125436E-2</v>
      </c>
      <c r="DB63" s="122"/>
    </row>
    <row r="64" spans="1:106" x14ac:dyDescent="0.15">
      <c r="A64" s="96"/>
      <c r="B64" s="136"/>
      <c r="C64" s="78" t="s">
        <v>97</v>
      </c>
      <c r="D64" s="79" t="s">
        <v>11</v>
      </c>
      <c r="E64" s="161">
        <v>3.3985861881457311E-5</v>
      </c>
      <c r="F64" s="161">
        <v>0</v>
      </c>
      <c r="G64" s="161">
        <v>8.2840236686390536E-4</v>
      </c>
      <c r="H64" s="161">
        <v>6.9228106611284181E-5</v>
      </c>
      <c r="I64" s="161">
        <v>5.3249724166428816E-7</v>
      </c>
      <c r="J64" s="161">
        <v>0</v>
      </c>
      <c r="K64" s="161">
        <v>5.2999543743058214E-5</v>
      </c>
      <c r="L64" s="161">
        <v>3.7532493756469663E-6</v>
      </c>
      <c r="M64" s="161">
        <v>0</v>
      </c>
      <c r="N64" s="161">
        <v>1.6378138460782548E-5</v>
      </c>
      <c r="O64" s="161">
        <v>2.2283129442698933E-5</v>
      </c>
      <c r="P64" s="161">
        <v>0</v>
      </c>
      <c r="Q64" s="161">
        <v>3.7111259556149334E-6</v>
      </c>
      <c r="R64" s="161">
        <v>5.0422177441013846E-4</v>
      </c>
      <c r="S64" s="161">
        <v>1.2381386677041179E-2</v>
      </c>
      <c r="T64" s="161">
        <v>1.3642471975096535E-2</v>
      </c>
      <c r="U64" s="161">
        <v>1.6026473236728855E-2</v>
      </c>
      <c r="V64" s="161">
        <v>2.1949661574772926E-2</v>
      </c>
      <c r="W64" s="161">
        <v>0.10435671198782194</v>
      </c>
      <c r="X64" s="161">
        <v>1.5972209300494811E-2</v>
      </c>
      <c r="Y64" s="161">
        <v>1.4678828440737365E-2</v>
      </c>
      <c r="Z64" s="161">
        <v>5.1895938427716515E-4</v>
      </c>
      <c r="AA64" s="161">
        <v>5.6528604582697694E-3</v>
      </c>
      <c r="AB64" s="161">
        <v>1.254289670673704E-6</v>
      </c>
      <c r="AC64" s="161">
        <v>7.6529440875904955E-5</v>
      </c>
      <c r="AD64" s="161">
        <v>0</v>
      </c>
      <c r="AE64" s="161">
        <v>1.6184191649098456E-4</v>
      </c>
      <c r="AF64" s="161">
        <v>2.8825338625665504E-6</v>
      </c>
      <c r="AG64" s="161">
        <v>8.1022056413448184E-6</v>
      </c>
      <c r="AH64" s="161">
        <v>1.0157851807825537E-4</v>
      </c>
      <c r="AI64" s="161">
        <v>6.1280358820070264E-5</v>
      </c>
      <c r="AJ64" s="161">
        <v>1.0895681745642133E-3</v>
      </c>
      <c r="AK64" s="161">
        <v>3.1200753777150853E-4</v>
      </c>
      <c r="AL64" s="161">
        <v>9.0343107410098786E-5</v>
      </c>
      <c r="AM64" s="161">
        <v>4.6044543491373557E-6</v>
      </c>
      <c r="AN64" s="161">
        <v>6.1876483422405228E-3</v>
      </c>
      <c r="AO64" s="161">
        <v>1.3291620837336431E-4</v>
      </c>
      <c r="AP64" s="161">
        <v>0</v>
      </c>
      <c r="AQ64" s="161">
        <v>8.8585776112792109E-4</v>
      </c>
      <c r="AR64" s="233">
        <v>5.8248935461698457E-3</v>
      </c>
      <c r="AS64" s="161">
        <v>5.1507020811116394E-5</v>
      </c>
      <c r="AT64" s="161">
        <v>1.5691381900775546E-5</v>
      </c>
      <c r="AU64" s="161">
        <v>1.2436621065722759E-3</v>
      </c>
      <c r="AV64" s="161">
        <v>4.2788064946649052E-4</v>
      </c>
      <c r="AW64" s="161">
        <v>2.049730258468609E-6</v>
      </c>
      <c r="AX64" s="161">
        <v>1.8398485436678852E-6</v>
      </c>
      <c r="AY64" s="161">
        <v>1.1594335908316544E-4</v>
      </c>
      <c r="AZ64" s="161">
        <v>3.383807189905913E-6</v>
      </c>
      <c r="BA64" s="161">
        <v>1.5222418563232024E-7</v>
      </c>
      <c r="BB64" s="161">
        <v>2.492591419432081E-5</v>
      </c>
      <c r="BC64" s="161">
        <v>4.8976841137412035E-5</v>
      </c>
      <c r="BD64" s="161">
        <v>9.49545775647971E-7</v>
      </c>
      <c r="BE64" s="161">
        <v>2.8661015366512403E-5</v>
      </c>
      <c r="BF64" s="161">
        <v>8.1608660880061012E-4</v>
      </c>
      <c r="BG64" s="161">
        <v>2.5238229832648007E-2</v>
      </c>
      <c r="BH64" s="161">
        <v>2.2043354374816245E-2</v>
      </c>
      <c r="BI64" s="161">
        <v>1.8077174720166993E-2</v>
      </c>
      <c r="BJ64" s="161">
        <v>1.7464537052011508E-2</v>
      </c>
      <c r="BK64" s="161">
        <v>9.9930876878956784E-2</v>
      </c>
      <c r="BL64" s="161">
        <v>2.1358943242805784E-2</v>
      </c>
      <c r="BM64" s="161">
        <v>2.9425633783002184E-2</v>
      </c>
      <c r="BN64" s="161">
        <v>1.0527358773781362E-3</v>
      </c>
      <c r="BO64" s="161">
        <v>7.0914053497218212E-3</v>
      </c>
      <c r="BP64" s="161">
        <v>4.168707289754681E-6</v>
      </c>
      <c r="BQ64" s="161">
        <v>1.0019691668008725E-4</v>
      </c>
      <c r="BR64" s="161">
        <v>6.9004540498764816E-6</v>
      </c>
      <c r="BS64" s="161">
        <v>2.4728631618929013E-4</v>
      </c>
      <c r="BT64" s="161">
        <v>4.2507748486289417E-6</v>
      </c>
      <c r="BU64" s="161">
        <v>1.3669776720992395E-5</v>
      </c>
      <c r="BV64" s="161">
        <v>1.6872313930012942E-4</v>
      </c>
      <c r="BW64" s="161">
        <v>2.1160098657084094E-4</v>
      </c>
      <c r="BX64" s="161">
        <v>1.7611386307215262E-3</v>
      </c>
      <c r="BY64" s="161">
        <v>4.685606946499912E-4</v>
      </c>
      <c r="BZ64" s="161">
        <v>1.302979195586514E-4</v>
      </c>
      <c r="CA64" s="161">
        <v>1.0508411073682755E-5</v>
      </c>
      <c r="CB64" s="161">
        <v>6.7369365742389808E-3</v>
      </c>
      <c r="CC64" s="161">
        <v>1.6023880848528436E-4</v>
      </c>
      <c r="CD64" s="161">
        <v>0</v>
      </c>
      <c r="CE64" s="161">
        <v>1.2917576737248196E-3</v>
      </c>
      <c r="CF64" s="234">
        <v>5.2134417282158774E-3</v>
      </c>
      <c r="CG64" s="162">
        <v>5.2369872748940149E-3</v>
      </c>
      <c r="CH64" s="161">
        <v>2.6260236912121846E-3</v>
      </c>
      <c r="CI64" s="161">
        <v>6.4315469302009213E-3</v>
      </c>
      <c r="CJ64" s="161">
        <v>0</v>
      </c>
      <c r="CK64" s="161">
        <v>1.5413885226805058E-2</v>
      </c>
      <c r="CL64" s="161">
        <v>5.7054203010211239E-2</v>
      </c>
      <c r="CM64" s="161">
        <v>-5.4484344595789845E-3</v>
      </c>
      <c r="CN64" s="161">
        <v>0.10669317428760769</v>
      </c>
      <c r="CO64" s="161">
        <v>1.3020492465973676E-2</v>
      </c>
      <c r="CP64" s="161">
        <v>3.6625919880591009E-3</v>
      </c>
      <c r="CQ64" s="161">
        <v>9.7160121437860035E-3</v>
      </c>
      <c r="CR64" s="161">
        <v>0</v>
      </c>
      <c r="CS64" s="161">
        <v>2.0521290445446178E-2</v>
      </c>
      <c r="CT64" s="161">
        <v>5.6104031028405603E-2</v>
      </c>
      <c r="CU64" s="161">
        <v>0.19688613789481918</v>
      </c>
      <c r="CV64" s="161">
        <v>9.7635561666113868E-2</v>
      </c>
      <c r="CW64" s="234">
        <v>1.5406821718033576E-2</v>
      </c>
      <c r="CX64" s="162">
        <v>1.5313377218585699E-2</v>
      </c>
      <c r="CY64" s="162">
        <v>6.0413200287131173E-2</v>
      </c>
      <c r="CZ64" s="162">
        <v>3.4136756192666651E-2</v>
      </c>
      <c r="DA64" s="162">
        <v>1.4839326252997434E-2</v>
      </c>
      <c r="DB64" s="122"/>
    </row>
    <row r="65" spans="1:106" x14ac:dyDescent="0.15">
      <c r="A65" s="96"/>
      <c r="B65" s="136"/>
      <c r="C65" s="78" t="s">
        <v>98</v>
      </c>
      <c r="D65" s="79" t="s">
        <v>345</v>
      </c>
      <c r="E65" s="161">
        <v>0</v>
      </c>
      <c r="F65" s="161">
        <v>0</v>
      </c>
      <c r="G65" s="161">
        <v>0</v>
      </c>
      <c r="H65" s="161">
        <v>0</v>
      </c>
      <c r="I65" s="161">
        <v>5.3249724166428816E-6</v>
      </c>
      <c r="J65" s="161">
        <v>0</v>
      </c>
      <c r="K65" s="161">
        <v>0</v>
      </c>
      <c r="L65" s="161">
        <v>9.0077985015527194E-6</v>
      </c>
      <c r="M65" s="161">
        <v>0</v>
      </c>
      <c r="N65" s="161">
        <v>3.639586324618344E-6</v>
      </c>
      <c r="O65" s="161">
        <v>3.1833042060998477E-6</v>
      </c>
      <c r="P65" s="161">
        <v>0</v>
      </c>
      <c r="Q65" s="161">
        <v>0</v>
      </c>
      <c r="R65" s="161">
        <v>1.2129046119831511E-5</v>
      </c>
      <c r="S65" s="161">
        <v>1.1798883251644669E-4</v>
      </c>
      <c r="T65" s="161">
        <v>4.7106176012226671E-5</v>
      </c>
      <c r="U65" s="161">
        <v>1.6573395281001916E-5</v>
      </c>
      <c r="V65" s="161">
        <v>1.4321846257844791E-5</v>
      </c>
      <c r="W65" s="161">
        <v>1.6246082663317807E-5</v>
      </c>
      <c r="X65" s="161">
        <v>4.2481868629687782E-3</v>
      </c>
      <c r="Y65" s="161">
        <v>3.6314674458193382E-4</v>
      </c>
      <c r="Z65" s="161">
        <v>1.634517745754851E-5</v>
      </c>
      <c r="AA65" s="161">
        <v>3.9317043205415941E-4</v>
      </c>
      <c r="AB65" s="161">
        <v>3.7628690120211121E-6</v>
      </c>
      <c r="AC65" s="161">
        <v>5.1019627250603306E-6</v>
      </c>
      <c r="AD65" s="161">
        <v>7.0336348418135526E-6</v>
      </c>
      <c r="AE65" s="161">
        <v>9.6822456590676349E-5</v>
      </c>
      <c r="AF65" s="161">
        <v>4.4198852559353775E-5</v>
      </c>
      <c r="AG65" s="161">
        <v>1.6572693357296219E-5</v>
      </c>
      <c r="AH65" s="161">
        <v>3.6882676206985578E-5</v>
      </c>
      <c r="AI65" s="161">
        <v>5.3031079748137728E-5</v>
      </c>
      <c r="AJ65" s="161">
        <v>3.7102024085532316E-4</v>
      </c>
      <c r="AK65" s="161">
        <v>2.8239092822586865E-5</v>
      </c>
      <c r="AL65" s="161">
        <v>7.8559223834868508E-6</v>
      </c>
      <c r="AM65" s="161">
        <v>1.8417817396549423E-5</v>
      </c>
      <c r="AN65" s="161">
        <v>3.1816715275537227E-4</v>
      </c>
      <c r="AO65" s="161">
        <v>3.7912341314550223E-5</v>
      </c>
      <c r="AP65" s="161">
        <v>0</v>
      </c>
      <c r="AQ65" s="161">
        <v>0</v>
      </c>
      <c r="AR65" s="233">
        <v>1.5990221160857689E-4</v>
      </c>
      <c r="AS65" s="161">
        <v>5.3890645516661021E-6</v>
      </c>
      <c r="AT65" s="161">
        <v>5.88426821279083E-5</v>
      </c>
      <c r="AU65" s="161">
        <v>4.8547085675611226E-5</v>
      </c>
      <c r="AV65" s="161">
        <v>2.0119779755477609E-5</v>
      </c>
      <c r="AW65" s="161">
        <v>1.9190228216966979E-5</v>
      </c>
      <c r="AX65" s="161">
        <v>1.6865278316955615E-5</v>
      </c>
      <c r="AY65" s="161">
        <v>1.1566125845279277E-5</v>
      </c>
      <c r="AZ65" s="161">
        <v>4.3723351330244941E-5</v>
      </c>
      <c r="BA65" s="161">
        <v>3.6533804551756856E-6</v>
      </c>
      <c r="BB65" s="161">
        <v>2.185063906645006E-5</v>
      </c>
      <c r="BC65" s="161">
        <v>1.8121431220842456E-5</v>
      </c>
      <c r="BD65" s="161">
        <v>9.8606676701904682E-7</v>
      </c>
      <c r="BE65" s="161">
        <v>4.7768358944187338E-6</v>
      </c>
      <c r="BF65" s="161">
        <v>6.4056047785811642E-5</v>
      </c>
      <c r="BG65" s="161">
        <v>7.224157753257472E-4</v>
      </c>
      <c r="BH65" s="161">
        <v>3.2446012255633384E-4</v>
      </c>
      <c r="BI65" s="161">
        <v>1.0171529409393983E-4</v>
      </c>
      <c r="BJ65" s="161">
        <v>7.9100935550426122E-5</v>
      </c>
      <c r="BK65" s="161">
        <v>6.3859424698986441E-5</v>
      </c>
      <c r="BL65" s="161">
        <v>2.4554074017313701E-2</v>
      </c>
      <c r="BM65" s="161">
        <v>6.5604571914504887E-3</v>
      </c>
      <c r="BN65" s="161">
        <v>7.3942917335409936E-5</v>
      </c>
      <c r="BO65" s="161">
        <v>1.8582715687531725E-3</v>
      </c>
      <c r="BP65" s="161">
        <v>2.3344760822626212E-5</v>
      </c>
      <c r="BQ65" s="161">
        <v>1.6013205862114401E-5</v>
      </c>
      <c r="BR65" s="161">
        <v>2.7325798037510867E-5</v>
      </c>
      <c r="BS65" s="161">
        <v>4.6548401050092641E-4</v>
      </c>
      <c r="BT65" s="161">
        <v>2.0848118462139217E-4</v>
      </c>
      <c r="BU65" s="161">
        <v>7.9842595441950235E-5</v>
      </c>
      <c r="BV65" s="161">
        <v>1.6256070726020024E-4</v>
      </c>
      <c r="BW65" s="161">
        <v>3.6844790058408316E-4</v>
      </c>
      <c r="BX65" s="161">
        <v>2.1452284418754042E-3</v>
      </c>
      <c r="BY65" s="161">
        <v>1.3236397811534304E-4</v>
      </c>
      <c r="BZ65" s="161">
        <v>3.86978931526226E-5</v>
      </c>
      <c r="CA65" s="161">
        <v>9.9627820371646131E-5</v>
      </c>
      <c r="CB65" s="161">
        <v>1.2091310268439782E-3</v>
      </c>
      <c r="CC65" s="161">
        <v>1.8975648373257357E-4</v>
      </c>
      <c r="CD65" s="161">
        <v>0</v>
      </c>
      <c r="CE65" s="161">
        <v>0</v>
      </c>
      <c r="CF65" s="234">
        <v>9.3384128672194234E-4</v>
      </c>
      <c r="CG65" s="162">
        <v>9.0403874450350075E-4</v>
      </c>
      <c r="CH65" s="161">
        <v>3.0331591472140736E-4</v>
      </c>
      <c r="CI65" s="161">
        <v>2.3838278878566218E-3</v>
      </c>
      <c r="CJ65" s="161">
        <v>0</v>
      </c>
      <c r="CK65" s="161">
        <v>9.1482341780540037E-3</v>
      </c>
      <c r="CL65" s="161">
        <v>7.5146388721186834E-3</v>
      </c>
      <c r="CM65" s="161">
        <v>4.2384574562179374E-2</v>
      </c>
      <c r="CN65" s="161">
        <v>7.1717841101538917E-3</v>
      </c>
      <c r="CO65" s="161">
        <v>2.9998894692377541E-3</v>
      </c>
      <c r="CP65" s="161">
        <v>6.2860773947217858E-3</v>
      </c>
      <c r="CQ65" s="161">
        <v>1.4270429089989833E-2</v>
      </c>
      <c r="CR65" s="161">
        <v>0</v>
      </c>
      <c r="CS65" s="161">
        <v>4.0790054148249794E-2</v>
      </c>
      <c r="CT65" s="161">
        <v>5.8361709535508323E-2</v>
      </c>
      <c r="CU65" s="161">
        <v>-0.15891981274370692</v>
      </c>
      <c r="CV65" s="161">
        <v>4.9960947112761202E-2</v>
      </c>
      <c r="CW65" s="234">
        <v>1.8464859679253709E-2</v>
      </c>
      <c r="CX65" s="162">
        <v>1.7859278366866141E-2</v>
      </c>
      <c r="CY65" s="162">
        <v>3.0144939335603631E-2</v>
      </c>
      <c r="CZ65" s="162">
        <v>5.4253070330137626E-2</v>
      </c>
      <c r="DA65" s="162">
        <v>7.7398167668103843E-3</v>
      </c>
      <c r="DB65" s="122"/>
    </row>
    <row r="66" spans="1:106" x14ac:dyDescent="0.15">
      <c r="A66" s="96"/>
      <c r="B66" s="136"/>
      <c r="C66" s="78" t="s">
        <v>99</v>
      </c>
      <c r="D66" s="79" t="s">
        <v>342</v>
      </c>
      <c r="E66" s="161">
        <v>0</v>
      </c>
      <c r="F66" s="161">
        <v>0</v>
      </c>
      <c r="G66" s="161">
        <v>3.7130177514792896E-2</v>
      </c>
      <c r="H66" s="161">
        <v>6.9228106611284181E-5</v>
      </c>
      <c r="I66" s="161">
        <v>5.3249724166428816E-7</v>
      </c>
      <c r="J66" s="161">
        <v>0</v>
      </c>
      <c r="K66" s="161">
        <v>0</v>
      </c>
      <c r="L66" s="161">
        <v>0</v>
      </c>
      <c r="M66" s="161">
        <v>0</v>
      </c>
      <c r="N66" s="161">
        <v>0</v>
      </c>
      <c r="O66" s="161">
        <v>0</v>
      </c>
      <c r="P66" s="161">
        <v>3.2198829057382499E-7</v>
      </c>
      <c r="Q66" s="161">
        <v>0</v>
      </c>
      <c r="R66" s="161">
        <v>0</v>
      </c>
      <c r="S66" s="161">
        <v>0</v>
      </c>
      <c r="T66" s="161">
        <v>1.1109206509550124E-3</v>
      </c>
      <c r="U66" s="161">
        <v>0</v>
      </c>
      <c r="V66" s="161">
        <v>0</v>
      </c>
      <c r="W66" s="161">
        <v>0</v>
      </c>
      <c r="X66" s="161">
        <v>0</v>
      </c>
      <c r="Y66" s="161">
        <v>0.24007745743170969</v>
      </c>
      <c r="Z66" s="161">
        <v>2.0431471821935638E-6</v>
      </c>
      <c r="AA66" s="161">
        <v>2.5489169014856362E-6</v>
      </c>
      <c r="AB66" s="161">
        <v>0</v>
      </c>
      <c r="AC66" s="161">
        <v>0</v>
      </c>
      <c r="AD66" s="161">
        <v>0</v>
      </c>
      <c r="AE66" s="161">
        <v>4.5937661886087318E-6</v>
      </c>
      <c r="AF66" s="161">
        <v>9.6084462085551688E-7</v>
      </c>
      <c r="AG66" s="161">
        <v>0</v>
      </c>
      <c r="AH66" s="161">
        <v>1.2636246722127731E-2</v>
      </c>
      <c r="AI66" s="161">
        <v>0</v>
      </c>
      <c r="AJ66" s="161">
        <v>7.6358881884329172E-3</v>
      </c>
      <c r="AK66" s="161">
        <v>3.2371642991745919E-5</v>
      </c>
      <c r="AL66" s="161">
        <v>3.9279611917434254E-7</v>
      </c>
      <c r="AM66" s="161">
        <v>0</v>
      </c>
      <c r="AN66" s="161">
        <v>1.8608306207134485E-2</v>
      </c>
      <c r="AO66" s="161">
        <v>2.54235700579925E-5</v>
      </c>
      <c r="AP66" s="161">
        <v>0</v>
      </c>
      <c r="AQ66" s="161">
        <v>0</v>
      </c>
      <c r="AR66" s="233">
        <v>8.1585283527881962E-3</v>
      </c>
      <c r="AS66" s="161">
        <v>7.8763251139735342E-6</v>
      </c>
      <c r="AT66" s="161">
        <v>9.1533061087857347E-6</v>
      </c>
      <c r="AU66" s="161">
        <v>4.928314516578116E-2</v>
      </c>
      <c r="AV66" s="161">
        <v>9.7916261476657697E-5</v>
      </c>
      <c r="AW66" s="161">
        <v>1.0100120114193147E-6</v>
      </c>
      <c r="AX66" s="161">
        <v>6.1328284788929507E-7</v>
      </c>
      <c r="AY66" s="161">
        <v>1.034368978033106E-6</v>
      </c>
      <c r="AZ66" s="161">
        <v>1.5208122201824327E-7</v>
      </c>
      <c r="BA66" s="161">
        <v>1.0148279042154682E-7</v>
      </c>
      <c r="BB66" s="161">
        <v>1.6185658567740784E-7</v>
      </c>
      <c r="BC66" s="161">
        <v>3.9181472909929632E-6</v>
      </c>
      <c r="BD66" s="161">
        <v>5.1129387919506132E-7</v>
      </c>
      <c r="BE66" s="161">
        <v>2.274683759247016E-7</v>
      </c>
      <c r="BF66" s="161">
        <v>1.9886681502131067E-6</v>
      </c>
      <c r="BG66" s="161">
        <v>5.8934228693567239E-7</v>
      </c>
      <c r="BH66" s="161">
        <v>6.0154950856170896E-4</v>
      </c>
      <c r="BI66" s="161">
        <v>1.4393673692538656E-6</v>
      </c>
      <c r="BJ66" s="161">
        <v>1.5314798751292569E-7</v>
      </c>
      <c r="BK66" s="161">
        <v>2.1720892754757292E-7</v>
      </c>
      <c r="BL66" s="161">
        <v>1.3881612610279001E-7</v>
      </c>
      <c r="BM66" s="161">
        <v>0.43097638674769939</v>
      </c>
      <c r="BN66" s="161">
        <v>3.4858803886693254E-6</v>
      </c>
      <c r="BO66" s="161">
        <v>3.3172905368045436E-6</v>
      </c>
      <c r="BP66" s="161">
        <v>7.3565422760376718E-7</v>
      </c>
      <c r="BQ66" s="161">
        <v>1.1438004187224573E-6</v>
      </c>
      <c r="BR66" s="161">
        <v>5.7963814018962446E-6</v>
      </c>
      <c r="BS66" s="161">
        <v>6.3087737834578466E-6</v>
      </c>
      <c r="BT66" s="161">
        <v>1.0626937121572354E-6</v>
      </c>
      <c r="BU66" s="161">
        <v>2.3367139694004093E-7</v>
      </c>
      <c r="BV66" s="161">
        <v>1.8609747894374001E-2</v>
      </c>
      <c r="BW66" s="161">
        <v>1.4345081484256009E-6</v>
      </c>
      <c r="BX66" s="161">
        <v>1.1011596310893469E-2</v>
      </c>
      <c r="BY66" s="161">
        <v>6.4279949544133547E-5</v>
      </c>
      <c r="BZ66" s="161">
        <v>8.834344452926377E-7</v>
      </c>
      <c r="CA66" s="161">
        <v>1.6166786267204238E-6</v>
      </c>
      <c r="CB66" s="161">
        <v>2.780213386973E-2</v>
      </c>
      <c r="CC66" s="161">
        <v>4.8067683098872056E-5</v>
      </c>
      <c r="CD66" s="161">
        <v>0</v>
      </c>
      <c r="CE66" s="161">
        <v>2.902826233089482E-6</v>
      </c>
      <c r="CF66" s="234">
        <v>2.4836215109225637E-2</v>
      </c>
      <c r="CG66" s="162">
        <v>2.4193997291767765E-2</v>
      </c>
      <c r="CH66" s="161">
        <v>0</v>
      </c>
      <c r="CI66" s="161">
        <v>1.3667822748991766E-2</v>
      </c>
      <c r="CJ66" s="161">
        <v>0</v>
      </c>
      <c r="CK66" s="161">
        <v>1.387581001806628E-2</v>
      </c>
      <c r="CL66" s="161">
        <v>3.868211056815711E-2</v>
      </c>
      <c r="CM66" s="161">
        <v>7.3117518721622738E-3</v>
      </c>
      <c r="CN66" s="161">
        <v>0.1079154701421103</v>
      </c>
      <c r="CO66" s="161">
        <v>1.4549805908085918E-2</v>
      </c>
      <c r="CP66" s="161">
        <v>0</v>
      </c>
      <c r="CQ66" s="161">
        <v>1.8488274465503374E-2</v>
      </c>
      <c r="CR66" s="161">
        <v>0</v>
      </c>
      <c r="CS66" s="161">
        <v>1.0626044913245439E-2</v>
      </c>
      <c r="CT66" s="161">
        <v>7.1859909005585851E-2</v>
      </c>
      <c r="CU66" s="161">
        <v>-0.40631152028423628</v>
      </c>
      <c r="CV66" s="161">
        <v>0.22888402362432192</v>
      </c>
      <c r="CW66" s="234">
        <v>2.1509828602050623E-2</v>
      </c>
      <c r="CX66" s="162">
        <v>2.1237286229189883E-2</v>
      </c>
      <c r="CY66" s="162">
        <v>0.19824559390571045</v>
      </c>
      <c r="CZ66" s="162">
        <v>2.8378734635722758E-2</v>
      </c>
      <c r="DA66" s="162">
        <v>4.7929983756221456E-2</v>
      </c>
      <c r="DB66" s="122"/>
    </row>
    <row r="67" spans="1:106" x14ac:dyDescent="0.15">
      <c r="A67" s="96"/>
      <c r="B67" s="136"/>
      <c r="C67" s="78" t="s">
        <v>100</v>
      </c>
      <c r="D67" s="79" t="s">
        <v>13</v>
      </c>
      <c r="E67" s="161">
        <v>2.7188689505165849E-4</v>
      </c>
      <c r="F67" s="161">
        <v>3.6380172805820825E-4</v>
      </c>
      <c r="G67" s="161">
        <v>2.9585798816568047E-3</v>
      </c>
      <c r="H67" s="161">
        <v>2.284527518172378E-3</v>
      </c>
      <c r="I67" s="161">
        <v>4.1353735787648619E-3</v>
      </c>
      <c r="J67" s="161">
        <v>6.3438131693260508E-3</v>
      </c>
      <c r="K67" s="161">
        <v>4.9520008479927002E-3</v>
      </c>
      <c r="L67" s="161">
        <v>1.773035005055627E-3</v>
      </c>
      <c r="M67" s="161">
        <v>7.3210557310348524E-3</v>
      </c>
      <c r="N67" s="161">
        <v>5.2955981023196904E-3</v>
      </c>
      <c r="O67" s="161">
        <v>5.8540964350176196E-3</v>
      </c>
      <c r="P67" s="161">
        <v>6.172193542009651E-3</v>
      </c>
      <c r="Q67" s="161">
        <v>1.1163066874489719E-2</v>
      </c>
      <c r="R67" s="161">
        <v>2.4673945249485815E-3</v>
      </c>
      <c r="S67" s="161">
        <v>4.8471087952702425E-4</v>
      </c>
      <c r="T67" s="161">
        <v>1.4367383683729135E-3</v>
      </c>
      <c r="U67" s="161">
        <v>2.6130719893046354E-3</v>
      </c>
      <c r="V67" s="161">
        <v>3.0075877141474061E-3</v>
      </c>
      <c r="W67" s="161">
        <v>1.2769420973367796E-3</v>
      </c>
      <c r="X67" s="161">
        <v>3.2491186586722128E-3</v>
      </c>
      <c r="Y67" s="161">
        <v>1.1945342773067623E-3</v>
      </c>
      <c r="Z67" s="161">
        <v>2.1410139322206354E-2</v>
      </c>
      <c r="AA67" s="161">
        <v>1.3413675194068162E-3</v>
      </c>
      <c r="AB67" s="161">
        <v>5.4084970599450116E-3</v>
      </c>
      <c r="AC67" s="161">
        <v>1.2448789049147207E-3</v>
      </c>
      <c r="AD67" s="161">
        <v>2.0819559131768114E-3</v>
      </c>
      <c r="AE67" s="161">
        <v>2.9350632278910866E-3</v>
      </c>
      <c r="AF67" s="161">
        <v>7.5013139550190195E-3</v>
      </c>
      <c r="AG67" s="161">
        <v>2.5411463147854203E-5</v>
      </c>
      <c r="AH67" s="161">
        <v>1.0393659081935772E-3</v>
      </c>
      <c r="AI67" s="161">
        <v>7.3760339587465341E-3</v>
      </c>
      <c r="AJ67" s="161">
        <v>4.3201985687367651E-3</v>
      </c>
      <c r="AK67" s="161">
        <v>8.0977320564671659E-3</v>
      </c>
      <c r="AL67" s="161">
        <v>1.7628689828544494E-3</v>
      </c>
      <c r="AM67" s="161">
        <v>1.9076254368476063E-2</v>
      </c>
      <c r="AN67" s="161">
        <v>3.5336998431525382E-3</v>
      </c>
      <c r="AO67" s="161">
        <v>2.7582343375197479E-3</v>
      </c>
      <c r="AP67" s="161">
        <v>6.1562493741613759E-2</v>
      </c>
      <c r="AQ67" s="161">
        <v>7.4177246263121104E-4</v>
      </c>
      <c r="AR67" s="233">
        <v>3.7055126364180565E-3</v>
      </c>
      <c r="AS67" s="161">
        <v>8.328177449459384E-4</v>
      </c>
      <c r="AT67" s="161">
        <v>1.7535119274116673E-3</v>
      </c>
      <c r="AU67" s="161">
        <v>6.96436501125864E-3</v>
      </c>
      <c r="AV67" s="161">
        <v>3.9689618864305496E-3</v>
      </c>
      <c r="AW67" s="161">
        <v>8.2812073065694804E-3</v>
      </c>
      <c r="AX67" s="161">
        <v>1.49984453279806E-2</v>
      </c>
      <c r="AY67" s="161">
        <v>1.2074189080580446E-2</v>
      </c>
      <c r="AZ67" s="161">
        <v>3.5875960274103589E-3</v>
      </c>
      <c r="BA67" s="161">
        <v>2.2840731640177544E-3</v>
      </c>
      <c r="BB67" s="161">
        <v>1.2091658089616431E-2</v>
      </c>
      <c r="BC67" s="161">
        <v>1.2579538390007158E-2</v>
      </c>
      <c r="BD67" s="161">
        <v>1.2975323898281297E-2</v>
      </c>
      <c r="BE67" s="161">
        <v>2.3386933602322271E-2</v>
      </c>
      <c r="BF67" s="161">
        <v>2.6215879557046151E-3</v>
      </c>
      <c r="BG67" s="161">
        <v>1.4272691505008114E-3</v>
      </c>
      <c r="BH67" s="161">
        <v>2.532127694146279E-3</v>
      </c>
      <c r="BI67" s="161">
        <v>6.7952533502474996E-3</v>
      </c>
      <c r="BJ67" s="161">
        <v>5.878508926689896E-3</v>
      </c>
      <c r="BK67" s="161">
        <v>4.0756359135268091E-3</v>
      </c>
      <c r="BL67" s="161">
        <v>8.6263117082795767E-3</v>
      </c>
      <c r="BM67" s="161">
        <v>1.7911270940101085E-3</v>
      </c>
      <c r="BN67" s="161">
        <v>5.3420166261705954E-2</v>
      </c>
      <c r="BO67" s="161">
        <v>3.3613771317492951E-3</v>
      </c>
      <c r="BP67" s="161">
        <v>8.8924411724288169E-3</v>
      </c>
      <c r="BQ67" s="161">
        <v>2.7602191704610341E-3</v>
      </c>
      <c r="BR67" s="161">
        <v>4.4772906057218564E-3</v>
      </c>
      <c r="BS67" s="161">
        <v>6.2388377780956752E-3</v>
      </c>
      <c r="BT67" s="161">
        <v>1.7137063207927104E-2</v>
      </c>
      <c r="BU67" s="161">
        <v>5.7556185958793831E-5</v>
      </c>
      <c r="BV67" s="161">
        <v>2.5498656297631016E-3</v>
      </c>
      <c r="BW67" s="161">
        <v>2.2628306712319631E-2</v>
      </c>
      <c r="BX67" s="161">
        <v>9.9419555701798969E-3</v>
      </c>
      <c r="BY67" s="161">
        <v>1.8550127098174232E-2</v>
      </c>
      <c r="BZ67" s="161">
        <v>4.3169110780444872E-3</v>
      </c>
      <c r="CA67" s="161">
        <v>4.24749975598257E-2</v>
      </c>
      <c r="CB67" s="161">
        <v>1.0034123332479359E-2</v>
      </c>
      <c r="CC67" s="161">
        <v>6.9268936469648029E-3</v>
      </c>
      <c r="CD67" s="161">
        <v>0.14149131481927343</v>
      </c>
      <c r="CE67" s="161">
        <v>1.7091426170969001E-3</v>
      </c>
      <c r="CF67" s="234">
        <v>8.4362834492582289E-3</v>
      </c>
      <c r="CG67" s="162">
        <v>8.2541127831049672E-3</v>
      </c>
      <c r="CH67" s="161">
        <v>7.177798089313305E-3</v>
      </c>
      <c r="CI67" s="161">
        <v>3.755371976900776E-3</v>
      </c>
      <c r="CJ67" s="161">
        <v>0</v>
      </c>
      <c r="CK67" s="161">
        <v>2.0525107944280524E-3</v>
      </c>
      <c r="CL67" s="161">
        <v>4.7384210904009485E-3</v>
      </c>
      <c r="CM67" s="161">
        <v>7.6136564655934907E-2</v>
      </c>
      <c r="CN67" s="161">
        <v>9.7194610117075321E-4</v>
      </c>
      <c r="CO67" s="161">
        <v>3.4942757648016068E-3</v>
      </c>
      <c r="CP67" s="161">
        <v>1.6059051325214718E-2</v>
      </c>
      <c r="CQ67" s="161">
        <v>9.0119508375029276E-3</v>
      </c>
      <c r="CR67" s="161">
        <v>1.791360099533868E-7</v>
      </c>
      <c r="CS67" s="161">
        <v>4.5540552733479688E-3</v>
      </c>
      <c r="CT67" s="161">
        <v>1.243314498030409E-2</v>
      </c>
      <c r="CU67" s="161">
        <v>-3.6119459682915654E-2</v>
      </c>
      <c r="CV67" s="161">
        <v>9.2603490151182827E-3</v>
      </c>
      <c r="CW67" s="234">
        <v>7.6123808146039314E-3</v>
      </c>
      <c r="CX67" s="162">
        <v>7.4511229895488267E-3</v>
      </c>
      <c r="CY67" s="162">
        <v>7.2471218307902261E-3</v>
      </c>
      <c r="CZ67" s="162">
        <v>2.8551850711987965E-2</v>
      </c>
      <c r="DA67" s="162">
        <v>1.017119682752449E-2</v>
      </c>
      <c r="DB67" s="122"/>
    </row>
    <row r="68" spans="1:106" x14ac:dyDescent="0.15">
      <c r="A68" s="96"/>
      <c r="B68" s="136"/>
      <c r="C68" s="78" t="s">
        <v>101</v>
      </c>
      <c r="D68" s="79" t="s">
        <v>14</v>
      </c>
      <c r="E68" s="161">
        <v>0</v>
      </c>
      <c r="F68" s="161">
        <v>0</v>
      </c>
      <c r="G68" s="161">
        <v>0</v>
      </c>
      <c r="H68" s="161">
        <v>0</v>
      </c>
      <c r="I68" s="161">
        <v>0</v>
      </c>
      <c r="J68" s="161">
        <v>0</v>
      </c>
      <c r="K68" s="161">
        <v>0</v>
      </c>
      <c r="L68" s="161">
        <v>0</v>
      </c>
      <c r="M68" s="161">
        <v>0</v>
      </c>
      <c r="N68" s="161">
        <v>0</v>
      </c>
      <c r="O68" s="161">
        <v>0</v>
      </c>
      <c r="P68" s="161">
        <v>0</v>
      </c>
      <c r="Q68" s="161">
        <v>0</v>
      </c>
      <c r="R68" s="161">
        <v>0</v>
      </c>
      <c r="S68" s="161">
        <v>0</v>
      </c>
      <c r="T68" s="161">
        <v>0</v>
      </c>
      <c r="U68" s="161">
        <v>0</v>
      </c>
      <c r="V68" s="161">
        <v>0</v>
      </c>
      <c r="W68" s="161">
        <v>0</v>
      </c>
      <c r="X68" s="161">
        <v>0</v>
      </c>
      <c r="Y68" s="161">
        <v>0</v>
      </c>
      <c r="Z68" s="161">
        <v>0</v>
      </c>
      <c r="AA68" s="161">
        <v>0</v>
      </c>
      <c r="AB68" s="161">
        <v>0</v>
      </c>
      <c r="AC68" s="161">
        <v>0</v>
      </c>
      <c r="AD68" s="161">
        <v>0</v>
      </c>
      <c r="AE68" s="161">
        <v>0</v>
      </c>
      <c r="AF68" s="161">
        <v>0</v>
      </c>
      <c r="AG68" s="161">
        <v>0</v>
      </c>
      <c r="AH68" s="161">
        <v>0</v>
      </c>
      <c r="AI68" s="161">
        <v>0</v>
      </c>
      <c r="AJ68" s="161">
        <v>0</v>
      </c>
      <c r="AK68" s="161">
        <v>0</v>
      </c>
      <c r="AL68" s="161">
        <v>0</v>
      </c>
      <c r="AM68" s="161">
        <v>0</v>
      </c>
      <c r="AN68" s="161">
        <v>0</v>
      </c>
      <c r="AO68" s="161">
        <v>0</v>
      </c>
      <c r="AP68" s="161">
        <v>0</v>
      </c>
      <c r="AQ68" s="161">
        <v>0</v>
      </c>
      <c r="AR68" s="233">
        <v>0</v>
      </c>
      <c r="AS68" s="161">
        <v>7.5020960352030278E-3</v>
      </c>
      <c r="AT68" s="161">
        <v>4.3072843317628878E-3</v>
      </c>
      <c r="AU68" s="161">
        <v>2.3945136081764714E-3</v>
      </c>
      <c r="AV68" s="161">
        <v>1.4254193297430703E-2</v>
      </c>
      <c r="AW68" s="161">
        <v>1.347029254641436E-3</v>
      </c>
      <c r="AX68" s="161">
        <v>5.6057118711321016E-3</v>
      </c>
      <c r="AY68" s="161">
        <v>8.9681671066339438E-3</v>
      </c>
      <c r="AZ68" s="161">
        <v>7.4111840910875268E-3</v>
      </c>
      <c r="BA68" s="161">
        <v>7.4275254309530121E-4</v>
      </c>
      <c r="BB68" s="161">
        <v>6.9090102162258317E-3</v>
      </c>
      <c r="BC68" s="161">
        <v>1.3442836843122606E-2</v>
      </c>
      <c r="BD68" s="161">
        <v>8.7303429872556716E-3</v>
      </c>
      <c r="BE68" s="161">
        <v>7.4021621551536767E-3</v>
      </c>
      <c r="BF68" s="161">
        <v>8.9362373330997176E-3</v>
      </c>
      <c r="BG68" s="161">
        <v>4.385413825545725E-3</v>
      </c>
      <c r="BH68" s="161">
        <v>4.1123536775690217E-3</v>
      </c>
      <c r="BI68" s="161">
        <v>3.0103568879406122E-3</v>
      </c>
      <c r="BJ68" s="161">
        <v>7.7077084895442807E-3</v>
      </c>
      <c r="BK68" s="161">
        <v>4.2391218329942823E-3</v>
      </c>
      <c r="BL68" s="161">
        <v>2.6076609288409104E-3</v>
      </c>
      <c r="BM68" s="161">
        <v>1.560777519925933E-3</v>
      </c>
      <c r="BN68" s="161">
        <v>3.6052453837964872E-3</v>
      </c>
      <c r="BO68" s="161">
        <v>1.7789706588792649E-3</v>
      </c>
      <c r="BP68" s="161">
        <v>4.2549063477837733E-2</v>
      </c>
      <c r="BQ68" s="161">
        <v>6.6683335651435513E-2</v>
      </c>
      <c r="BR68" s="161">
        <v>7.6045763811258783E-3</v>
      </c>
      <c r="BS68" s="161">
        <v>7.7044991499175056E-3</v>
      </c>
      <c r="BT68" s="161">
        <v>6.0724572911447791E-3</v>
      </c>
      <c r="BU68" s="161">
        <v>4.516800922324371E-2</v>
      </c>
      <c r="BV68" s="161">
        <v>1.3340098196229579E-2</v>
      </c>
      <c r="BW68" s="161">
        <v>7.2078517119354034E-3</v>
      </c>
      <c r="BX68" s="161">
        <v>2.1048677050181867E-2</v>
      </c>
      <c r="BY68" s="161">
        <v>1.3855084837552047E-2</v>
      </c>
      <c r="BZ68" s="161">
        <v>5.380600794664874E-3</v>
      </c>
      <c r="CA68" s="161">
        <v>3.702194055189771E-3</v>
      </c>
      <c r="CB68" s="161">
        <v>3.0489050424920426E-3</v>
      </c>
      <c r="CC68" s="161">
        <v>5.5043634290614044E-3</v>
      </c>
      <c r="CD68" s="161">
        <v>0</v>
      </c>
      <c r="CE68" s="161">
        <v>3.3838660088585961E-4</v>
      </c>
      <c r="CF68" s="234">
        <v>1.0691519275013333E-2</v>
      </c>
      <c r="CG68" s="162">
        <v>1.0279814446017339E-2</v>
      </c>
      <c r="CH68" s="161">
        <v>0</v>
      </c>
      <c r="CI68" s="161">
        <v>0</v>
      </c>
      <c r="CJ68" s="161">
        <v>0</v>
      </c>
      <c r="CK68" s="161">
        <v>0</v>
      </c>
      <c r="CL68" s="161">
        <v>0</v>
      </c>
      <c r="CM68" s="161">
        <v>0</v>
      </c>
      <c r="CN68" s="161">
        <v>0</v>
      </c>
      <c r="CO68" s="161">
        <v>0</v>
      </c>
      <c r="CP68" s="161">
        <v>0</v>
      </c>
      <c r="CQ68" s="161">
        <v>0</v>
      </c>
      <c r="CR68" s="161">
        <v>0</v>
      </c>
      <c r="CS68" s="161">
        <v>0.81095743141518417</v>
      </c>
      <c r="CT68" s="161">
        <v>0.37103390291460292</v>
      </c>
      <c r="CU68" s="161">
        <v>0</v>
      </c>
      <c r="CV68" s="161">
        <v>0</v>
      </c>
      <c r="CW68" s="234">
        <v>8.8043303141712576E-2</v>
      </c>
      <c r="CX68" s="162">
        <v>8.459568065428201E-2</v>
      </c>
      <c r="CY68" s="162">
        <v>0</v>
      </c>
      <c r="CZ68" s="162">
        <v>0</v>
      </c>
      <c r="DA68" s="162">
        <v>5.4736092982672346E-2</v>
      </c>
      <c r="DB68" s="122"/>
    </row>
    <row r="69" spans="1:106" x14ac:dyDescent="0.15">
      <c r="A69" s="96"/>
      <c r="B69" s="136"/>
      <c r="C69" s="78" t="s">
        <v>102</v>
      </c>
      <c r="D69" s="79" t="s">
        <v>343</v>
      </c>
      <c r="E69" s="161">
        <v>2.2204096429218776E-3</v>
      </c>
      <c r="F69" s="161">
        <v>1.0004547521600727E-3</v>
      </c>
      <c r="G69" s="161">
        <v>1.153846153846154E-3</v>
      </c>
      <c r="H69" s="161">
        <v>5.9536171685704393E-3</v>
      </c>
      <c r="I69" s="161">
        <v>3.536314181892538E-3</v>
      </c>
      <c r="J69" s="161">
        <v>4.838501569824954E-3</v>
      </c>
      <c r="K69" s="161">
        <v>1.0060695999225745E-2</v>
      </c>
      <c r="L69" s="161">
        <v>8.6031982188579763E-3</v>
      </c>
      <c r="M69" s="161">
        <v>2.5228866641683174E-3</v>
      </c>
      <c r="N69" s="161">
        <v>5.1481948561726476E-3</v>
      </c>
      <c r="O69" s="161">
        <v>1.169227634900474E-2</v>
      </c>
      <c r="P69" s="161">
        <v>9.1293340026396604E-3</v>
      </c>
      <c r="Q69" s="161">
        <v>7.589252579232539E-3</v>
      </c>
      <c r="R69" s="161">
        <v>4.2884841637975697E-3</v>
      </c>
      <c r="S69" s="161">
        <v>2.3565877629636244E-3</v>
      </c>
      <c r="T69" s="161">
        <v>2.0347251027503462E-3</v>
      </c>
      <c r="U69" s="161">
        <v>1.6628639931938591E-3</v>
      </c>
      <c r="V69" s="161">
        <v>7.1580587596708264E-3</v>
      </c>
      <c r="W69" s="161">
        <v>2.1509813446232776E-3</v>
      </c>
      <c r="X69" s="161">
        <v>1.1779844299943749E-3</v>
      </c>
      <c r="Y69" s="161">
        <v>3.458738621748848E-3</v>
      </c>
      <c r="Z69" s="161">
        <v>3.3119415823357665E-3</v>
      </c>
      <c r="AA69" s="161">
        <v>1.1846091299654495E-3</v>
      </c>
      <c r="AB69" s="161">
        <v>2.4501294426940136E-2</v>
      </c>
      <c r="AC69" s="161">
        <v>1.032127059279705E-2</v>
      </c>
      <c r="AD69" s="161">
        <v>1.1324152095319819E-2</v>
      </c>
      <c r="AE69" s="161">
        <v>5.9386795819814115E-3</v>
      </c>
      <c r="AF69" s="161">
        <v>9.7717897941006064E-4</v>
      </c>
      <c r="AG69" s="161">
        <v>1.113684993610306E-3</v>
      </c>
      <c r="AH69" s="161">
        <v>3.054611150781822E-3</v>
      </c>
      <c r="AI69" s="161">
        <v>1.6958160835015598E-3</v>
      </c>
      <c r="AJ69" s="161">
        <v>2.3832784903850671E-3</v>
      </c>
      <c r="AK69" s="161">
        <v>3.909392460024465E-3</v>
      </c>
      <c r="AL69" s="161">
        <v>2.4078402105387198E-3</v>
      </c>
      <c r="AM69" s="161">
        <v>8.9326414373264694E-4</v>
      </c>
      <c r="AN69" s="161">
        <v>1.4739189184872366E-3</v>
      </c>
      <c r="AO69" s="161">
        <v>6.917887221043223E-3</v>
      </c>
      <c r="AP69" s="161">
        <v>0</v>
      </c>
      <c r="AQ69" s="161">
        <v>2.3160377610211913E-3</v>
      </c>
      <c r="AR69" s="233">
        <v>4.5686386032844544E-3</v>
      </c>
      <c r="AS69" s="161">
        <v>1.0328142213268084E-2</v>
      </c>
      <c r="AT69" s="161">
        <v>9.1899193332208792E-3</v>
      </c>
      <c r="AU69" s="161">
        <v>6.2033180505203823E-3</v>
      </c>
      <c r="AV69" s="161">
        <v>3.6222310153111524E-2</v>
      </c>
      <c r="AW69" s="161">
        <v>1.1905130403541981E-2</v>
      </c>
      <c r="AX69" s="161">
        <v>2.462085321136364E-2</v>
      </c>
      <c r="AY69" s="161">
        <v>3.8007135829478823E-2</v>
      </c>
      <c r="AZ69" s="161">
        <v>2.3648668044142337E-2</v>
      </c>
      <c r="BA69" s="161">
        <v>5.8127312697653592E-3</v>
      </c>
      <c r="BB69" s="161">
        <v>2.1441384689564733E-2</v>
      </c>
      <c r="BC69" s="161">
        <v>4.8049056510132332E-2</v>
      </c>
      <c r="BD69" s="161">
        <v>2.7420252489334683E-2</v>
      </c>
      <c r="BE69" s="161">
        <v>2.6288975142369612E-2</v>
      </c>
      <c r="BF69" s="161">
        <v>1.8508534474033386E-2</v>
      </c>
      <c r="BG69" s="161">
        <v>1.1821970539014813E-2</v>
      </c>
      <c r="BH69" s="161">
        <v>8.9640292077369354E-3</v>
      </c>
      <c r="BI69" s="161">
        <v>8.7068931463243279E-3</v>
      </c>
      <c r="BJ69" s="161">
        <v>2.7915968311843609E-2</v>
      </c>
      <c r="BK69" s="161">
        <v>9.0305335657661929E-3</v>
      </c>
      <c r="BL69" s="161">
        <v>5.145497346252117E-3</v>
      </c>
      <c r="BM69" s="161">
        <v>1.0685678232669121E-2</v>
      </c>
      <c r="BN69" s="161">
        <v>1.3106593363179512E-2</v>
      </c>
      <c r="BO69" s="161">
        <v>4.5299663318565239E-3</v>
      </c>
      <c r="BP69" s="161">
        <v>0.10556633261752542</v>
      </c>
      <c r="BQ69" s="161">
        <v>3.9490853256811558E-2</v>
      </c>
      <c r="BR69" s="161">
        <v>4.2222498240384217E-2</v>
      </c>
      <c r="BS69" s="161">
        <v>1.992811719292685E-2</v>
      </c>
      <c r="BT69" s="161">
        <v>4.0458359763814065E-3</v>
      </c>
      <c r="BU69" s="161">
        <v>5.3687463893205278E-3</v>
      </c>
      <c r="BV69" s="161">
        <v>1.1620248412947971E-2</v>
      </c>
      <c r="BW69" s="161">
        <v>6.5782350509133421E-3</v>
      </c>
      <c r="BX69" s="161">
        <v>9.9097581499556203E-3</v>
      </c>
      <c r="BY69" s="161">
        <v>1.7634332514128409E-2</v>
      </c>
      <c r="BZ69" s="161">
        <v>1.0363119099383275E-2</v>
      </c>
      <c r="CA69" s="161">
        <v>3.7686799637136484E-3</v>
      </c>
      <c r="CB69" s="161">
        <v>6.4481414995859569E-3</v>
      </c>
      <c r="CC69" s="161">
        <v>2.8539058397642005E-2</v>
      </c>
      <c r="CD69" s="161">
        <v>0</v>
      </c>
      <c r="CE69" s="161">
        <v>9.7147226784958223E-3</v>
      </c>
      <c r="CF69" s="234">
        <v>1.5781008818786985E-2</v>
      </c>
      <c r="CG69" s="162">
        <v>1.5349247266151379E-2</v>
      </c>
      <c r="CH69" s="161">
        <v>9.974818672046283E-5</v>
      </c>
      <c r="CI69" s="161">
        <v>6.3953465215522984E-3</v>
      </c>
      <c r="CJ69" s="161">
        <v>0</v>
      </c>
      <c r="CK69" s="161">
        <v>0</v>
      </c>
      <c r="CL69" s="161">
        <v>0</v>
      </c>
      <c r="CM69" s="161">
        <v>0</v>
      </c>
      <c r="CN69" s="161">
        <v>0</v>
      </c>
      <c r="CO69" s="161">
        <v>3.7751189249914858E-3</v>
      </c>
      <c r="CP69" s="161">
        <v>3.7497929357949161E-4</v>
      </c>
      <c r="CQ69" s="161">
        <v>2.2104587515403378E-2</v>
      </c>
      <c r="CR69" s="161">
        <v>0</v>
      </c>
      <c r="CS69" s="161">
        <v>0</v>
      </c>
      <c r="CT69" s="161">
        <v>0</v>
      </c>
      <c r="CU69" s="161">
        <v>0</v>
      </c>
      <c r="CV69" s="161">
        <v>0</v>
      </c>
      <c r="CW69" s="234">
        <v>1.2781436593132254E-2</v>
      </c>
      <c r="CX69" s="162">
        <v>1.2428764871222327E-2</v>
      </c>
      <c r="CY69" s="162">
        <v>3.6150754184484683E-4</v>
      </c>
      <c r="CZ69" s="162">
        <v>1.1628455525733238E-5</v>
      </c>
      <c r="DA69" s="162">
        <v>2.1907263086362577E-2</v>
      </c>
      <c r="DB69" s="122"/>
    </row>
    <row r="70" spans="1:106" x14ac:dyDescent="0.15">
      <c r="A70" s="96"/>
      <c r="B70" s="136"/>
      <c r="C70" s="78" t="s">
        <v>103</v>
      </c>
      <c r="D70" s="79" t="s">
        <v>375</v>
      </c>
      <c r="E70" s="161">
        <v>0</v>
      </c>
      <c r="F70" s="161">
        <v>0</v>
      </c>
      <c r="G70" s="161">
        <v>0</v>
      </c>
      <c r="H70" s="161">
        <v>0</v>
      </c>
      <c r="I70" s="161">
        <v>0</v>
      </c>
      <c r="J70" s="161">
        <v>0</v>
      </c>
      <c r="K70" s="161">
        <v>0</v>
      </c>
      <c r="L70" s="161">
        <v>0</v>
      </c>
      <c r="M70" s="161">
        <v>0</v>
      </c>
      <c r="N70" s="161">
        <v>0</v>
      </c>
      <c r="O70" s="161">
        <v>0</v>
      </c>
      <c r="P70" s="161">
        <v>0</v>
      </c>
      <c r="Q70" s="161">
        <v>0</v>
      </c>
      <c r="R70" s="161">
        <v>0</v>
      </c>
      <c r="S70" s="161">
        <v>0</v>
      </c>
      <c r="T70" s="161">
        <v>0</v>
      </c>
      <c r="U70" s="161">
        <v>0</v>
      </c>
      <c r="V70" s="161">
        <v>0</v>
      </c>
      <c r="W70" s="161">
        <v>0</v>
      </c>
      <c r="X70" s="161">
        <v>0</v>
      </c>
      <c r="Y70" s="161">
        <v>0</v>
      </c>
      <c r="Z70" s="161">
        <v>0</v>
      </c>
      <c r="AA70" s="161">
        <v>0</v>
      </c>
      <c r="AB70" s="161">
        <v>0</v>
      </c>
      <c r="AC70" s="161">
        <v>0</v>
      </c>
      <c r="AD70" s="161">
        <v>0</v>
      </c>
      <c r="AE70" s="161">
        <v>0</v>
      </c>
      <c r="AF70" s="161">
        <v>0</v>
      </c>
      <c r="AG70" s="161">
        <v>0</v>
      </c>
      <c r="AH70" s="161">
        <v>0</v>
      </c>
      <c r="AI70" s="161">
        <v>0</v>
      </c>
      <c r="AJ70" s="161">
        <v>0</v>
      </c>
      <c r="AK70" s="161">
        <v>0</v>
      </c>
      <c r="AL70" s="161">
        <v>0</v>
      </c>
      <c r="AM70" s="161">
        <v>0</v>
      </c>
      <c r="AN70" s="161">
        <v>0</v>
      </c>
      <c r="AO70" s="161">
        <v>0</v>
      </c>
      <c r="AP70" s="161">
        <v>0</v>
      </c>
      <c r="AQ70" s="161">
        <v>0</v>
      </c>
      <c r="AR70" s="233">
        <v>0</v>
      </c>
      <c r="AS70" s="161">
        <v>1.4970199509387854E-3</v>
      </c>
      <c r="AT70" s="161">
        <v>4.6551099638967452E-4</v>
      </c>
      <c r="AU70" s="161">
        <v>4.561998198046408E-4</v>
      </c>
      <c r="AV70" s="161">
        <v>5.1855379023117631E-3</v>
      </c>
      <c r="AW70" s="161">
        <v>2.4640728330355679E-3</v>
      </c>
      <c r="AX70" s="161">
        <v>1.4363084297567292E-3</v>
      </c>
      <c r="AY70" s="161">
        <v>2.4335881046815256E-3</v>
      </c>
      <c r="AZ70" s="161">
        <v>2.6487986438917433E-3</v>
      </c>
      <c r="BA70" s="161">
        <v>4.6387783501689056E-4</v>
      </c>
      <c r="BB70" s="161">
        <v>1.2238785725997195E-3</v>
      </c>
      <c r="BC70" s="161">
        <v>1.4755089673331001E-3</v>
      </c>
      <c r="BD70" s="161">
        <v>9.5538913426734308E-4</v>
      </c>
      <c r="BE70" s="161">
        <v>9.6719553443183116E-4</v>
      </c>
      <c r="BF70" s="161">
        <v>7.9012925610309173E-4</v>
      </c>
      <c r="BG70" s="161">
        <v>6.9931355767786885E-4</v>
      </c>
      <c r="BH70" s="161">
        <v>6.7944641851118925E-4</v>
      </c>
      <c r="BI70" s="161">
        <v>7.2208263024235589E-4</v>
      </c>
      <c r="BJ70" s="161">
        <v>1.9676453435660693E-3</v>
      </c>
      <c r="BK70" s="161">
        <v>6.4583454457478346E-4</v>
      </c>
      <c r="BL70" s="161">
        <v>2.5236771725487223E-4</v>
      </c>
      <c r="BM70" s="161">
        <v>3.5626175369013246E-4</v>
      </c>
      <c r="BN70" s="161">
        <v>9.7425075226355111E-4</v>
      </c>
      <c r="BO70" s="161">
        <v>9.5204275512481636E-4</v>
      </c>
      <c r="BP70" s="161">
        <v>9.3707635512167871E-4</v>
      </c>
      <c r="BQ70" s="161">
        <v>9.4033204983675678E-2</v>
      </c>
      <c r="BR70" s="161">
        <v>1.0952952704287942E-2</v>
      </c>
      <c r="BS70" s="161">
        <v>2.965520040975981E-3</v>
      </c>
      <c r="BT70" s="161">
        <v>1.6630190510067864E-3</v>
      </c>
      <c r="BU70" s="161">
        <v>5.7797159586888249E-4</v>
      </c>
      <c r="BV70" s="161">
        <v>2.6617456459362985E-3</v>
      </c>
      <c r="BW70" s="161">
        <v>2.1269121276364438E-3</v>
      </c>
      <c r="BX70" s="161">
        <v>3.850408008643265E-3</v>
      </c>
      <c r="BY70" s="161">
        <v>9.4478346343483295E-3</v>
      </c>
      <c r="BZ70" s="161">
        <v>5.4611145848946809E-3</v>
      </c>
      <c r="CA70" s="161">
        <v>2.5600106054117912E-3</v>
      </c>
      <c r="CB70" s="161">
        <v>9.1949998681806449E-4</v>
      </c>
      <c r="CC70" s="161">
        <v>1.0176668928566593E-2</v>
      </c>
      <c r="CD70" s="161">
        <v>0</v>
      </c>
      <c r="CE70" s="161">
        <v>3.4699140721966061E-3</v>
      </c>
      <c r="CF70" s="234">
        <v>3.1458544801198206E-3</v>
      </c>
      <c r="CG70" s="162">
        <v>3.0247151502014913E-3</v>
      </c>
      <c r="CH70" s="161">
        <v>0</v>
      </c>
      <c r="CI70" s="161">
        <v>0</v>
      </c>
      <c r="CJ70" s="161">
        <v>0</v>
      </c>
      <c r="CK70" s="161">
        <v>0</v>
      </c>
      <c r="CL70" s="161">
        <v>0</v>
      </c>
      <c r="CM70" s="161">
        <v>0</v>
      </c>
      <c r="CN70" s="161">
        <v>0</v>
      </c>
      <c r="CO70" s="161">
        <v>0</v>
      </c>
      <c r="CP70" s="161">
        <v>1.9951211602382854E-4</v>
      </c>
      <c r="CQ70" s="161">
        <v>6.6366549926501683E-3</v>
      </c>
      <c r="CR70" s="161">
        <v>-2.6974405752904487E-3</v>
      </c>
      <c r="CS70" s="161">
        <v>0</v>
      </c>
      <c r="CT70" s="161">
        <v>0</v>
      </c>
      <c r="CU70" s="161">
        <v>0</v>
      </c>
      <c r="CV70" s="161">
        <v>0</v>
      </c>
      <c r="CW70" s="234">
        <v>3.2952212199240508E-3</v>
      </c>
      <c r="CX70" s="162">
        <v>3.1661860931912126E-3</v>
      </c>
      <c r="CY70" s="162">
        <v>1.2099585679401744E-4</v>
      </c>
      <c r="CZ70" s="162">
        <v>1.278288337523726E-5</v>
      </c>
      <c r="DA70" s="162">
        <v>4.6966733126137467E-3</v>
      </c>
      <c r="DB70" s="122"/>
    </row>
    <row r="71" spans="1:106" x14ac:dyDescent="0.15">
      <c r="A71" s="96"/>
      <c r="B71" s="136"/>
      <c r="C71" s="78" t="s">
        <v>104</v>
      </c>
      <c r="D71" s="79" t="s">
        <v>398</v>
      </c>
      <c r="E71" s="161">
        <v>1.1328620627152439E-5</v>
      </c>
      <c r="F71" s="161">
        <v>0</v>
      </c>
      <c r="G71" s="161">
        <v>0</v>
      </c>
      <c r="H71" s="161">
        <v>6.9228106611284181E-5</v>
      </c>
      <c r="I71" s="161">
        <v>2.2897381391564392E-5</v>
      </c>
      <c r="J71" s="161">
        <v>0</v>
      </c>
      <c r="K71" s="161">
        <v>2.9956263854772032E-5</v>
      </c>
      <c r="L71" s="161">
        <v>8.5574085764750829E-5</v>
      </c>
      <c r="M71" s="161">
        <v>6.6920070667594621E-6</v>
      </c>
      <c r="N71" s="161">
        <v>3.639586324618344E-6</v>
      </c>
      <c r="O71" s="161">
        <v>8.9132517770795734E-5</v>
      </c>
      <c r="P71" s="161">
        <v>2.5759063245905999E-6</v>
      </c>
      <c r="Q71" s="161">
        <v>3.7111259556149334E-6</v>
      </c>
      <c r="R71" s="161">
        <v>3.4654417485232886E-6</v>
      </c>
      <c r="S71" s="161">
        <v>6.3777747306187395E-6</v>
      </c>
      <c r="T71" s="161">
        <v>1.3085048892285186E-6</v>
      </c>
      <c r="U71" s="161">
        <v>5.5244650936673058E-6</v>
      </c>
      <c r="V71" s="161">
        <v>2.2914954012551667E-5</v>
      </c>
      <c r="W71" s="161">
        <v>7.3107371984930136E-6</v>
      </c>
      <c r="X71" s="161">
        <v>4.2939894167474172E-6</v>
      </c>
      <c r="Y71" s="161">
        <v>9.6769762882864879E-5</v>
      </c>
      <c r="Z71" s="161">
        <v>1.0215735910967818E-5</v>
      </c>
      <c r="AA71" s="161">
        <v>5.7987859508798226E-5</v>
      </c>
      <c r="AB71" s="161">
        <v>2.3706074775733008E-4</v>
      </c>
      <c r="AC71" s="161">
        <v>6.1223552700723967E-5</v>
      </c>
      <c r="AD71" s="161">
        <v>0</v>
      </c>
      <c r="AE71" s="161">
        <v>5.8658860562234577E-5</v>
      </c>
      <c r="AF71" s="161">
        <v>1.0088868518982927E-4</v>
      </c>
      <c r="AG71" s="161">
        <v>7.3656414921316531E-7</v>
      </c>
      <c r="AH71" s="161">
        <v>1.7776240663694689E-4</v>
      </c>
      <c r="AI71" s="161">
        <v>1.8619801333790578E-4</v>
      </c>
      <c r="AJ71" s="161">
        <v>1.0393427271121825E-3</v>
      </c>
      <c r="AK71" s="161">
        <v>1.549706313434645E-4</v>
      </c>
      <c r="AL71" s="161">
        <v>1.2019561246734882E-4</v>
      </c>
      <c r="AM71" s="161">
        <v>0</v>
      </c>
      <c r="AN71" s="161">
        <v>1.2138907434441914E-5</v>
      </c>
      <c r="AO71" s="161">
        <v>5.3701716403198199E-4</v>
      </c>
      <c r="AP71" s="161">
        <v>0</v>
      </c>
      <c r="AQ71" s="161">
        <v>1.6543126864437081E-4</v>
      </c>
      <c r="AR71" s="233">
        <v>1.2349104668985542E-4</v>
      </c>
      <c r="AS71" s="161">
        <v>2.9297856706846288E-4</v>
      </c>
      <c r="AT71" s="161">
        <v>0</v>
      </c>
      <c r="AU71" s="161">
        <v>1.2850699149426501E-5</v>
      </c>
      <c r="AV71" s="161">
        <v>1.6283608415433213E-3</v>
      </c>
      <c r="AW71" s="161">
        <v>5.3655402794869594E-4</v>
      </c>
      <c r="AX71" s="161">
        <v>1.4626795922159687E-4</v>
      </c>
      <c r="AY71" s="161">
        <v>5.4586471977110726E-4</v>
      </c>
      <c r="AZ71" s="161">
        <v>1.6259003445970388E-3</v>
      </c>
      <c r="BA71" s="161">
        <v>1.811467809024611E-5</v>
      </c>
      <c r="BB71" s="161">
        <v>6.6927698177608139E-5</v>
      </c>
      <c r="BC71" s="161">
        <v>1.9496047895432485E-3</v>
      </c>
      <c r="BD71" s="161">
        <v>8.5970413687512447E-5</v>
      </c>
      <c r="BE71" s="161">
        <v>1.5945533152321583E-4</v>
      </c>
      <c r="BF71" s="161">
        <v>6.1962712890850478E-5</v>
      </c>
      <c r="BG71" s="161">
        <v>2.2607170126852391E-4</v>
      </c>
      <c r="BH71" s="161">
        <v>2.1037314679463041E-5</v>
      </c>
      <c r="BI71" s="161">
        <v>3.6895783565207417E-4</v>
      </c>
      <c r="BJ71" s="161">
        <v>5.2009056559389568E-4</v>
      </c>
      <c r="BK71" s="161">
        <v>1.820934842607153E-4</v>
      </c>
      <c r="BL71" s="161">
        <v>9.9669978541803221E-5</v>
      </c>
      <c r="BM71" s="161">
        <v>2.5357282814715776E-4</v>
      </c>
      <c r="BN71" s="161">
        <v>2.7686340905158489E-4</v>
      </c>
      <c r="BO71" s="161">
        <v>1.4028998340589202E-3</v>
      </c>
      <c r="BP71" s="161">
        <v>1.4726179197326692E-2</v>
      </c>
      <c r="BQ71" s="161">
        <v>1.459260574206111E-3</v>
      </c>
      <c r="BR71" s="161">
        <v>0</v>
      </c>
      <c r="BS71" s="161">
        <v>1.2576810284195285E-3</v>
      </c>
      <c r="BT71" s="161">
        <v>2.2422515298120044E-3</v>
      </c>
      <c r="BU71" s="161">
        <v>1.5860446067305279E-5</v>
      </c>
      <c r="BV71" s="161">
        <v>3.6987873343109286E-3</v>
      </c>
      <c r="BW71" s="161">
        <v>2.4535165289987586E-3</v>
      </c>
      <c r="BX71" s="161">
        <v>2.1530040271663442E-2</v>
      </c>
      <c r="BY71" s="161">
        <v>3.3666398923403703E-3</v>
      </c>
      <c r="BZ71" s="161">
        <v>2.6832155995260704E-3</v>
      </c>
      <c r="CA71" s="161">
        <v>2.5866858027526782E-5</v>
      </c>
      <c r="CB71" s="161">
        <v>2.427705366233566E-4</v>
      </c>
      <c r="CC71" s="161">
        <v>1.2342228916678749E-2</v>
      </c>
      <c r="CD71" s="161">
        <v>0</v>
      </c>
      <c r="CE71" s="161">
        <v>3.7017254813818947E-3</v>
      </c>
      <c r="CF71" s="234">
        <v>2.9911715404434651E-3</v>
      </c>
      <c r="CG71" s="162">
        <v>2.8807440252394101E-3</v>
      </c>
      <c r="CH71" s="161">
        <v>0</v>
      </c>
      <c r="CI71" s="161">
        <v>3.876718578996771E-5</v>
      </c>
      <c r="CJ71" s="161">
        <v>4.6995837362602988E-4</v>
      </c>
      <c r="CK71" s="161">
        <v>0</v>
      </c>
      <c r="CL71" s="161">
        <v>0</v>
      </c>
      <c r="CM71" s="161">
        <v>0</v>
      </c>
      <c r="CN71" s="161">
        <v>0</v>
      </c>
      <c r="CO71" s="161">
        <v>1.1700493065356365E-4</v>
      </c>
      <c r="CP71" s="161">
        <v>0</v>
      </c>
      <c r="CQ71" s="161">
        <v>7.6926751350151509E-4</v>
      </c>
      <c r="CR71" s="161">
        <v>7.6694342934331512E-3</v>
      </c>
      <c r="CS71" s="161">
        <v>0</v>
      </c>
      <c r="CT71" s="161">
        <v>0</v>
      </c>
      <c r="CU71" s="161">
        <v>0</v>
      </c>
      <c r="CV71" s="161">
        <v>0</v>
      </c>
      <c r="CW71" s="234">
        <v>1.9931304946508056E-3</v>
      </c>
      <c r="CX71" s="162">
        <v>1.919664683477533E-3</v>
      </c>
      <c r="CY71" s="162">
        <v>4.1990523927001159E-5</v>
      </c>
      <c r="CZ71" s="162">
        <v>2.4411338900970498E-6</v>
      </c>
      <c r="DA71" s="162">
        <v>3.8925387103087468E-3</v>
      </c>
      <c r="DB71" s="122"/>
    </row>
    <row r="72" spans="1:106" x14ac:dyDescent="0.15">
      <c r="A72" s="96"/>
      <c r="B72" s="136"/>
      <c r="C72" s="78" t="s">
        <v>105</v>
      </c>
      <c r="D72" s="79" t="s">
        <v>399</v>
      </c>
      <c r="E72" s="161">
        <v>4.1009606670291826E-2</v>
      </c>
      <c r="F72" s="161">
        <v>1.227830832196453E-2</v>
      </c>
      <c r="G72" s="161">
        <v>4.5236686390532542E-2</v>
      </c>
      <c r="H72" s="161">
        <v>3.8698511595707856E-2</v>
      </c>
      <c r="I72" s="161">
        <v>6.2293124821613421E-2</v>
      </c>
      <c r="J72" s="161">
        <v>8.515762762891918E-2</v>
      </c>
      <c r="K72" s="161">
        <v>9.3915191512699156E-2</v>
      </c>
      <c r="L72" s="161">
        <v>4.8738195092401244E-2</v>
      </c>
      <c r="M72" s="161">
        <v>1.2594357299641309E-2</v>
      </c>
      <c r="N72" s="161">
        <v>6.2611803542409375E-2</v>
      </c>
      <c r="O72" s="161">
        <v>3.8686696016731449E-2</v>
      </c>
      <c r="P72" s="161">
        <v>2.3100405930637925E-2</v>
      </c>
      <c r="Q72" s="161">
        <v>4.91798411638091E-2</v>
      </c>
      <c r="R72" s="161">
        <v>5.3435379041354848E-2</v>
      </c>
      <c r="S72" s="161">
        <v>4.2317598300110441E-2</v>
      </c>
      <c r="T72" s="161">
        <v>3.8481820287321507E-2</v>
      </c>
      <c r="U72" s="161">
        <v>4.8985431985548E-2</v>
      </c>
      <c r="V72" s="161">
        <v>4.2558798339811583E-2</v>
      </c>
      <c r="W72" s="161">
        <v>4.8789423150342875E-2</v>
      </c>
      <c r="X72" s="161">
        <v>4.1102066697106282E-2</v>
      </c>
      <c r="Y72" s="161">
        <v>3.712525128922297E-2</v>
      </c>
      <c r="Z72" s="161">
        <v>6.4728945879074296E-2</v>
      </c>
      <c r="AA72" s="161">
        <v>5.5521145177385496E-2</v>
      </c>
      <c r="AB72" s="161">
        <v>1.2830129041321319E-2</v>
      </c>
      <c r="AC72" s="161">
        <v>1.6969128023550661E-2</v>
      </c>
      <c r="AD72" s="161">
        <v>1.3898462447423579E-2</v>
      </c>
      <c r="AE72" s="161">
        <v>1.6867602711311477E-2</v>
      </c>
      <c r="AF72" s="161">
        <v>5.6363145459384619E-3</v>
      </c>
      <c r="AG72" s="161">
        <v>1.2488445149909219E-3</v>
      </c>
      <c r="AH72" s="161">
        <v>9.026581526132586E-3</v>
      </c>
      <c r="AI72" s="161">
        <v>9.8661377700313118E-3</v>
      </c>
      <c r="AJ72" s="161">
        <v>1.0156071527517874E-2</v>
      </c>
      <c r="AK72" s="161">
        <v>1.3089163902449776E-2</v>
      </c>
      <c r="AL72" s="161">
        <v>3.8984229235815147E-2</v>
      </c>
      <c r="AM72" s="161">
        <v>3.0338749706466037E-2</v>
      </c>
      <c r="AN72" s="161">
        <v>1.8793584267975966E-2</v>
      </c>
      <c r="AO72" s="161">
        <v>5.8447895508235009E-2</v>
      </c>
      <c r="AP72" s="161">
        <v>0.1779184106702982</v>
      </c>
      <c r="AQ72" s="161">
        <v>1.2316624775200251E-2</v>
      </c>
      <c r="AR72" s="233">
        <v>3.1957786485765957E-2</v>
      </c>
      <c r="AS72" s="161">
        <v>5.821650981379746E-2</v>
      </c>
      <c r="AT72" s="161">
        <v>2.8883911233852588E-2</v>
      </c>
      <c r="AU72" s="161">
        <v>5.9942086182499917E-2</v>
      </c>
      <c r="AV72" s="161">
        <v>3.8574983065852039E-2</v>
      </c>
      <c r="AW72" s="161">
        <v>7.6149320888717884E-2</v>
      </c>
      <c r="AX72" s="161">
        <v>0.10477661478907056</v>
      </c>
      <c r="AY72" s="161">
        <v>0.10088040785733005</v>
      </c>
      <c r="AZ72" s="161">
        <v>4.729900898172687E-2</v>
      </c>
      <c r="BA72" s="161">
        <v>7.7562281891284026E-3</v>
      </c>
      <c r="BB72" s="161">
        <v>8.1490177975883052E-2</v>
      </c>
      <c r="BC72" s="161">
        <v>4.9347922337096499E-2</v>
      </c>
      <c r="BD72" s="161">
        <v>3.1488837012038015E-2</v>
      </c>
      <c r="BE72" s="161">
        <v>5.2030433903888472E-2</v>
      </c>
      <c r="BF72" s="161">
        <v>6.9135734241924415E-2</v>
      </c>
      <c r="BG72" s="161">
        <v>5.8510609457717876E-2</v>
      </c>
      <c r="BH72" s="161">
        <v>4.998451256431552E-2</v>
      </c>
      <c r="BI72" s="161">
        <v>6.0214974314489293E-2</v>
      </c>
      <c r="BJ72" s="161">
        <v>5.0711357087198788E-2</v>
      </c>
      <c r="BK72" s="161">
        <v>5.9648033205742398E-2</v>
      </c>
      <c r="BL72" s="161">
        <v>5.0501167860068905E-2</v>
      </c>
      <c r="BM72" s="161">
        <v>4.5456471215785318E-2</v>
      </c>
      <c r="BN72" s="161">
        <v>8.6823667902499291E-2</v>
      </c>
      <c r="BO72" s="161">
        <v>7.0755255388089522E-2</v>
      </c>
      <c r="BP72" s="161">
        <v>1.440970074861155E-2</v>
      </c>
      <c r="BQ72" s="161">
        <v>2.064239491676793E-2</v>
      </c>
      <c r="BR72" s="161">
        <v>1.7169433748740668E-2</v>
      </c>
      <c r="BS72" s="161">
        <v>2.364710080300781E-2</v>
      </c>
      <c r="BT72" s="161">
        <v>7.3594115794069536E-3</v>
      </c>
      <c r="BU72" s="161">
        <v>1.7479788848099762E-3</v>
      </c>
      <c r="BV72" s="161">
        <v>1.1536444649646349E-2</v>
      </c>
      <c r="BW72" s="161">
        <v>1.5263056352467745E-2</v>
      </c>
      <c r="BX72" s="161">
        <v>1.3580002074886641E-2</v>
      </c>
      <c r="BY72" s="161">
        <v>1.7870125507050784E-2</v>
      </c>
      <c r="BZ72" s="161">
        <v>4.9633477772555508E-2</v>
      </c>
      <c r="CA72" s="161">
        <v>4.1952204108909978E-2</v>
      </c>
      <c r="CB72" s="161">
        <v>2.2125015618232696E-2</v>
      </c>
      <c r="CC72" s="161">
        <v>7.5964301470055451E-2</v>
      </c>
      <c r="CD72" s="161">
        <v>0.23159462412056125</v>
      </c>
      <c r="CE72" s="161">
        <v>1.5774994474262921E-2</v>
      </c>
      <c r="CF72" s="234">
        <v>3.6999889643724762E-2</v>
      </c>
      <c r="CG72" s="162">
        <v>3.6805730313789399E-2</v>
      </c>
      <c r="CH72" s="161">
        <v>7.1989691330254027E-2</v>
      </c>
      <c r="CI72" s="161">
        <v>0.11571827939192164</v>
      </c>
      <c r="CJ72" s="161">
        <v>4.9263523358469022E-5</v>
      </c>
      <c r="CK72" s="161">
        <v>2.2513096309317041E-2</v>
      </c>
      <c r="CL72" s="161">
        <v>0.10091887239002147</v>
      </c>
      <c r="CM72" s="161">
        <v>3.2242467126599443E-2</v>
      </c>
      <c r="CN72" s="161">
        <v>0</v>
      </c>
      <c r="CO72" s="161">
        <v>8.5692615151047313E-2</v>
      </c>
      <c r="CP72" s="161">
        <v>0.11221704300673128</v>
      </c>
      <c r="CQ72" s="161">
        <v>0.15091634332723575</v>
      </c>
      <c r="CR72" s="161">
        <v>9.8166533454455964E-5</v>
      </c>
      <c r="CS72" s="161">
        <v>2.1060992597037573E-2</v>
      </c>
      <c r="CT72" s="161">
        <v>7.980254208316756E-2</v>
      </c>
      <c r="CU72" s="161">
        <v>0.16099348625185747</v>
      </c>
      <c r="CV72" s="161">
        <v>0</v>
      </c>
      <c r="CW72" s="234">
        <v>0.10312281162228439</v>
      </c>
      <c r="CX72" s="162">
        <v>0.10244027547052453</v>
      </c>
      <c r="CY72" s="162">
        <v>0.10465039343810037</v>
      </c>
      <c r="CZ72" s="162">
        <v>1.1551409492068943E-2</v>
      </c>
      <c r="DA72" s="162">
        <v>9.7584370917562432E-2</v>
      </c>
      <c r="DB72" s="122"/>
    </row>
    <row r="73" spans="1:106" x14ac:dyDescent="0.15">
      <c r="A73" s="96"/>
      <c r="B73" s="136"/>
      <c r="C73" s="78" t="s">
        <v>106</v>
      </c>
      <c r="D73" s="79" t="s">
        <v>17</v>
      </c>
      <c r="E73" s="161">
        <v>7.8167482327351826E-4</v>
      </c>
      <c r="F73" s="161">
        <v>7.2760345611641651E-4</v>
      </c>
      <c r="G73" s="161">
        <v>1.2130177514792899E-3</v>
      </c>
      <c r="H73" s="161">
        <v>6.1613014884042919E-3</v>
      </c>
      <c r="I73" s="161">
        <v>6.4538665689711729E-4</v>
      </c>
      <c r="J73" s="161">
        <v>2.1181884650122574E-3</v>
      </c>
      <c r="K73" s="161">
        <v>1.1475553384366517E-3</v>
      </c>
      <c r="L73" s="161">
        <v>7.7467067113353382E-4</v>
      </c>
      <c r="M73" s="161">
        <v>3.8813640987204882E-4</v>
      </c>
      <c r="N73" s="161">
        <v>3.6395863246183437E-4</v>
      </c>
      <c r="O73" s="161">
        <v>1.085506734280048E-3</v>
      </c>
      <c r="P73" s="161">
        <v>4.1536489484023424E-4</v>
      </c>
      <c r="Q73" s="161">
        <v>1.0057151339716471E-3</v>
      </c>
      <c r="R73" s="161">
        <v>1.3359277940557278E-3</v>
      </c>
      <c r="S73" s="161">
        <v>9.6091805941322342E-4</v>
      </c>
      <c r="T73" s="161">
        <v>7.3145423307874194E-4</v>
      </c>
      <c r="U73" s="161">
        <v>8.4524315933109777E-4</v>
      </c>
      <c r="V73" s="161">
        <v>6.18703758338895E-4</v>
      </c>
      <c r="W73" s="161">
        <v>5.4668068162064428E-4</v>
      </c>
      <c r="X73" s="161">
        <v>5.7396325203857147E-4</v>
      </c>
      <c r="Y73" s="161">
        <v>1.2715338735791494E-3</v>
      </c>
      <c r="Z73" s="161">
        <v>1.5037563260944628E-3</v>
      </c>
      <c r="AA73" s="161">
        <v>1.6669916535716062E-3</v>
      </c>
      <c r="AB73" s="161">
        <v>1.8237371811595656E-3</v>
      </c>
      <c r="AC73" s="161">
        <v>4.6427860798049011E-4</v>
      </c>
      <c r="AD73" s="161">
        <v>1.0550452262720329E-3</v>
      </c>
      <c r="AE73" s="161">
        <v>2.0929905488561167E-3</v>
      </c>
      <c r="AF73" s="161">
        <v>7.2543768874591521E-3</v>
      </c>
      <c r="AG73" s="161">
        <v>9.0133354939215052E-3</v>
      </c>
      <c r="AH73" s="161">
        <v>2.1313349775348225E-3</v>
      </c>
      <c r="AI73" s="161">
        <v>8.3199871782633854E-4</v>
      </c>
      <c r="AJ73" s="161">
        <v>4.9042719173321538E-3</v>
      </c>
      <c r="AK73" s="161">
        <v>2.7481458624907708E-4</v>
      </c>
      <c r="AL73" s="161">
        <v>6.9839149989198103E-4</v>
      </c>
      <c r="AM73" s="161">
        <v>7.7953412130895424E-3</v>
      </c>
      <c r="AN73" s="161">
        <v>1.4317521873991753E-3</v>
      </c>
      <c r="AO73" s="161">
        <v>7.8411642389387395E-4</v>
      </c>
      <c r="AP73" s="161">
        <v>0</v>
      </c>
      <c r="AQ73" s="161">
        <v>6.083601492083313E-4</v>
      </c>
      <c r="AR73" s="233">
        <v>1.9959456656135329E-3</v>
      </c>
      <c r="AS73" s="161">
        <v>6.0792793577064139E-3</v>
      </c>
      <c r="AT73" s="161">
        <v>7.1670386831792308E-3</v>
      </c>
      <c r="AU73" s="161">
        <v>1.004639102392943E-2</v>
      </c>
      <c r="AV73" s="161">
        <v>4.2474196382463601E-2</v>
      </c>
      <c r="AW73" s="161">
        <v>5.0494362261483431E-3</v>
      </c>
      <c r="AX73" s="161">
        <v>1.7967040953188733E-2</v>
      </c>
      <c r="AY73" s="161">
        <v>9.1865129945423868E-3</v>
      </c>
      <c r="AZ73" s="161">
        <v>6.321978378992869E-3</v>
      </c>
      <c r="BA73" s="161">
        <v>2.7375997544116472E-3</v>
      </c>
      <c r="BB73" s="161">
        <v>3.0600606088170726E-3</v>
      </c>
      <c r="BC73" s="161">
        <v>1.0393212201633084E-2</v>
      </c>
      <c r="BD73" s="161">
        <v>3.6255483763808086E-3</v>
      </c>
      <c r="BE73" s="161">
        <v>7.3935183568685382E-3</v>
      </c>
      <c r="BF73" s="161">
        <v>1.0441345122576795E-2</v>
      </c>
      <c r="BG73" s="161">
        <v>6.1731247187363936E-3</v>
      </c>
      <c r="BH73" s="161">
        <v>6.5451793618646883E-3</v>
      </c>
      <c r="BI73" s="161">
        <v>9.8492710483888118E-3</v>
      </c>
      <c r="BJ73" s="161">
        <v>5.79573243943916E-3</v>
      </c>
      <c r="BK73" s="161">
        <v>4.9437475939586089E-3</v>
      </c>
      <c r="BL73" s="161">
        <v>5.3373412325261734E-3</v>
      </c>
      <c r="BM73" s="161">
        <v>4.4920184410570272E-3</v>
      </c>
      <c r="BN73" s="161">
        <v>1.2550120093861026E-2</v>
      </c>
      <c r="BO73" s="161">
        <v>1.4159844841881149E-2</v>
      </c>
      <c r="BP73" s="161">
        <v>1.9115631798977677E-2</v>
      </c>
      <c r="BQ73" s="161">
        <v>3.9902621407551641E-3</v>
      </c>
      <c r="BR73" s="161">
        <v>9.5190383527236095E-3</v>
      </c>
      <c r="BS73" s="161">
        <v>1.8118919416931455E-2</v>
      </c>
      <c r="BT73" s="161">
        <v>6.303593173538978E-2</v>
      </c>
      <c r="BU73" s="161">
        <v>7.5632128958336875E-2</v>
      </c>
      <c r="BV73" s="161">
        <v>1.7303737297222118E-2</v>
      </c>
      <c r="BW73" s="161">
        <v>5.0798140471363488E-3</v>
      </c>
      <c r="BX73" s="161">
        <v>4.1738414430312627E-2</v>
      </c>
      <c r="BY73" s="161">
        <v>2.3281862247049711E-3</v>
      </c>
      <c r="BZ73" s="161">
        <v>5.9725538397430167E-3</v>
      </c>
      <c r="CA73" s="161">
        <v>6.2005081625093439E-2</v>
      </c>
      <c r="CB73" s="161">
        <v>1.1599112433890427E-2</v>
      </c>
      <c r="CC73" s="161">
        <v>6.7460459183370453E-3</v>
      </c>
      <c r="CD73" s="161">
        <v>0</v>
      </c>
      <c r="CE73" s="161">
        <v>5.1371730536446435E-3</v>
      </c>
      <c r="CF73" s="234">
        <v>1.7868210515325812E-2</v>
      </c>
      <c r="CG73" s="162">
        <v>1.7257007568612537E-2</v>
      </c>
      <c r="CH73" s="161">
        <v>2.0356772800094457E-6</v>
      </c>
      <c r="CI73" s="161">
        <v>5.9724478601265773E-3</v>
      </c>
      <c r="CJ73" s="161">
        <v>0</v>
      </c>
      <c r="CK73" s="161">
        <v>0</v>
      </c>
      <c r="CL73" s="161">
        <v>0</v>
      </c>
      <c r="CM73" s="161">
        <v>0</v>
      </c>
      <c r="CN73" s="161">
        <v>0</v>
      </c>
      <c r="CO73" s="161">
        <v>3.5231484674573053E-3</v>
      </c>
      <c r="CP73" s="161">
        <v>1.2402927121237244E-5</v>
      </c>
      <c r="CQ73" s="161">
        <v>5.5167736476912123E-2</v>
      </c>
      <c r="CR73" s="161">
        <v>0</v>
      </c>
      <c r="CS73" s="161">
        <v>0</v>
      </c>
      <c r="CT73" s="161">
        <v>0</v>
      </c>
      <c r="CU73" s="161">
        <v>0</v>
      </c>
      <c r="CV73" s="161">
        <v>0</v>
      </c>
      <c r="CW73" s="234">
        <v>3.1873569688219555E-2</v>
      </c>
      <c r="CX73" s="162">
        <v>3.076341654492476E-2</v>
      </c>
      <c r="CY73" s="162">
        <v>1.1409117128020693E-2</v>
      </c>
      <c r="CZ73" s="162">
        <v>1.040238099781937E-2</v>
      </c>
      <c r="DA73" s="162">
        <v>3.336387064753546E-2</v>
      </c>
      <c r="DB73" s="122"/>
    </row>
    <row r="74" spans="1:106" x14ac:dyDescent="0.15">
      <c r="A74" s="96"/>
      <c r="B74" s="136"/>
      <c r="C74" s="78" t="s">
        <v>107</v>
      </c>
      <c r="D74" s="79" t="s">
        <v>18</v>
      </c>
      <c r="E74" s="161">
        <v>1.0762189595794816E-4</v>
      </c>
      <c r="F74" s="161">
        <v>0</v>
      </c>
      <c r="G74" s="161">
        <v>2.9585798816568047E-5</v>
      </c>
      <c r="H74" s="161">
        <v>1.3845621322256836E-4</v>
      </c>
      <c r="I74" s="161">
        <v>6.6562155208036016E-5</v>
      </c>
      <c r="J74" s="161">
        <v>8.6017805685776951E-5</v>
      </c>
      <c r="K74" s="161">
        <v>6.2216855698372689E-5</v>
      </c>
      <c r="L74" s="161">
        <v>5.9301340135222071E-5</v>
      </c>
      <c r="M74" s="161">
        <v>1.3384014133518924E-5</v>
      </c>
      <c r="N74" s="161">
        <v>7.8251105979294398E-5</v>
      </c>
      <c r="O74" s="161">
        <v>5.7299475709797253E-5</v>
      </c>
      <c r="P74" s="161">
        <v>2.5759063245905998E-5</v>
      </c>
      <c r="Q74" s="161">
        <v>3.3400133600534402E-5</v>
      </c>
      <c r="R74" s="161">
        <v>8.6636043713082215E-5</v>
      </c>
      <c r="S74" s="161">
        <v>6.37777473061874E-5</v>
      </c>
      <c r="T74" s="161">
        <v>5.2340195569140747E-5</v>
      </c>
      <c r="U74" s="161">
        <v>4.4195720749338446E-5</v>
      </c>
      <c r="V74" s="161">
        <v>3.1508061767258541E-5</v>
      </c>
      <c r="W74" s="161">
        <v>5.3612072788948765E-5</v>
      </c>
      <c r="X74" s="161">
        <v>6.8703830667958676E-5</v>
      </c>
      <c r="Y74" s="161">
        <v>2.9134982373335666E-5</v>
      </c>
      <c r="Z74" s="161">
        <v>6.1294415465806913E-5</v>
      </c>
      <c r="AA74" s="161">
        <v>1.2234801127131053E-4</v>
      </c>
      <c r="AB74" s="161">
        <v>1.4298902245680226E-4</v>
      </c>
      <c r="AC74" s="161">
        <v>4.0815701800482645E-5</v>
      </c>
      <c r="AD74" s="161">
        <v>6.3302713576321971E-5</v>
      </c>
      <c r="AE74" s="161">
        <v>7.2369485802082181E-4</v>
      </c>
      <c r="AF74" s="161">
        <v>4.4198852559353775E-4</v>
      </c>
      <c r="AG74" s="161">
        <v>4.6698167060114682E-4</v>
      </c>
      <c r="AH74" s="161">
        <v>6.8565499702822371E-4</v>
      </c>
      <c r="AI74" s="161">
        <v>4.2542710642394933E-4</v>
      </c>
      <c r="AJ74" s="161">
        <v>3.5643865933699167E-5</v>
      </c>
      <c r="AK74" s="161">
        <v>1.9354109958894902E-4</v>
      </c>
      <c r="AL74" s="161">
        <v>4.3286132333012552E-4</v>
      </c>
      <c r="AM74" s="161">
        <v>4.2360980012063671E-4</v>
      </c>
      <c r="AN74" s="161">
        <v>1.8527806084148185E-4</v>
      </c>
      <c r="AO74" s="161">
        <v>3.8492177122890402E-4</v>
      </c>
      <c r="AP74" s="161">
        <v>0</v>
      </c>
      <c r="AQ74" s="161">
        <v>8.6984828351717555E-4</v>
      </c>
      <c r="AR74" s="233">
        <v>2.5621741566944021E-4</v>
      </c>
      <c r="AS74" s="161">
        <v>2.4689170156604145E-3</v>
      </c>
      <c r="AT74" s="161">
        <v>1.145470878756615E-3</v>
      </c>
      <c r="AU74" s="161">
        <v>1.0266280764930729E-3</v>
      </c>
      <c r="AV74" s="161">
        <v>1.0868705023909004E-2</v>
      </c>
      <c r="AW74" s="161">
        <v>2.4675484626042756E-3</v>
      </c>
      <c r="AX74" s="161">
        <v>3.7315194879824157E-3</v>
      </c>
      <c r="AY74" s="161">
        <v>2.5657992667828481E-3</v>
      </c>
      <c r="AZ74" s="161">
        <v>2.6545016897174274E-3</v>
      </c>
      <c r="BA74" s="161">
        <v>2.6791456671288361E-4</v>
      </c>
      <c r="BB74" s="161">
        <v>3.3933233187268554E-3</v>
      </c>
      <c r="BC74" s="161">
        <v>3.2422668832966768E-3</v>
      </c>
      <c r="BD74" s="161">
        <v>1.1806506090441386E-3</v>
      </c>
      <c r="BE74" s="161">
        <v>1.0477193395091755E-3</v>
      </c>
      <c r="BF74" s="161">
        <v>3.975033632041756E-3</v>
      </c>
      <c r="BG74" s="161">
        <v>3.0489033872330073E-3</v>
      </c>
      <c r="BH74" s="161">
        <v>3.0151032472419234E-3</v>
      </c>
      <c r="BI74" s="161">
        <v>2.1884781200966551E-3</v>
      </c>
      <c r="BJ74" s="161">
        <v>1.7517832551666006E-3</v>
      </c>
      <c r="BK74" s="161">
        <v>2.783170391642901E-3</v>
      </c>
      <c r="BL74" s="161">
        <v>2.6380616604574215E-3</v>
      </c>
      <c r="BM74" s="161">
        <v>9.6730681402105306E-4</v>
      </c>
      <c r="BN74" s="161">
        <v>3.3686280483231751E-3</v>
      </c>
      <c r="BO74" s="161">
        <v>4.8692525267007049E-3</v>
      </c>
      <c r="BP74" s="161">
        <v>8.033834601584874E-3</v>
      </c>
      <c r="BQ74" s="161">
        <v>1.8662247631875612E-3</v>
      </c>
      <c r="BR74" s="161">
        <v>2.6784802440000554E-3</v>
      </c>
      <c r="BS74" s="161">
        <v>3.4586239291613446E-2</v>
      </c>
      <c r="BT74" s="161">
        <v>1.984071702585392E-2</v>
      </c>
      <c r="BU74" s="161">
        <v>2.2012809486264232E-2</v>
      </c>
      <c r="BV74" s="161">
        <v>2.2720860369011744E-2</v>
      </c>
      <c r="BW74" s="161">
        <v>2.662513331546304E-2</v>
      </c>
      <c r="BX74" s="161">
        <v>1.7607194617031466E-3</v>
      </c>
      <c r="BY74" s="161">
        <v>8.3157467065661638E-3</v>
      </c>
      <c r="BZ74" s="161">
        <v>1.8899295765901374E-2</v>
      </c>
      <c r="CA74" s="161">
        <v>2.0029839845752691E-2</v>
      </c>
      <c r="CB74" s="161">
        <v>8.423930177571275E-3</v>
      </c>
      <c r="CC74" s="161">
        <v>1.6852157506473498E-2</v>
      </c>
      <c r="CD74" s="161">
        <v>0</v>
      </c>
      <c r="CE74" s="161">
        <v>3.9011289091220487E-2</v>
      </c>
      <c r="CF74" s="234">
        <v>1.2832534713254833E-2</v>
      </c>
      <c r="CG74" s="162">
        <v>1.23482508215817E-2</v>
      </c>
      <c r="CH74" s="161">
        <v>0</v>
      </c>
      <c r="CI74" s="161">
        <v>4.5897515669510629E-3</v>
      </c>
      <c r="CJ74" s="161">
        <v>1.3293331699904341E-5</v>
      </c>
      <c r="CK74" s="161">
        <v>0</v>
      </c>
      <c r="CL74" s="161">
        <v>0</v>
      </c>
      <c r="CM74" s="161">
        <v>0</v>
      </c>
      <c r="CN74" s="161">
        <v>0</v>
      </c>
      <c r="CO74" s="161">
        <v>2.7101182219698922E-3</v>
      </c>
      <c r="CP74" s="161">
        <v>0</v>
      </c>
      <c r="CQ74" s="161">
        <v>0.20937006384315626</v>
      </c>
      <c r="CR74" s="161">
        <v>6.2188646467170757E-4</v>
      </c>
      <c r="CS74" s="161">
        <v>0</v>
      </c>
      <c r="CT74" s="161">
        <v>0</v>
      </c>
      <c r="CU74" s="161">
        <v>0</v>
      </c>
      <c r="CV74" s="161">
        <v>0</v>
      </c>
      <c r="CW74" s="234">
        <v>0.1210893711234034</v>
      </c>
      <c r="CX74" s="162">
        <v>0.11645384565145125</v>
      </c>
      <c r="CY74" s="162">
        <v>2.9600570744109579E-4</v>
      </c>
      <c r="CZ74" s="162">
        <v>1.8939831905925386E-5</v>
      </c>
      <c r="DA74" s="162">
        <v>7.3567335626600672E-2</v>
      </c>
      <c r="DB74" s="122"/>
    </row>
    <row r="75" spans="1:106" x14ac:dyDescent="0.15">
      <c r="A75" s="96"/>
      <c r="B75" s="136"/>
      <c r="C75" s="78" t="s">
        <v>108</v>
      </c>
      <c r="D75" s="79" t="s">
        <v>400</v>
      </c>
      <c r="E75" s="161">
        <v>1.1436242523110386E-2</v>
      </c>
      <c r="F75" s="161">
        <v>6.2755798090040928E-3</v>
      </c>
      <c r="G75" s="161">
        <v>9.082840236686391E-3</v>
      </c>
      <c r="H75" s="161">
        <v>1.5922464520595363E-2</v>
      </c>
      <c r="I75" s="161">
        <v>1.2139339618220777E-2</v>
      </c>
      <c r="J75" s="161">
        <v>8.9028428884779156E-3</v>
      </c>
      <c r="K75" s="161">
        <v>1.5604909140347401E-2</v>
      </c>
      <c r="L75" s="161">
        <v>1.0096991470365468E-2</v>
      </c>
      <c r="M75" s="161">
        <v>1.5793136677552333E-2</v>
      </c>
      <c r="N75" s="161">
        <v>7.8633262543379313E-3</v>
      </c>
      <c r="O75" s="161">
        <v>1.6756913340909597E-2</v>
      </c>
      <c r="P75" s="161">
        <v>6.892803336313872E-3</v>
      </c>
      <c r="Q75" s="161">
        <v>8.5244563200475021E-3</v>
      </c>
      <c r="R75" s="161">
        <v>9.893836192033989E-3</v>
      </c>
      <c r="S75" s="161">
        <v>8.8693587253804614E-3</v>
      </c>
      <c r="T75" s="161">
        <v>6.3750358203213424E-3</v>
      </c>
      <c r="U75" s="161">
        <v>7.596139503792545E-3</v>
      </c>
      <c r="V75" s="161">
        <v>8.1491305207136867E-3</v>
      </c>
      <c r="W75" s="161">
        <v>8.6380421520860784E-3</v>
      </c>
      <c r="X75" s="161">
        <v>7.5287947773638054E-3</v>
      </c>
      <c r="Y75" s="161">
        <v>6.4617228763719451E-3</v>
      </c>
      <c r="Z75" s="161">
        <v>4.5151509579295562E-2</v>
      </c>
      <c r="AA75" s="161">
        <v>1.1977997749306376E-2</v>
      </c>
      <c r="AB75" s="161">
        <v>1.5240873788356177E-2</v>
      </c>
      <c r="AC75" s="161">
        <v>5.0152293587343048E-3</v>
      </c>
      <c r="AD75" s="161">
        <v>1.7893567037573676E-2</v>
      </c>
      <c r="AE75" s="161">
        <v>9.8988594031920313E-3</v>
      </c>
      <c r="AF75" s="161">
        <v>1.2058599991736736E-2</v>
      </c>
      <c r="AG75" s="161">
        <v>4.4377989990093214E-4</v>
      </c>
      <c r="AH75" s="161">
        <v>2.5804571396093944E-2</v>
      </c>
      <c r="AI75" s="161">
        <v>7.0578474802577076E-3</v>
      </c>
      <c r="AJ75" s="161">
        <v>1.048982772671524E-2</v>
      </c>
      <c r="AK75" s="161">
        <v>6.8400592883197603E-3</v>
      </c>
      <c r="AL75" s="161">
        <v>4.8526032562798277E-3</v>
      </c>
      <c r="AM75" s="161">
        <v>1.1165801796658086E-2</v>
      </c>
      <c r="AN75" s="161">
        <v>4.2032564216417552E-3</v>
      </c>
      <c r="AO75" s="161">
        <v>8.6359853239096635E-3</v>
      </c>
      <c r="AP75" s="161">
        <v>2.050748002323113E-2</v>
      </c>
      <c r="AQ75" s="161">
        <v>2.9985751564926437E-2</v>
      </c>
      <c r="AR75" s="233">
        <v>9.6154492712256512E-3</v>
      </c>
      <c r="AS75" s="161">
        <v>2.5706770634158171E-2</v>
      </c>
      <c r="AT75" s="161">
        <v>1.9979052005162465E-2</v>
      </c>
      <c r="AU75" s="161">
        <v>2.0965915662289336E-2</v>
      </c>
      <c r="AV75" s="161">
        <v>3.4145948882346233E-2</v>
      </c>
      <c r="AW75" s="161">
        <v>2.6426667216430066E-2</v>
      </c>
      <c r="AX75" s="161">
        <v>1.9122772480036111E-2</v>
      </c>
      <c r="AY75" s="161">
        <v>3.3120118542446224E-2</v>
      </c>
      <c r="AZ75" s="161">
        <v>2.0770682998669101E-2</v>
      </c>
      <c r="BA75" s="161">
        <v>2.0432392799288605E-2</v>
      </c>
      <c r="BB75" s="161">
        <v>1.7730013179981772E-2</v>
      </c>
      <c r="BC75" s="161">
        <v>4.0678694943500314E-2</v>
      </c>
      <c r="BD75" s="161">
        <v>1.7605747352237255E-2</v>
      </c>
      <c r="BE75" s="161">
        <v>2.6899386529163551E-2</v>
      </c>
      <c r="BF75" s="161">
        <v>2.220117722874488E-2</v>
      </c>
      <c r="BG75" s="161">
        <v>1.7004764478784504E-2</v>
      </c>
      <c r="BH75" s="161">
        <v>1.5307147368816712E-2</v>
      </c>
      <c r="BI75" s="161">
        <v>1.7419703691833367E-2</v>
      </c>
      <c r="BJ75" s="161">
        <v>1.7245918299836807E-2</v>
      </c>
      <c r="BK75" s="161">
        <v>1.8269660104953907E-2</v>
      </c>
      <c r="BL75" s="161">
        <v>1.6501905806595264E-2</v>
      </c>
      <c r="BM75" s="161">
        <v>1.5095070308401676E-2</v>
      </c>
      <c r="BN75" s="161">
        <v>8.0699504223302534E-2</v>
      </c>
      <c r="BO75" s="161">
        <v>2.6933297786635054E-2</v>
      </c>
      <c r="BP75" s="161">
        <v>3.4624007614707866E-2</v>
      </c>
      <c r="BQ75" s="161">
        <v>1.0582670234103919E-2</v>
      </c>
      <c r="BR75" s="161">
        <v>4.0991733256048248E-2</v>
      </c>
      <c r="BS75" s="161">
        <v>2.4048715360248985E-2</v>
      </c>
      <c r="BT75" s="161">
        <v>2.7097530357778059E-2</v>
      </c>
      <c r="BU75" s="161">
        <v>9.9371682441214159E-4</v>
      </c>
      <c r="BV75" s="161">
        <v>0.10063889014173966</v>
      </c>
      <c r="BW75" s="161">
        <v>1.7205755564490211E-2</v>
      </c>
      <c r="BX75" s="161">
        <v>2.4994838981461202E-2</v>
      </c>
      <c r="BY75" s="161">
        <v>1.7087653409221616E-2</v>
      </c>
      <c r="BZ75" s="161">
        <v>1.1036434724648467E-2</v>
      </c>
      <c r="CA75" s="161">
        <v>2.5809465936278208E-2</v>
      </c>
      <c r="CB75" s="161">
        <v>9.6735745633199418E-3</v>
      </c>
      <c r="CC75" s="161">
        <v>2.3779922231715215E-2</v>
      </c>
      <c r="CD75" s="161">
        <v>4.696169642766114E-2</v>
      </c>
      <c r="CE75" s="161">
        <v>6.7012987659256298E-2</v>
      </c>
      <c r="CF75" s="234">
        <v>2.335330112418826E-2</v>
      </c>
      <c r="CG75" s="162">
        <v>2.2824289315631314E-2</v>
      </c>
      <c r="CH75" s="161">
        <v>1.28878728597398E-2</v>
      </c>
      <c r="CI75" s="161">
        <v>1.9455905202724503E-2</v>
      </c>
      <c r="CJ75" s="161">
        <v>-9.3313975462073603E-5</v>
      </c>
      <c r="CK75" s="161">
        <v>7.6031835715431671E-4</v>
      </c>
      <c r="CL75" s="161">
        <v>3.2349934825288574E-3</v>
      </c>
      <c r="CM75" s="161">
        <v>7.2527861312577388E-3</v>
      </c>
      <c r="CN75" s="161">
        <v>0</v>
      </c>
      <c r="CO75" s="161">
        <v>1.2316687706843807E-2</v>
      </c>
      <c r="CP75" s="161">
        <v>2.8609900472977637E-2</v>
      </c>
      <c r="CQ75" s="161">
        <v>4.7801456987676523E-2</v>
      </c>
      <c r="CR75" s="161">
        <v>-5.3963142386605244E-4</v>
      </c>
      <c r="CS75" s="161">
        <v>1.6497203418890322E-3</v>
      </c>
      <c r="CT75" s="161">
        <v>8.6865784346456306E-3</v>
      </c>
      <c r="CU75" s="161">
        <v>3.9831067115068772E-2</v>
      </c>
      <c r="CV75" s="161">
        <v>0</v>
      </c>
      <c r="CW75" s="234">
        <v>2.9714124934168602E-2</v>
      </c>
      <c r="CX75" s="162">
        <v>2.9032871577373883E-2</v>
      </c>
      <c r="CY75" s="162">
        <v>7.8919801313075674E-2</v>
      </c>
      <c r="CZ75" s="162">
        <v>4.083198075876622E-2</v>
      </c>
      <c r="DA75" s="162">
        <v>4.0448874505676885E-2</v>
      </c>
      <c r="DB75" s="122"/>
    </row>
    <row r="76" spans="1:106" x14ac:dyDescent="0.15">
      <c r="A76" s="96"/>
      <c r="B76" s="136"/>
      <c r="C76" s="78" t="s">
        <v>109</v>
      </c>
      <c r="D76" s="79" t="s">
        <v>347</v>
      </c>
      <c r="E76" s="161">
        <v>1.5236994743520029E-3</v>
      </c>
      <c r="F76" s="161">
        <v>7.2760345611641651E-4</v>
      </c>
      <c r="G76" s="161">
        <v>3.5207100591715976E-3</v>
      </c>
      <c r="H76" s="161">
        <v>2.4922118380062306E-3</v>
      </c>
      <c r="I76" s="161">
        <v>2.79401302701252E-3</v>
      </c>
      <c r="J76" s="161">
        <v>3.6019956130919099E-3</v>
      </c>
      <c r="K76" s="161">
        <v>2.7536719466501984E-3</v>
      </c>
      <c r="L76" s="161">
        <v>6.4480824273614882E-3</v>
      </c>
      <c r="M76" s="161">
        <v>4.818245088066813E-4</v>
      </c>
      <c r="N76" s="161">
        <v>3.2137547246379977E-3</v>
      </c>
      <c r="O76" s="161">
        <v>3.2533368986340442E-3</v>
      </c>
      <c r="P76" s="161">
        <v>1.0860665041055118E-3</v>
      </c>
      <c r="Q76" s="161">
        <v>2.1747198099903511E-3</v>
      </c>
      <c r="R76" s="161">
        <v>2.9144365105080857E-3</v>
      </c>
      <c r="S76" s="161">
        <v>3.6831649069323223E-3</v>
      </c>
      <c r="T76" s="161">
        <v>5.2667321791447872E-3</v>
      </c>
      <c r="U76" s="161">
        <v>3.8726500306607813E-3</v>
      </c>
      <c r="V76" s="161">
        <v>3.9385077209073173E-3</v>
      </c>
      <c r="W76" s="161">
        <v>6.898899002977907E-3</v>
      </c>
      <c r="X76" s="161">
        <v>9.1147082019491857E-3</v>
      </c>
      <c r="Y76" s="161">
        <v>1.9780571961325391E-3</v>
      </c>
      <c r="Z76" s="161">
        <v>2.9870811803669899E-3</v>
      </c>
      <c r="AA76" s="161">
        <v>4.0075345983607916E-3</v>
      </c>
      <c r="AB76" s="161">
        <v>4.6722290232595479E-3</v>
      </c>
      <c r="AC76" s="161">
        <v>2.21986398167375E-2</v>
      </c>
      <c r="AD76" s="161">
        <v>4.9868471028458082E-3</v>
      </c>
      <c r="AE76" s="161">
        <v>2.052671416385328E-2</v>
      </c>
      <c r="AF76" s="161">
        <v>2.9542128712823721E-2</v>
      </c>
      <c r="AG76" s="161">
        <v>1.8388323985106673E-3</v>
      </c>
      <c r="AH76" s="161">
        <v>6.854131434137517E-3</v>
      </c>
      <c r="AI76" s="161">
        <v>8.959542000025926E-2</v>
      </c>
      <c r="AJ76" s="161">
        <v>1.3181749692571656E-2</v>
      </c>
      <c r="AK76" s="161">
        <v>1.179016563261078E-2</v>
      </c>
      <c r="AL76" s="161">
        <v>6.5522320639472085E-3</v>
      </c>
      <c r="AM76" s="161">
        <v>2.9625059282349746E-2</v>
      </c>
      <c r="AN76" s="161">
        <v>1.5835524193161962E-2</v>
      </c>
      <c r="AO76" s="161">
        <v>8.5003929502670359E-3</v>
      </c>
      <c r="AP76" s="161">
        <v>0</v>
      </c>
      <c r="AQ76" s="161">
        <v>2.108981850588882E-2</v>
      </c>
      <c r="AR76" s="233">
        <v>9.8395523184495372E-3</v>
      </c>
      <c r="AS76" s="161">
        <v>2.9828472293471874E-3</v>
      </c>
      <c r="AT76" s="161">
        <v>1.5926752629287181E-3</v>
      </c>
      <c r="AU76" s="161">
        <v>7.097869496866571E-3</v>
      </c>
      <c r="AV76" s="161">
        <v>1.0317423058608919E-2</v>
      </c>
      <c r="AW76" s="161">
        <v>5.0489312201426337E-3</v>
      </c>
      <c r="AX76" s="161">
        <v>6.6562653895664639E-3</v>
      </c>
      <c r="AY76" s="161">
        <v>5.8394830487141711E-3</v>
      </c>
      <c r="AZ76" s="161">
        <v>1.2209422686374111E-2</v>
      </c>
      <c r="BA76" s="161">
        <v>6.7349053863259556E-4</v>
      </c>
      <c r="BB76" s="161">
        <v>6.2201485875827836E-3</v>
      </c>
      <c r="BC76" s="161">
        <v>7.1124168699749765E-3</v>
      </c>
      <c r="BD76" s="161">
        <v>2.2413297614342935E-3</v>
      </c>
      <c r="BE76" s="161">
        <v>3.7981532070027048E-3</v>
      </c>
      <c r="BF76" s="161">
        <v>6.5062941870287971E-3</v>
      </c>
      <c r="BG76" s="161">
        <v>7.6402334078340562E-3</v>
      </c>
      <c r="BH76" s="161">
        <v>1.0478568750569607E-2</v>
      </c>
      <c r="BI76" s="161">
        <v>8.0770899574219134E-3</v>
      </c>
      <c r="BJ76" s="161">
        <v>9.9918341493058106E-3</v>
      </c>
      <c r="BK76" s="161">
        <v>1.2553227952732731E-2</v>
      </c>
      <c r="BL76" s="161">
        <v>2.2662981931415395E-2</v>
      </c>
      <c r="BM76" s="161">
        <v>2.9875954198901075E-3</v>
      </c>
      <c r="BN76" s="161">
        <v>6.6871861783363729E-3</v>
      </c>
      <c r="BO76" s="161">
        <v>9.0188689252337865E-3</v>
      </c>
      <c r="BP76" s="161">
        <v>1.2421374502244089E-2</v>
      </c>
      <c r="BQ76" s="161">
        <v>4.1209527765983925E-2</v>
      </c>
      <c r="BR76" s="161">
        <v>9.859368746463518E-3</v>
      </c>
      <c r="BS76" s="161">
        <v>3.9958484965481926E-2</v>
      </c>
      <c r="BT76" s="161">
        <v>5.9048640521696311E-2</v>
      </c>
      <c r="BU76" s="161">
        <v>4.0311674998488069E-3</v>
      </c>
      <c r="BV76" s="161">
        <v>1.3759515445843723E-2</v>
      </c>
      <c r="BW76" s="161">
        <v>0.15108506858427595</v>
      </c>
      <c r="BX76" s="161">
        <v>2.6444299248953911E-2</v>
      </c>
      <c r="BY76" s="161">
        <v>2.3558661414681277E-2</v>
      </c>
      <c r="BZ76" s="161">
        <v>1.3726700477492854E-2</v>
      </c>
      <c r="CA76" s="161">
        <v>6.1968908440820571E-2</v>
      </c>
      <c r="CB76" s="161">
        <v>7.243852043603273E-2</v>
      </c>
      <c r="CC76" s="161">
        <v>2.0228654880132899E-2</v>
      </c>
      <c r="CD76" s="161">
        <v>0</v>
      </c>
      <c r="CE76" s="161">
        <v>4.2207715463313873E-2</v>
      </c>
      <c r="CF76" s="234">
        <v>2.7562472588185328E-2</v>
      </c>
      <c r="CG76" s="162">
        <v>2.6880005328736634E-2</v>
      </c>
      <c r="CH76" s="161">
        <v>5.9869268805077796E-3</v>
      </c>
      <c r="CI76" s="161">
        <v>1.9535032746323202E-2</v>
      </c>
      <c r="CJ76" s="161">
        <v>4.6396334168293583E-5</v>
      </c>
      <c r="CK76" s="161">
        <v>3.0114536031417193E-2</v>
      </c>
      <c r="CL76" s="161">
        <v>4.4484105831878167E-2</v>
      </c>
      <c r="CM76" s="161">
        <v>-2.7242172297894923E-3</v>
      </c>
      <c r="CN76" s="161">
        <v>4.417936823503424E-5</v>
      </c>
      <c r="CO76" s="161">
        <v>1.9081462738106469E-2</v>
      </c>
      <c r="CP76" s="161">
        <v>1.1792140029199382E-2</v>
      </c>
      <c r="CQ76" s="161">
        <v>4.5068744210209934E-2</v>
      </c>
      <c r="CR76" s="161">
        <v>3.7212871714728562E-4</v>
      </c>
      <c r="CS76" s="161">
        <v>5.8296456712392315E-2</v>
      </c>
      <c r="CT76" s="161">
        <v>9.8981208163798573E-2</v>
      </c>
      <c r="CU76" s="161">
        <v>-1.2631978816352524E-2</v>
      </c>
      <c r="CV76" s="161">
        <v>4.7813038314627177E-4</v>
      </c>
      <c r="CW76" s="234">
        <v>4.324052863464619E-2</v>
      </c>
      <c r="CX76" s="162">
        <v>4.2294501669640536E-2</v>
      </c>
      <c r="CY76" s="162">
        <v>4.0315695443279686E-3</v>
      </c>
      <c r="CZ76" s="162">
        <v>8.1736979079013571E-3</v>
      </c>
      <c r="DA76" s="162">
        <v>4.8683403992552873E-2</v>
      </c>
      <c r="DB76" s="122"/>
    </row>
    <row r="77" spans="1:106" x14ac:dyDescent="0.15">
      <c r="A77" s="96"/>
      <c r="B77" s="136"/>
      <c r="C77" s="78" t="s">
        <v>110</v>
      </c>
      <c r="D77" s="79" t="s">
        <v>19</v>
      </c>
      <c r="E77" s="161">
        <v>0</v>
      </c>
      <c r="F77" s="161">
        <v>0</v>
      </c>
      <c r="G77" s="161">
        <v>0</v>
      </c>
      <c r="H77" s="161">
        <v>0</v>
      </c>
      <c r="I77" s="161">
        <v>0</v>
      </c>
      <c r="J77" s="161">
        <v>0</v>
      </c>
      <c r="K77" s="161">
        <v>0</v>
      </c>
      <c r="L77" s="161">
        <v>0</v>
      </c>
      <c r="M77" s="161">
        <v>0</v>
      </c>
      <c r="N77" s="161">
        <v>0</v>
      </c>
      <c r="O77" s="161">
        <v>0</v>
      </c>
      <c r="P77" s="161">
        <v>0</v>
      </c>
      <c r="Q77" s="161">
        <v>0</v>
      </c>
      <c r="R77" s="161">
        <v>0</v>
      </c>
      <c r="S77" s="161">
        <v>0</v>
      </c>
      <c r="T77" s="161">
        <v>0</v>
      </c>
      <c r="U77" s="161">
        <v>0</v>
      </c>
      <c r="V77" s="161">
        <v>0</v>
      </c>
      <c r="W77" s="161">
        <v>0</v>
      </c>
      <c r="X77" s="161">
        <v>0</v>
      </c>
      <c r="Y77" s="161">
        <v>0</v>
      </c>
      <c r="Z77" s="161">
        <v>0</v>
      </c>
      <c r="AA77" s="161">
        <v>0</v>
      </c>
      <c r="AB77" s="161">
        <v>0</v>
      </c>
      <c r="AC77" s="161">
        <v>0</v>
      </c>
      <c r="AD77" s="161">
        <v>0</v>
      </c>
      <c r="AE77" s="161">
        <v>0</v>
      </c>
      <c r="AF77" s="161">
        <v>0</v>
      </c>
      <c r="AG77" s="161">
        <v>0</v>
      </c>
      <c r="AH77" s="161">
        <v>0</v>
      </c>
      <c r="AI77" s="161">
        <v>0</v>
      </c>
      <c r="AJ77" s="161">
        <v>0</v>
      </c>
      <c r="AK77" s="161">
        <v>0</v>
      </c>
      <c r="AL77" s="161">
        <v>0</v>
      </c>
      <c r="AM77" s="161">
        <v>0</v>
      </c>
      <c r="AN77" s="161">
        <v>0</v>
      </c>
      <c r="AO77" s="161">
        <v>0</v>
      </c>
      <c r="AP77" s="161">
        <v>0</v>
      </c>
      <c r="AQ77" s="161">
        <v>0</v>
      </c>
      <c r="AR77" s="233">
        <v>0</v>
      </c>
      <c r="AS77" s="161">
        <v>0</v>
      </c>
      <c r="AT77" s="161">
        <v>0</v>
      </c>
      <c r="AU77" s="161">
        <v>0</v>
      </c>
      <c r="AV77" s="161">
        <v>0</v>
      </c>
      <c r="AW77" s="161">
        <v>0</v>
      </c>
      <c r="AX77" s="161">
        <v>0</v>
      </c>
      <c r="AY77" s="161">
        <v>0</v>
      </c>
      <c r="AZ77" s="161">
        <v>0</v>
      </c>
      <c r="BA77" s="161">
        <v>0</v>
      </c>
      <c r="BB77" s="161">
        <v>0</v>
      </c>
      <c r="BC77" s="161">
        <v>0</v>
      </c>
      <c r="BD77" s="161">
        <v>0</v>
      </c>
      <c r="BE77" s="161">
        <v>0</v>
      </c>
      <c r="BF77" s="161">
        <v>0</v>
      </c>
      <c r="BG77" s="161">
        <v>0</v>
      </c>
      <c r="BH77" s="161">
        <v>0</v>
      </c>
      <c r="BI77" s="161">
        <v>0</v>
      </c>
      <c r="BJ77" s="161">
        <v>0</v>
      </c>
      <c r="BK77" s="161">
        <v>0</v>
      </c>
      <c r="BL77" s="161">
        <v>0</v>
      </c>
      <c r="BM77" s="161">
        <v>0</v>
      </c>
      <c r="BN77" s="161">
        <v>0</v>
      </c>
      <c r="BO77" s="161">
        <v>0</v>
      </c>
      <c r="BP77" s="161">
        <v>0</v>
      </c>
      <c r="BQ77" s="161">
        <v>0</v>
      </c>
      <c r="BR77" s="161">
        <v>0</v>
      </c>
      <c r="BS77" s="161">
        <v>0</v>
      </c>
      <c r="BT77" s="161">
        <v>0</v>
      </c>
      <c r="BU77" s="161">
        <v>0</v>
      </c>
      <c r="BV77" s="161">
        <v>0</v>
      </c>
      <c r="BW77" s="161">
        <v>0</v>
      </c>
      <c r="BX77" s="161">
        <v>0</v>
      </c>
      <c r="BY77" s="161">
        <v>0</v>
      </c>
      <c r="BZ77" s="161">
        <v>0</v>
      </c>
      <c r="CA77" s="161">
        <v>0</v>
      </c>
      <c r="CB77" s="161">
        <v>0</v>
      </c>
      <c r="CC77" s="161">
        <v>0</v>
      </c>
      <c r="CD77" s="161">
        <v>0</v>
      </c>
      <c r="CE77" s="161">
        <v>0.22684716163724375</v>
      </c>
      <c r="CF77" s="234">
        <v>1.2225456750641797E-3</v>
      </c>
      <c r="CG77" s="162">
        <v>1.1754683659236168E-3</v>
      </c>
      <c r="CH77" s="161">
        <v>0</v>
      </c>
      <c r="CI77" s="161">
        <v>0</v>
      </c>
      <c r="CJ77" s="161">
        <v>0</v>
      </c>
      <c r="CK77" s="161">
        <v>0</v>
      </c>
      <c r="CL77" s="161">
        <v>0</v>
      </c>
      <c r="CM77" s="161">
        <v>0</v>
      </c>
      <c r="CN77" s="161">
        <v>0</v>
      </c>
      <c r="CO77" s="161">
        <v>0</v>
      </c>
      <c r="CP77" s="161">
        <v>0</v>
      </c>
      <c r="CQ77" s="161">
        <v>3.9699218368903465E-3</v>
      </c>
      <c r="CR77" s="161">
        <v>0.37933394681445542</v>
      </c>
      <c r="CS77" s="161">
        <v>0</v>
      </c>
      <c r="CT77" s="161">
        <v>0</v>
      </c>
      <c r="CU77" s="161">
        <v>0</v>
      </c>
      <c r="CV77" s="161">
        <v>0</v>
      </c>
      <c r="CW77" s="234">
        <v>7.8892354777640838E-2</v>
      </c>
      <c r="CX77" s="162">
        <v>7.5803067498403334E-2</v>
      </c>
      <c r="CY77" s="162">
        <v>0</v>
      </c>
      <c r="CZ77" s="162">
        <v>0</v>
      </c>
      <c r="DA77" s="162">
        <v>4.10110989392359E-2</v>
      </c>
      <c r="DB77" s="122"/>
    </row>
    <row r="78" spans="1:106" x14ac:dyDescent="0.15">
      <c r="A78" s="96"/>
      <c r="B78" s="136"/>
      <c r="C78" s="78" t="s">
        <v>111</v>
      </c>
      <c r="D78" s="79" t="s">
        <v>20</v>
      </c>
      <c r="E78" s="161">
        <v>1.1328620627152439E-5</v>
      </c>
      <c r="F78" s="161">
        <v>9.0950432014552063E-5</v>
      </c>
      <c r="G78" s="161">
        <v>8.8757396449704138E-5</v>
      </c>
      <c r="H78" s="161">
        <v>6.9228106611284181E-5</v>
      </c>
      <c r="I78" s="161">
        <v>3.3281077604018009E-4</v>
      </c>
      <c r="J78" s="161">
        <v>7.0964689690765988E-4</v>
      </c>
      <c r="K78" s="161">
        <v>3.8943143011203641E-4</v>
      </c>
      <c r="L78" s="161">
        <v>4.1263223635862748E-3</v>
      </c>
      <c r="M78" s="161">
        <v>8.6996091867873015E-5</v>
      </c>
      <c r="N78" s="161">
        <v>1.1683072102024884E-3</v>
      </c>
      <c r="O78" s="161">
        <v>1.2669550740277394E-3</v>
      </c>
      <c r="P78" s="161">
        <v>3.5772899082751956E-4</v>
      </c>
      <c r="Q78" s="161">
        <v>7.5706969494544643E-4</v>
      </c>
      <c r="R78" s="161">
        <v>4.5224014818228916E-4</v>
      </c>
      <c r="S78" s="161">
        <v>1.7305028769078847E-3</v>
      </c>
      <c r="T78" s="161">
        <v>1.3242069478992609E-3</v>
      </c>
      <c r="U78" s="161">
        <v>3.2594344052637105E-3</v>
      </c>
      <c r="V78" s="161">
        <v>2.809946235789148E-3</v>
      </c>
      <c r="W78" s="161">
        <v>2.994965338982638E-3</v>
      </c>
      <c r="X78" s="161">
        <v>4.2181289370515464E-3</v>
      </c>
      <c r="Y78" s="161">
        <v>1.7012748635858504E-3</v>
      </c>
      <c r="Z78" s="161">
        <v>7.4983501586503782E-4</v>
      </c>
      <c r="AA78" s="161">
        <v>9.2398237678854319E-5</v>
      </c>
      <c r="AB78" s="161">
        <v>3.1357241766842602E-4</v>
      </c>
      <c r="AC78" s="161">
        <v>1.0203925450120661E-5</v>
      </c>
      <c r="AD78" s="161">
        <v>1.4067269683627105E-5</v>
      </c>
      <c r="AE78" s="161">
        <v>1.6572894941980734E-4</v>
      </c>
      <c r="AF78" s="161">
        <v>3.8433784834220673E-5</v>
      </c>
      <c r="AG78" s="161">
        <v>0</v>
      </c>
      <c r="AH78" s="161">
        <v>1.5418167922592332E-4</v>
      </c>
      <c r="AI78" s="161">
        <v>9.0152835571834136E-4</v>
      </c>
      <c r="AJ78" s="161">
        <v>9.7210543455543194E-6</v>
      </c>
      <c r="AK78" s="161">
        <v>7.3697144683336461E-5</v>
      </c>
      <c r="AL78" s="161">
        <v>1.6850953512579297E-4</v>
      </c>
      <c r="AM78" s="161">
        <v>0</v>
      </c>
      <c r="AN78" s="161">
        <v>1.4311132975342044E-4</v>
      </c>
      <c r="AO78" s="161">
        <v>3.3452065865779604E-5</v>
      </c>
      <c r="AP78" s="161">
        <v>0</v>
      </c>
      <c r="AQ78" s="161">
        <v>1.2700852237858145E-3</v>
      </c>
      <c r="AR78" s="233">
        <v>6.9343040745209591E-4</v>
      </c>
      <c r="AS78" s="161">
        <v>3.9713260311508659E-4</v>
      </c>
      <c r="AT78" s="161">
        <v>5.6502050994375946E-3</v>
      </c>
      <c r="AU78" s="161">
        <v>1.921179522839262E-3</v>
      </c>
      <c r="AV78" s="161">
        <v>8.8433138618575925E-3</v>
      </c>
      <c r="AW78" s="161">
        <v>6.2839679664590462E-3</v>
      </c>
      <c r="AX78" s="161">
        <v>1.5677962723441938E-2</v>
      </c>
      <c r="AY78" s="161">
        <v>7.0571234029460517E-3</v>
      </c>
      <c r="AZ78" s="161">
        <v>7.9374383476983557E-2</v>
      </c>
      <c r="BA78" s="161">
        <v>1.9827707592561818E-3</v>
      </c>
      <c r="BB78" s="161">
        <v>2.3960925230512103E-2</v>
      </c>
      <c r="BC78" s="161">
        <v>1.9943369711154183E-2</v>
      </c>
      <c r="BD78" s="161">
        <v>6.4623529021204931E-3</v>
      </c>
      <c r="BE78" s="161">
        <v>1.628116274099848E-2</v>
      </c>
      <c r="BF78" s="161">
        <v>8.8284305860092168E-3</v>
      </c>
      <c r="BG78" s="161">
        <v>2.5443910290788557E-2</v>
      </c>
      <c r="BH78" s="161">
        <v>3.6221621784242333E-2</v>
      </c>
      <c r="BI78" s="161">
        <v>6.508339454642896E-2</v>
      </c>
      <c r="BJ78" s="161">
        <v>6.9454296964974446E-2</v>
      </c>
      <c r="BK78" s="161">
        <v>5.6927708597136591E-2</v>
      </c>
      <c r="BL78" s="161">
        <v>7.1152426492002666E-2</v>
      </c>
      <c r="BM78" s="161">
        <v>4.0193400390554163E-2</v>
      </c>
      <c r="BN78" s="161">
        <v>1.5243649306911909E-2</v>
      </c>
      <c r="BO78" s="161">
        <v>1.7965385584676678E-3</v>
      </c>
      <c r="BP78" s="161">
        <v>7.0770427131634141E-3</v>
      </c>
      <c r="BQ78" s="161">
        <v>1.8941334934043894E-4</v>
      </c>
      <c r="BR78" s="161">
        <v>2.5145254557749902E-4</v>
      </c>
      <c r="BS78" s="161">
        <v>3.2941928419948007E-3</v>
      </c>
      <c r="BT78" s="161">
        <v>7.7267493725759716E-4</v>
      </c>
      <c r="BU78" s="161">
        <v>1.8255577885940696E-6</v>
      </c>
      <c r="BV78" s="161">
        <v>2.9394269586320719E-3</v>
      </c>
      <c r="BW78" s="161">
        <v>1.8698306119536726E-2</v>
      </c>
      <c r="BX78" s="161">
        <v>2.2823753050764511E-4</v>
      </c>
      <c r="BY78" s="161">
        <v>2.6930483241444357E-3</v>
      </c>
      <c r="BZ78" s="161">
        <v>3.1894062144347266E-3</v>
      </c>
      <c r="CA78" s="161">
        <v>1.8187634550604768E-6</v>
      </c>
      <c r="CB78" s="161">
        <v>2.8855666971334764E-3</v>
      </c>
      <c r="CC78" s="161">
        <v>6.2525602772309566E-4</v>
      </c>
      <c r="CD78" s="161">
        <v>0</v>
      </c>
      <c r="CE78" s="161">
        <v>2.504973163371475E-2</v>
      </c>
      <c r="CF78" s="234">
        <v>1.1960403008986238E-2</v>
      </c>
      <c r="CG78" s="162">
        <v>1.1526538849094763E-2</v>
      </c>
      <c r="CH78" s="161">
        <v>0</v>
      </c>
      <c r="CI78" s="161">
        <v>1.3611884709221766E-3</v>
      </c>
      <c r="CJ78" s="161">
        <v>9.2008101112730067E-3</v>
      </c>
      <c r="CK78" s="161">
        <v>0</v>
      </c>
      <c r="CL78" s="161">
        <v>0</v>
      </c>
      <c r="CM78" s="161">
        <v>0</v>
      </c>
      <c r="CN78" s="161">
        <v>0</v>
      </c>
      <c r="CO78" s="161">
        <v>2.6459508592866126E-3</v>
      </c>
      <c r="CP78" s="161">
        <v>0</v>
      </c>
      <c r="CQ78" s="161">
        <v>2.6544240800317528E-2</v>
      </c>
      <c r="CR78" s="161">
        <v>0.16274383216540694</v>
      </c>
      <c r="CS78" s="161">
        <v>0</v>
      </c>
      <c r="CT78" s="161">
        <v>0</v>
      </c>
      <c r="CU78" s="161">
        <v>0</v>
      </c>
      <c r="CV78" s="161">
        <v>0</v>
      </c>
      <c r="CW78" s="234">
        <v>4.8198752012795762E-2</v>
      </c>
      <c r="CX78" s="162">
        <v>4.6414983616811012E-2</v>
      </c>
      <c r="CY78" s="162">
        <v>1.1888293986328314E-3</v>
      </c>
      <c r="CZ78" s="162">
        <v>1.5608826548502317E-3</v>
      </c>
      <c r="DA78" s="162">
        <v>3.5869456004642336E-2</v>
      </c>
      <c r="DB78" s="122"/>
    </row>
    <row r="79" spans="1:106" x14ac:dyDescent="0.15">
      <c r="A79" s="96"/>
      <c r="B79" s="136"/>
      <c r="C79" s="78" t="s">
        <v>112</v>
      </c>
      <c r="D79" s="79" t="s">
        <v>401</v>
      </c>
      <c r="E79" s="161">
        <v>0</v>
      </c>
      <c r="F79" s="161">
        <v>0</v>
      </c>
      <c r="G79" s="161">
        <v>0</v>
      </c>
      <c r="H79" s="161">
        <v>0</v>
      </c>
      <c r="I79" s="161">
        <v>0</v>
      </c>
      <c r="J79" s="161">
        <v>0</v>
      </c>
      <c r="K79" s="161">
        <v>0</v>
      </c>
      <c r="L79" s="161">
        <v>0</v>
      </c>
      <c r="M79" s="161">
        <v>0</v>
      </c>
      <c r="N79" s="161">
        <v>0</v>
      </c>
      <c r="O79" s="161">
        <v>0</v>
      </c>
      <c r="P79" s="161">
        <v>0</v>
      </c>
      <c r="Q79" s="161">
        <v>0</v>
      </c>
      <c r="R79" s="161">
        <v>0</v>
      </c>
      <c r="S79" s="161">
        <v>0</v>
      </c>
      <c r="T79" s="161">
        <v>0</v>
      </c>
      <c r="U79" s="161">
        <v>0</v>
      </c>
      <c r="V79" s="161">
        <v>0</v>
      </c>
      <c r="W79" s="161">
        <v>0</v>
      </c>
      <c r="X79" s="161">
        <v>0</v>
      </c>
      <c r="Y79" s="161">
        <v>0</v>
      </c>
      <c r="Z79" s="161">
        <v>0</v>
      </c>
      <c r="AA79" s="161">
        <v>0</v>
      </c>
      <c r="AB79" s="161">
        <v>0</v>
      </c>
      <c r="AC79" s="161">
        <v>0</v>
      </c>
      <c r="AD79" s="161">
        <v>0</v>
      </c>
      <c r="AE79" s="161">
        <v>0</v>
      </c>
      <c r="AF79" s="161">
        <v>0</v>
      </c>
      <c r="AG79" s="161">
        <v>0</v>
      </c>
      <c r="AH79" s="161">
        <v>0</v>
      </c>
      <c r="AI79" s="161">
        <v>0</v>
      </c>
      <c r="AJ79" s="161">
        <v>0</v>
      </c>
      <c r="AK79" s="161">
        <v>0</v>
      </c>
      <c r="AL79" s="161">
        <v>0</v>
      </c>
      <c r="AM79" s="161">
        <v>0</v>
      </c>
      <c r="AN79" s="161">
        <v>0</v>
      </c>
      <c r="AO79" s="161">
        <v>0</v>
      </c>
      <c r="AP79" s="161">
        <v>0</v>
      </c>
      <c r="AQ79" s="161">
        <v>0</v>
      </c>
      <c r="AR79" s="233">
        <v>0</v>
      </c>
      <c r="AS79" s="161">
        <v>3.5402008670175778E-4</v>
      </c>
      <c r="AT79" s="161">
        <v>0</v>
      </c>
      <c r="AU79" s="161">
        <v>0</v>
      </c>
      <c r="AV79" s="161">
        <v>0</v>
      </c>
      <c r="AW79" s="161">
        <v>0</v>
      </c>
      <c r="AX79" s="161">
        <v>0</v>
      </c>
      <c r="AY79" s="161">
        <v>1.8806708691511019E-6</v>
      </c>
      <c r="AZ79" s="161">
        <v>1.4523756702742234E-5</v>
      </c>
      <c r="BA79" s="161">
        <v>0</v>
      </c>
      <c r="BB79" s="161">
        <v>8.9021122122574318E-7</v>
      </c>
      <c r="BC79" s="161">
        <v>0</v>
      </c>
      <c r="BD79" s="161">
        <v>1.5338816375851838E-6</v>
      </c>
      <c r="BE79" s="161">
        <v>0</v>
      </c>
      <c r="BF79" s="161">
        <v>0</v>
      </c>
      <c r="BG79" s="161">
        <v>0</v>
      </c>
      <c r="BH79" s="161">
        <v>0</v>
      </c>
      <c r="BI79" s="161">
        <v>0</v>
      </c>
      <c r="BJ79" s="161">
        <v>0</v>
      </c>
      <c r="BK79" s="161">
        <v>0</v>
      </c>
      <c r="BL79" s="161">
        <v>0</v>
      </c>
      <c r="BM79" s="161">
        <v>0</v>
      </c>
      <c r="BN79" s="161">
        <v>9.9294774707550479E-6</v>
      </c>
      <c r="BO79" s="161">
        <v>1.3740256661320595E-6</v>
      </c>
      <c r="BP79" s="161">
        <v>4.3746904734837359E-5</v>
      </c>
      <c r="BQ79" s="161">
        <v>2.6284533622242067E-4</v>
      </c>
      <c r="BR79" s="161">
        <v>0</v>
      </c>
      <c r="BS79" s="161">
        <v>2.1832981522856735E-5</v>
      </c>
      <c r="BT79" s="161">
        <v>1.1982676675566887E-4</v>
      </c>
      <c r="BU79" s="161">
        <v>6.7618660489524344E-6</v>
      </c>
      <c r="BV79" s="161">
        <v>1.0137731949824841E-3</v>
      </c>
      <c r="BW79" s="161">
        <v>4.6332406258533946E-4</v>
      </c>
      <c r="BX79" s="161">
        <v>2.2792315374386048E-5</v>
      </c>
      <c r="BY79" s="161">
        <v>2.1836012682979198E-5</v>
      </c>
      <c r="BZ79" s="161">
        <v>3.1009519075437003E-2</v>
      </c>
      <c r="CA79" s="161">
        <v>1.0912580730362861E-5</v>
      </c>
      <c r="CB79" s="161">
        <v>1.3127752522421016E-5</v>
      </c>
      <c r="CC79" s="161">
        <v>4.8245858200968369E-5</v>
      </c>
      <c r="CD79" s="161">
        <v>0</v>
      </c>
      <c r="CE79" s="161">
        <v>3.2026467140214387E-3</v>
      </c>
      <c r="CF79" s="234">
        <v>2.1029609722403269E-3</v>
      </c>
      <c r="CG79" s="162">
        <v>2.0219809763023433E-3</v>
      </c>
      <c r="CH79" s="161">
        <v>0</v>
      </c>
      <c r="CI79" s="161">
        <v>0</v>
      </c>
      <c r="CJ79" s="161">
        <v>0</v>
      </c>
      <c r="CK79" s="161">
        <v>0</v>
      </c>
      <c r="CL79" s="161">
        <v>0</v>
      </c>
      <c r="CM79" s="161">
        <v>0</v>
      </c>
      <c r="CN79" s="161">
        <v>0</v>
      </c>
      <c r="CO79" s="161">
        <v>0</v>
      </c>
      <c r="CP79" s="161">
        <v>4.4006498525078909E-2</v>
      </c>
      <c r="CQ79" s="161">
        <v>4.6384793669403533E-2</v>
      </c>
      <c r="CR79" s="161">
        <v>0.4497117222147588</v>
      </c>
      <c r="CS79" s="161">
        <v>0</v>
      </c>
      <c r="CT79" s="161">
        <v>0</v>
      </c>
      <c r="CU79" s="161">
        <v>0</v>
      </c>
      <c r="CV79" s="161">
        <v>0</v>
      </c>
      <c r="CW79" s="234">
        <v>0.11883953892500533</v>
      </c>
      <c r="CX79" s="162">
        <v>0.11418598945362461</v>
      </c>
      <c r="CY79" s="162">
        <v>3.2560627818520538E-6</v>
      </c>
      <c r="CZ79" s="162">
        <v>4.1391048520758846E-5</v>
      </c>
      <c r="DA79" s="162">
        <v>6.20249535072918E-2</v>
      </c>
      <c r="DB79" s="122"/>
    </row>
    <row r="80" spans="1:106" x14ac:dyDescent="0.15">
      <c r="A80" s="96"/>
      <c r="B80" s="136"/>
      <c r="C80" s="78" t="s">
        <v>334</v>
      </c>
      <c r="D80" s="79" t="s">
        <v>402</v>
      </c>
      <c r="E80" s="161">
        <v>5.6643103135762193E-6</v>
      </c>
      <c r="F80" s="161">
        <v>0</v>
      </c>
      <c r="G80" s="161">
        <v>1.7751479289940828E-4</v>
      </c>
      <c r="H80" s="161">
        <v>6.9228106611284181E-5</v>
      </c>
      <c r="I80" s="161">
        <v>2.0234895183242952E-5</v>
      </c>
      <c r="J80" s="161">
        <v>2.1504451421444238E-5</v>
      </c>
      <c r="K80" s="161">
        <v>1.8434623910628944E-5</v>
      </c>
      <c r="L80" s="161">
        <v>3.8283143631599059E-5</v>
      </c>
      <c r="M80" s="161">
        <v>6.6920070667594621E-6</v>
      </c>
      <c r="N80" s="161">
        <v>1.2738552136164203E-5</v>
      </c>
      <c r="O80" s="161">
        <v>3.1833042060998474E-5</v>
      </c>
      <c r="P80" s="161">
        <v>1.4489473075822124E-5</v>
      </c>
      <c r="Q80" s="161">
        <v>7.4222519112298668E-6</v>
      </c>
      <c r="R80" s="161">
        <v>2.0792650491139733E-5</v>
      </c>
      <c r="S80" s="161">
        <v>3.7203685928609318E-5</v>
      </c>
      <c r="T80" s="161">
        <v>2.8787107563027408E-5</v>
      </c>
      <c r="U80" s="161">
        <v>4.4195720749338446E-5</v>
      </c>
      <c r="V80" s="161">
        <v>3.1508061767258541E-5</v>
      </c>
      <c r="W80" s="161">
        <v>1.2184561997488355E-5</v>
      </c>
      <c r="X80" s="161">
        <v>1.7175957666989669E-5</v>
      </c>
      <c r="Y80" s="161">
        <v>1.040535084761988E-5</v>
      </c>
      <c r="Z80" s="161">
        <v>2.2474619004129199E-5</v>
      </c>
      <c r="AA80" s="161">
        <v>2.039133521188509E-5</v>
      </c>
      <c r="AB80" s="161">
        <v>3.1357241766842601E-5</v>
      </c>
      <c r="AC80" s="161">
        <v>1.989765462773529E-4</v>
      </c>
      <c r="AD80" s="161">
        <v>4.9235443892694864E-5</v>
      </c>
      <c r="AE80" s="161">
        <v>1.3427931935933216E-5</v>
      </c>
      <c r="AF80" s="161">
        <v>6.2454900355608599E-5</v>
      </c>
      <c r="AG80" s="161">
        <v>6.9973594175250704E-6</v>
      </c>
      <c r="AH80" s="161">
        <v>3.9301212351705944E-5</v>
      </c>
      <c r="AI80" s="161">
        <v>3.1818647848882633E-5</v>
      </c>
      <c r="AJ80" s="161">
        <v>0</v>
      </c>
      <c r="AK80" s="161">
        <v>3.4437918076325448E-5</v>
      </c>
      <c r="AL80" s="161">
        <v>2.7102932223029635E-5</v>
      </c>
      <c r="AM80" s="161">
        <v>0</v>
      </c>
      <c r="AN80" s="161">
        <v>4.3444510818002636E-5</v>
      </c>
      <c r="AO80" s="161">
        <v>7.0918379635452768E-5</v>
      </c>
      <c r="AP80" s="161">
        <v>0</v>
      </c>
      <c r="AQ80" s="161">
        <v>4.2691940295321499E-5</v>
      </c>
      <c r="AR80" s="233">
        <v>2.7315349007991065E-5</v>
      </c>
      <c r="AS80" s="161">
        <v>8.2183234412908053E-5</v>
      </c>
      <c r="AT80" s="161">
        <v>9.67635217214492E-5</v>
      </c>
      <c r="AU80" s="161">
        <v>6.7023535341564442E-3</v>
      </c>
      <c r="AV80" s="161">
        <v>3.2701348695902944E-3</v>
      </c>
      <c r="AW80" s="161">
        <v>9.7472100349089855E-4</v>
      </c>
      <c r="AX80" s="161">
        <v>1.3200913300817076E-3</v>
      </c>
      <c r="AY80" s="161">
        <v>7.7699916958977777E-4</v>
      </c>
      <c r="AZ80" s="161">
        <v>1.8669490814959546E-3</v>
      </c>
      <c r="BA80" s="161">
        <v>1.4958563308136003E-4</v>
      </c>
      <c r="BB80" s="161">
        <v>6.0461527579795703E-4</v>
      </c>
      <c r="BC80" s="161">
        <v>1.2376447755424022E-3</v>
      </c>
      <c r="BD80" s="161">
        <v>7.227504192335902E-4</v>
      </c>
      <c r="BE80" s="161">
        <v>3.8305674505719747E-4</v>
      </c>
      <c r="BF80" s="161">
        <v>9.0180867274926985E-4</v>
      </c>
      <c r="BG80" s="161">
        <v>2.2767471228898892E-3</v>
      </c>
      <c r="BH80" s="161">
        <v>1.9039505355357392E-3</v>
      </c>
      <c r="BI80" s="161">
        <v>1.5701898701482725E-3</v>
      </c>
      <c r="BJ80" s="161">
        <v>8.0502239636169386E-4</v>
      </c>
      <c r="BK80" s="161">
        <v>6.4771702194686242E-4</v>
      </c>
      <c r="BL80" s="161">
        <v>7.2753531690472248E-4</v>
      </c>
      <c r="BM80" s="161">
        <v>2.7325431180285123E-4</v>
      </c>
      <c r="BN80" s="161">
        <v>8.6365327447758804E-4</v>
      </c>
      <c r="BO80" s="161">
        <v>1.100967508395444E-3</v>
      </c>
      <c r="BP80" s="161">
        <v>1.7481596628624188E-3</v>
      </c>
      <c r="BQ80" s="161">
        <v>9.9108018681463485E-3</v>
      </c>
      <c r="BR80" s="161">
        <v>2.1482493548075463E-3</v>
      </c>
      <c r="BS80" s="161">
        <v>5.6164601787391216E-4</v>
      </c>
      <c r="BT80" s="161">
        <v>2.7374990025170382E-3</v>
      </c>
      <c r="BU80" s="161">
        <v>3.3499715643816615E-4</v>
      </c>
      <c r="BV80" s="161">
        <v>1.5638765033744362E-3</v>
      </c>
      <c r="BW80" s="161">
        <v>1.4012496287382566E-3</v>
      </c>
      <c r="BX80" s="161">
        <v>3.4319463379822672E-6</v>
      </c>
      <c r="BY80" s="161">
        <v>1.5469422153806043E-3</v>
      </c>
      <c r="BZ80" s="161">
        <v>1.1822604769738789E-3</v>
      </c>
      <c r="CA80" s="161">
        <v>0</v>
      </c>
      <c r="CB80" s="161">
        <v>2.216964688064088E-3</v>
      </c>
      <c r="CC80" s="161">
        <v>3.531747279285988E-3</v>
      </c>
      <c r="CD80" s="161">
        <v>0</v>
      </c>
      <c r="CE80" s="161">
        <v>2.0249286423108487E-3</v>
      </c>
      <c r="CF80" s="234">
        <v>1.2656129830703811E-3</v>
      </c>
      <c r="CG80" s="162">
        <v>1.2179291036736276E-3</v>
      </c>
      <c r="CH80" s="161">
        <v>0</v>
      </c>
      <c r="CI80" s="161">
        <v>3.5164846836425046E-4</v>
      </c>
      <c r="CJ80" s="161">
        <v>0</v>
      </c>
      <c r="CK80" s="161">
        <v>0</v>
      </c>
      <c r="CL80" s="161">
        <v>0</v>
      </c>
      <c r="CM80" s="161">
        <v>0</v>
      </c>
      <c r="CN80" s="161">
        <v>0</v>
      </c>
      <c r="CO80" s="161">
        <v>2.0743444421535403E-4</v>
      </c>
      <c r="CP80" s="161">
        <v>0</v>
      </c>
      <c r="CQ80" s="161">
        <v>1.4154803623984585E-2</v>
      </c>
      <c r="CR80" s="161">
        <v>0</v>
      </c>
      <c r="CS80" s="161">
        <v>0</v>
      </c>
      <c r="CT80" s="161">
        <v>0</v>
      </c>
      <c r="CU80" s="161">
        <v>0</v>
      </c>
      <c r="CV80" s="161">
        <v>0</v>
      </c>
      <c r="CW80" s="234">
        <v>8.1779539850519653E-3</v>
      </c>
      <c r="CX80" s="162">
        <v>7.8658423147155744E-3</v>
      </c>
      <c r="CY80" s="162">
        <v>2.9400414503839883E-4</v>
      </c>
      <c r="CZ80" s="162">
        <v>6.4154922678166305E-4</v>
      </c>
      <c r="DA80" s="162">
        <v>5.3166355393394552E-3</v>
      </c>
      <c r="DB80" s="122"/>
    </row>
    <row r="81" spans="1:106" x14ac:dyDescent="0.15">
      <c r="A81" s="96"/>
      <c r="B81" s="136"/>
      <c r="C81" s="78" t="s">
        <v>335</v>
      </c>
      <c r="D81" s="79" t="s">
        <v>21</v>
      </c>
      <c r="E81" s="161">
        <v>1.1560857350009062E-2</v>
      </c>
      <c r="F81" s="161">
        <v>9.2769440654843112E-3</v>
      </c>
      <c r="G81" s="161">
        <v>6.9230769230769233E-3</v>
      </c>
      <c r="H81" s="161">
        <v>5.7390100380754587E-2</v>
      </c>
      <c r="I81" s="161">
        <v>1.2229864149303707E-2</v>
      </c>
      <c r="J81" s="161">
        <v>9.5909853339641304E-3</v>
      </c>
      <c r="K81" s="161">
        <v>8.23566823207348E-3</v>
      </c>
      <c r="L81" s="161">
        <v>1.4928924716573373E-2</v>
      </c>
      <c r="M81" s="161">
        <v>3.5869157877830718E-3</v>
      </c>
      <c r="N81" s="161">
        <v>1.175768362167956E-2</v>
      </c>
      <c r="O81" s="161">
        <v>1.7250325492855073E-2</v>
      </c>
      <c r="P81" s="161">
        <v>3.5817977443432293E-3</v>
      </c>
      <c r="Q81" s="161">
        <v>6.4239590291694498E-3</v>
      </c>
      <c r="R81" s="161">
        <v>9.6599188740086675E-3</v>
      </c>
      <c r="S81" s="161">
        <v>1.1962579469730549E-2</v>
      </c>
      <c r="T81" s="161">
        <v>1.2446498506341669E-2</v>
      </c>
      <c r="U81" s="161">
        <v>1.0894245164711927E-2</v>
      </c>
      <c r="V81" s="161">
        <v>1.2646190245676951E-2</v>
      </c>
      <c r="W81" s="161">
        <v>1.3189382210214562E-2</v>
      </c>
      <c r="X81" s="161">
        <v>1.3609083791478148E-2</v>
      </c>
      <c r="Y81" s="161">
        <v>8.902818185223569E-3</v>
      </c>
      <c r="Z81" s="161">
        <v>1.5380811987553148E-2</v>
      </c>
      <c r="AA81" s="161">
        <v>3.3126361280932701E-2</v>
      </c>
      <c r="AB81" s="161">
        <v>1.5668586566055912E-2</v>
      </c>
      <c r="AC81" s="161">
        <v>4.7795186808365177E-2</v>
      </c>
      <c r="AD81" s="161">
        <v>2.0418641945784743E-2</v>
      </c>
      <c r="AE81" s="161">
        <v>2.8578172825964816E-2</v>
      </c>
      <c r="AF81" s="161">
        <v>3.413784853437566E-2</v>
      </c>
      <c r="AG81" s="161">
        <v>8.582445466631802E-3</v>
      </c>
      <c r="AH81" s="161">
        <v>2.1510460471142932E-2</v>
      </c>
      <c r="AI81" s="161">
        <v>4.3315785938278895E-2</v>
      </c>
      <c r="AJ81" s="161">
        <v>2.5098142144496991E-2</v>
      </c>
      <c r="AK81" s="161">
        <v>1.7498594932942486E-2</v>
      </c>
      <c r="AL81" s="161">
        <v>1.6107390458982265E-2</v>
      </c>
      <c r="AM81" s="161">
        <v>2.2630893126010101E-2</v>
      </c>
      <c r="AN81" s="161">
        <v>3.9631616103857938E-2</v>
      </c>
      <c r="AO81" s="161">
        <v>1.1726510182362822E-2</v>
      </c>
      <c r="AP81" s="161">
        <v>0</v>
      </c>
      <c r="AQ81" s="161">
        <v>1.9035268879176472E-2</v>
      </c>
      <c r="AR81" s="233">
        <v>1.7671049817588436E-2</v>
      </c>
      <c r="AS81" s="161">
        <v>3.4156305671886808E-2</v>
      </c>
      <c r="AT81" s="161">
        <v>3.566258821498762E-2</v>
      </c>
      <c r="AU81" s="161">
        <v>1.9187521685554813E-2</v>
      </c>
      <c r="AV81" s="161">
        <v>0.14424272502297009</v>
      </c>
      <c r="AW81" s="161">
        <v>3.5032949859498418E-2</v>
      </c>
      <c r="AX81" s="161">
        <v>3.1075348543974528E-2</v>
      </c>
      <c r="AY81" s="161">
        <v>2.578775895779991E-2</v>
      </c>
      <c r="AZ81" s="161">
        <v>4.396546463569799E-2</v>
      </c>
      <c r="BA81" s="161">
        <v>4.4328190270083757E-3</v>
      </c>
      <c r="BB81" s="161">
        <v>3.7037318787389882E-2</v>
      </c>
      <c r="BC81" s="161">
        <v>5.6613799975968694E-2</v>
      </c>
      <c r="BD81" s="161">
        <v>1.1288894079739129E-2</v>
      </c>
      <c r="BE81" s="161">
        <v>1.8377170090956643E-2</v>
      </c>
      <c r="BF81" s="161">
        <v>3.1908913137382533E-2</v>
      </c>
      <c r="BG81" s="161">
        <v>4.3234150169600923E-2</v>
      </c>
      <c r="BH81" s="161">
        <v>3.8883651218682078E-2</v>
      </c>
      <c r="BI81" s="161">
        <v>3.4886106858313636E-2</v>
      </c>
      <c r="BJ81" s="161">
        <v>4.7066358410397399E-2</v>
      </c>
      <c r="BK81" s="161">
        <v>4.208618459269018E-2</v>
      </c>
      <c r="BL81" s="161">
        <v>4.0424366450141275E-2</v>
      </c>
      <c r="BM81" s="161">
        <v>2.5936877850480711E-2</v>
      </c>
      <c r="BN81" s="161">
        <v>4.6937801964388667E-2</v>
      </c>
      <c r="BO81" s="161">
        <v>0.10512356308566985</v>
      </c>
      <c r="BP81" s="161">
        <v>9.4926467436461784E-2</v>
      </c>
      <c r="BQ81" s="161">
        <v>0.13898067251804461</v>
      </c>
      <c r="BR81" s="161">
        <v>6.3083674905808795E-2</v>
      </c>
      <c r="BS81" s="161">
        <v>8.3545560813711145E-2</v>
      </c>
      <c r="BT81" s="161">
        <v>0.10957589439684114</v>
      </c>
      <c r="BU81" s="161">
        <v>3.0076254425097312E-2</v>
      </c>
      <c r="BV81" s="161">
        <v>6.9190857267077202E-2</v>
      </c>
      <c r="BW81" s="161">
        <v>0.14830797115570465</v>
      </c>
      <c r="BX81" s="161">
        <v>7.9223049265982656E-2</v>
      </c>
      <c r="BY81" s="161">
        <v>6.0863946484575687E-2</v>
      </c>
      <c r="BZ81" s="161">
        <v>5.2138412836572716E-2</v>
      </c>
      <c r="CA81" s="161">
        <v>7.6036033341571663E-2</v>
      </c>
      <c r="CB81" s="161">
        <v>0.12135385768683396</v>
      </c>
      <c r="CC81" s="161">
        <v>3.7773002861017008E-2</v>
      </c>
      <c r="CD81" s="161">
        <v>0</v>
      </c>
      <c r="CE81" s="161">
        <v>5.6967757479650154E-2</v>
      </c>
      <c r="CF81" s="234">
        <v>6.485417981192107E-2</v>
      </c>
      <c r="CG81" s="162">
        <v>6.3037270356291975E-2</v>
      </c>
      <c r="CH81" s="161">
        <v>2.463169508811429E-3</v>
      </c>
      <c r="CI81" s="161">
        <v>2.0335955723979407E-3</v>
      </c>
      <c r="CJ81" s="161">
        <v>0</v>
      </c>
      <c r="CK81" s="161">
        <v>3.0395295791742524E-3</v>
      </c>
      <c r="CL81" s="161">
        <v>9.7196184271455266E-3</v>
      </c>
      <c r="CM81" s="161">
        <v>0</v>
      </c>
      <c r="CN81" s="161">
        <v>0</v>
      </c>
      <c r="CO81" s="161">
        <v>2.7751731722574155E-3</v>
      </c>
      <c r="CP81" s="161">
        <v>5.0340665796737025E-3</v>
      </c>
      <c r="CQ81" s="161">
        <v>1.4566006009872526E-2</v>
      </c>
      <c r="CR81" s="161">
        <v>0</v>
      </c>
      <c r="CS81" s="161">
        <v>9.489397180284475E-3</v>
      </c>
      <c r="CT81" s="161">
        <v>2.7930730597196255E-2</v>
      </c>
      <c r="CU81" s="161">
        <v>0</v>
      </c>
      <c r="CV81" s="161">
        <v>0</v>
      </c>
      <c r="CW81" s="234">
        <v>1.3008829776000087E-2</v>
      </c>
      <c r="CX81" s="162">
        <v>1.2608097597893175E-2</v>
      </c>
      <c r="CY81" s="162">
        <v>1.6916726180258624E-2</v>
      </c>
      <c r="CZ81" s="162">
        <v>1.7346204386135575E-2</v>
      </c>
      <c r="DA81" s="162">
        <v>6.9402652811303908E-2</v>
      </c>
      <c r="DB81" s="122"/>
    </row>
    <row r="82" spans="1:106" x14ac:dyDescent="0.15">
      <c r="A82" s="96"/>
      <c r="B82" s="136"/>
      <c r="C82" s="317" t="s">
        <v>381</v>
      </c>
      <c r="D82" s="79" t="s">
        <v>443</v>
      </c>
      <c r="E82" s="161">
        <v>6.7971723762914622E-5</v>
      </c>
      <c r="F82" s="161">
        <v>0</v>
      </c>
      <c r="G82" s="161">
        <v>2.6627218934911241E-4</v>
      </c>
      <c r="H82" s="161">
        <v>0</v>
      </c>
      <c r="I82" s="161">
        <v>5.3356223614761677E-4</v>
      </c>
      <c r="J82" s="161">
        <v>4.3008902842888476E-5</v>
      </c>
      <c r="K82" s="161">
        <v>2.3043279888286179E-5</v>
      </c>
      <c r="L82" s="161">
        <v>3.0776644880305126E-5</v>
      </c>
      <c r="M82" s="161">
        <v>6.6920070667594621E-6</v>
      </c>
      <c r="N82" s="161">
        <v>2.1837517947710062E-5</v>
      </c>
      <c r="O82" s="161">
        <v>1.5916521030499237E-5</v>
      </c>
      <c r="P82" s="161">
        <v>1.6743391109838901E-5</v>
      </c>
      <c r="Q82" s="161">
        <v>2.9689007644919467E-5</v>
      </c>
      <c r="R82" s="161">
        <v>2.4258092239663021E-5</v>
      </c>
      <c r="S82" s="161">
        <v>2.5511098922474958E-5</v>
      </c>
      <c r="T82" s="161">
        <v>5.4957205347597781E-5</v>
      </c>
      <c r="U82" s="161">
        <v>3.8671255655671142E-5</v>
      </c>
      <c r="V82" s="161">
        <v>3.723680027039646E-5</v>
      </c>
      <c r="W82" s="161">
        <v>4.2239814924626302E-5</v>
      </c>
      <c r="X82" s="161">
        <v>2.7195266306066977E-5</v>
      </c>
      <c r="Y82" s="161">
        <v>2.7053912203811687E-5</v>
      </c>
      <c r="Z82" s="161">
        <v>3.0647207732903456E-5</v>
      </c>
      <c r="AA82" s="161">
        <v>6.436015176251232E-5</v>
      </c>
      <c r="AB82" s="161">
        <v>1.7560055389431856E-5</v>
      </c>
      <c r="AC82" s="161">
        <v>7.6529440875904955E-5</v>
      </c>
      <c r="AD82" s="161">
        <v>1.4067269683627105E-5</v>
      </c>
      <c r="AE82" s="161">
        <v>2.296883094304366E-4</v>
      </c>
      <c r="AF82" s="161">
        <v>5.8611521872186529E-5</v>
      </c>
      <c r="AG82" s="161">
        <v>1.5762472793161739E-4</v>
      </c>
      <c r="AH82" s="161">
        <v>2.194821551333732E-4</v>
      </c>
      <c r="AI82" s="161">
        <v>1.5532214024010116E-3</v>
      </c>
      <c r="AJ82" s="161">
        <v>1.3366449725137189E-4</v>
      </c>
      <c r="AK82" s="161">
        <v>2.9272230364876632E-4</v>
      </c>
      <c r="AL82" s="161">
        <v>4.8502464795647819E-3</v>
      </c>
      <c r="AM82" s="161">
        <v>6.6304142627577917E-4</v>
      </c>
      <c r="AN82" s="161">
        <v>2.9452822775145909E-4</v>
      </c>
      <c r="AO82" s="161">
        <v>3.5102367781824732E-3</v>
      </c>
      <c r="AP82" s="161">
        <v>0</v>
      </c>
      <c r="AQ82" s="161">
        <v>7.5244544770504136E-4</v>
      </c>
      <c r="AR82" s="233">
        <v>7.219176100436781E-4</v>
      </c>
      <c r="AS82" s="161">
        <v>1.3835386877835088E-4</v>
      </c>
      <c r="AT82" s="161">
        <v>2.209869617692556E-4</v>
      </c>
      <c r="AU82" s="161">
        <v>1.0930233554317763E-3</v>
      </c>
      <c r="AV82" s="161">
        <v>2.0924570945696715E-4</v>
      </c>
      <c r="AW82" s="161">
        <v>2.7807413048511532E-3</v>
      </c>
      <c r="AX82" s="161">
        <v>1.677328588977222E-4</v>
      </c>
      <c r="AY82" s="161">
        <v>1.0381303197714083E-4</v>
      </c>
      <c r="AZ82" s="161">
        <v>1.0866203313203482E-4</v>
      </c>
      <c r="BA82" s="161">
        <v>1.4207590659016556E-5</v>
      </c>
      <c r="BB82" s="161">
        <v>8.7645341144316347E-5</v>
      </c>
      <c r="BC82" s="161">
        <v>6.7098272358254494E-5</v>
      </c>
      <c r="BD82" s="161">
        <v>6.7308187096892707E-5</v>
      </c>
      <c r="BE82" s="161">
        <v>1.0691013668460975E-4</v>
      </c>
      <c r="BF82" s="161">
        <v>9.2002068633543203E-5</v>
      </c>
      <c r="BG82" s="161">
        <v>1.234082748843298E-4</v>
      </c>
      <c r="BH82" s="161">
        <v>1.7168214147505854E-4</v>
      </c>
      <c r="BI82" s="161">
        <v>1.3290158709444025E-4</v>
      </c>
      <c r="BJ82" s="161">
        <v>1.9955182772934217E-4</v>
      </c>
      <c r="BK82" s="161">
        <v>1.5704205461689521E-4</v>
      </c>
      <c r="BL82" s="161">
        <v>1.472839097950602E-4</v>
      </c>
      <c r="BM82" s="161">
        <v>9.7712513958049922E-5</v>
      </c>
      <c r="BN82" s="161">
        <v>4.7112201616561185E-4</v>
      </c>
      <c r="BO82" s="161">
        <v>2.5819905160430159E-4</v>
      </c>
      <c r="BP82" s="161">
        <v>8.6463893551029435E-5</v>
      </c>
      <c r="BQ82" s="161">
        <v>2.9006778618801516E-4</v>
      </c>
      <c r="BR82" s="161">
        <v>5.5203632399011853E-5</v>
      </c>
      <c r="BS82" s="161">
        <v>9.4072294870192904E-4</v>
      </c>
      <c r="BT82" s="161">
        <v>2.2815711971618222E-4</v>
      </c>
      <c r="BU82" s="161">
        <v>6.385509055255881E-4</v>
      </c>
      <c r="BV82" s="161">
        <v>8.5328433987363938E-4</v>
      </c>
      <c r="BW82" s="161">
        <v>1.0934968713818671E-2</v>
      </c>
      <c r="BX82" s="161">
        <v>5.5346029264285014E-4</v>
      </c>
      <c r="BY82" s="161">
        <v>1.2434845411813421E-3</v>
      </c>
      <c r="BZ82" s="161">
        <v>1.9426758096473155E-2</v>
      </c>
      <c r="CA82" s="161">
        <v>2.647109166426354E-3</v>
      </c>
      <c r="CB82" s="161">
        <v>1.5995732985043325E-3</v>
      </c>
      <c r="CC82" s="161">
        <v>1.4344798280839913E-2</v>
      </c>
      <c r="CD82" s="161">
        <v>0</v>
      </c>
      <c r="CE82" s="161">
        <v>2.9762262678404588E-3</v>
      </c>
      <c r="CF82" s="234">
        <v>3.1795106968718193E-3</v>
      </c>
      <c r="CG82" s="162">
        <v>3.0848746666194155E-3</v>
      </c>
      <c r="CH82" s="161">
        <v>0.17198623067887803</v>
      </c>
      <c r="CI82" s="161">
        <v>3.8744527343478594E-2</v>
      </c>
      <c r="CJ82" s="161">
        <v>0</v>
      </c>
      <c r="CK82" s="161">
        <v>0</v>
      </c>
      <c r="CL82" s="161">
        <v>0</v>
      </c>
      <c r="CM82" s="161">
        <v>0</v>
      </c>
      <c r="CN82" s="161">
        <v>2.0617038509682646E-4</v>
      </c>
      <c r="CO82" s="161">
        <v>2.7266900046514813E-2</v>
      </c>
      <c r="CP82" s="161">
        <v>0.66214114546282288</v>
      </c>
      <c r="CQ82" s="161">
        <v>0.14333814826819791</v>
      </c>
      <c r="CR82" s="161">
        <v>0</v>
      </c>
      <c r="CS82" s="161">
        <v>0</v>
      </c>
      <c r="CT82" s="161">
        <v>0</v>
      </c>
      <c r="CU82" s="161">
        <v>0</v>
      </c>
      <c r="CV82" s="161">
        <v>8.4391684409873427E-4</v>
      </c>
      <c r="CW82" s="234">
        <v>0.10133249166626444</v>
      </c>
      <c r="CX82" s="162">
        <v>9.8432212029980329E-2</v>
      </c>
      <c r="CY82" s="162">
        <v>7.4735380059629082E-3</v>
      </c>
      <c r="CZ82" s="162">
        <v>1.2438515142672191E-2</v>
      </c>
      <c r="DA82" s="162">
        <v>5.4270783678851804E-2</v>
      </c>
      <c r="DB82" s="122"/>
    </row>
    <row r="83" spans="1:106" x14ac:dyDescent="0.15">
      <c r="A83" s="96"/>
      <c r="B83" s="319"/>
      <c r="C83" s="317" t="s">
        <v>336</v>
      </c>
      <c r="D83" s="79" t="s">
        <v>403</v>
      </c>
      <c r="E83" s="161">
        <v>0</v>
      </c>
      <c r="F83" s="161">
        <v>0</v>
      </c>
      <c r="G83" s="161">
        <v>0</v>
      </c>
      <c r="H83" s="161">
        <v>0</v>
      </c>
      <c r="I83" s="161">
        <v>0</v>
      </c>
      <c r="J83" s="161">
        <v>0</v>
      </c>
      <c r="K83" s="161">
        <v>0</v>
      </c>
      <c r="L83" s="161">
        <v>0</v>
      </c>
      <c r="M83" s="161">
        <v>0</v>
      </c>
      <c r="N83" s="161">
        <v>0</v>
      </c>
      <c r="O83" s="161">
        <v>0</v>
      </c>
      <c r="P83" s="161">
        <v>0</v>
      </c>
      <c r="Q83" s="161">
        <v>0</v>
      </c>
      <c r="R83" s="161">
        <v>0</v>
      </c>
      <c r="S83" s="161">
        <v>0</v>
      </c>
      <c r="T83" s="161">
        <v>0</v>
      </c>
      <c r="U83" s="161">
        <v>0</v>
      </c>
      <c r="V83" s="161">
        <v>0</v>
      </c>
      <c r="W83" s="161">
        <v>0</v>
      </c>
      <c r="X83" s="161">
        <v>0</v>
      </c>
      <c r="Y83" s="161">
        <v>0</v>
      </c>
      <c r="Z83" s="161">
        <v>0</v>
      </c>
      <c r="AA83" s="161">
        <v>0</v>
      </c>
      <c r="AB83" s="161">
        <v>0</v>
      </c>
      <c r="AC83" s="161">
        <v>0</v>
      </c>
      <c r="AD83" s="161">
        <v>0</v>
      </c>
      <c r="AE83" s="161">
        <v>0</v>
      </c>
      <c r="AF83" s="161">
        <v>0</v>
      </c>
      <c r="AG83" s="161">
        <v>0</v>
      </c>
      <c r="AH83" s="161">
        <v>0</v>
      </c>
      <c r="AI83" s="161">
        <v>0</v>
      </c>
      <c r="AJ83" s="161">
        <v>0</v>
      </c>
      <c r="AK83" s="161">
        <v>0</v>
      </c>
      <c r="AL83" s="161">
        <v>0</v>
      </c>
      <c r="AM83" s="161">
        <v>0</v>
      </c>
      <c r="AN83" s="161">
        <v>0</v>
      </c>
      <c r="AO83" s="161">
        <v>0</v>
      </c>
      <c r="AP83" s="161">
        <v>0</v>
      </c>
      <c r="AQ83" s="161">
        <v>0</v>
      </c>
      <c r="AR83" s="233">
        <v>0</v>
      </c>
      <c r="AS83" s="161">
        <v>4.1817068203793697E-4</v>
      </c>
      <c r="AT83" s="161">
        <v>1.2827704703884009E-3</v>
      </c>
      <c r="AU83" s="161">
        <v>1.2615102998353683E-3</v>
      </c>
      <c r="AV83" s="161">
        <v>1.0140368996760715E-3</v>
      </c>
      <c r="AW83" s="161">
        <v>6.0113538420827211E-4</v>
      </c>
      <c r="AX83" s="161">
        <v>1.124147460181078E-3</v>
      </c>
      <c r="AY83" s="161">
        <v>7.3741104779414699E-4</v>
      </c>
      <c r="AZ83" s="161">
        <v>5.2627706879413089E-4</v>
      </c>
      <c r="BA83" s="161">
        <v>2.1463610174157153E-5</v>
      </c>
      <c r="BB83" s="161">
        <v>1.6663135495489139E-4</v>
      </c>
      <c r="BC83" s="161">
        <v>1.1475273878495641E-3</v>
      </c>
      <c r="BD83" s="161">
        <v>1.2822520070384716E-4</v>
      </c>
      <c r="BE83" s="161">
        <v>3.8464902368867042E-4</v>
      </c>
      <c r="BF83" s="161">
        <v>4.0443230170649706E-4</v>
      </c>
      <c r="BG83" s="161">
        <v>8.3592309978955761E-4</v>
      </c>
      <c r="BH83" s="161">
        <v>9.6727513298929728E-4</v>
      </c>
      <c r="BI83" s="161">
        <v>7.6094554921221028E-4</v>
      </c>
      <c r="BJ83" s="161">
        <v>8.2676941058852931E-4</v>
      </c>
      <c r="BK83" s="161">
        <v>9.7410963707501538E-4</v>
      </c>
      <c r="BL83" s="161">
        <v>7.2045569447348019E-4</v>
      </c>
      <c r="BM83" s="161">
        <v>3.2268218362609054E-4</v>
      </c>
      <c r="BN83" s="161">
        <v>1.1839317392789636E-3</v>
      </c>
      <c r="BO83" s="161">
        <v>8.8781686970218639E-4</v>
      </c>
      <c r="BP83" s="161">
        <v>5.5419285146150465E-5</v>
      </c>
      <c r="BQ83" s="161">
        <v>7.8670592799730613E-4</v>
      </c>
      <c r="BR83" s="161">
        <v>3.3917111745952883E-3</v>
      </c>
      <c r="BS83" s="161">
        <v>2.1862048124581569E-3</v>
      </c>
      <c r="BT83" s="161">
        <v>3.6867421101915484E-3</v>
      </c>
      <c r="BU83" s="161">
        <v>3.9366328153242518E-4</v>
      </c>
      <c r="BV83" s="161">
        <v>1.9110976741759621E-3</v>
      </c>
      <c r="BW83" s="161">
        <v>1.6719302816681025E-3</v>
      </c>
      <c r="BX83" s="161">
        <v>2.8529953294092127E-3</v>
      </c>
      <c r="BY83" s="161">
        <v>3.8322951093082637E-3</v>
      </c>
      <c r="BZ83" s="161">
        <v>2.1234299616029943E-3</v>
      </c>
      <c r="CA83" s="161">
        <v>4.4608205007783293E-3</v>
      </c>
      <c r="CB83" s="161">
        <v>1.5211009193343418E-3</v>
      </c>
      <c r="CC83" s="161">
        <v>1.8058640514468332E-3</v>
      </c>
      <c r="CD83" s="161">
        <v>0</v>
      </c>
      <c r="CE83" s="161">
        <v>1.8515884472492197E-4</v>
      </c>
      <c r="CF83" s="234">
        <v>1.4248528486710584E-3</v>
      </c>
      <c r="CG83" s="162">
        <v>1.3699851742725718E-3</v>
      </c>
      <c r="CH83" s="161">
        <v>0</v>
      </c>
      <c r="CI83" s="161">
        <v>0</v>
      </c>
      <c r="CJ83" s="161">
        <v>0</v>
      </c>
      <c r="CK83" s="161">
        <v>0</v>
      </c>
      <c r="CL83" s="161">
        <v>0</v>
      </c>
      <c r="CM83" s="161">
        <v>0</v>
      </c>
      <c r="CN83" s="161">
        <v>0</v>
      </c>
      <c r="CO83" s="161">
        <v>0</v>
      </c>
      <c r="CP83" s="161">
        <v>0</v>
      </c>
      <c r="CQ83" s="161">
        <v>0</v>
      </c>
      <c r="CR83" s="161">
        <v>0</v>
      </c>
      <c r="CS83" s="161">
        <v>0</v>
      </c>
      <c r="CT83" s="161">
        <v>0</v>
      </c>
      <c r="CU83" s="161">
        <v>0</v>
      </c>
      <c r="CV83" s="161">
        <v>0</v>
      </c>
      <c r="CW83" s="234">
        <v>0</v>
      </c>
      <c r="CX83" s="162">
        <v>0</v>
      </c>
      <c r="CY83" s="162">
        <v>0</v>
      </c>
      <c r="CZ83" s="162">
        <v>0</v>
      </c>
      <c r="DA83" s="162">
        <v>1.3699851742725718E-3</v>
      </c>
      <c r="DB83" s="122"/>
    </row>
    <row r="84" spans="1:106" x14ac:dyDescent="0.15">
      <c r="A84" s="96"/>
      <c r="B84" s="319"/>
      <c r="C84" s="123" t="s">
        <v>337</v>
      </c>
      <c r="D84" s="124" t="s">
        <v>404</v>
      </c>
      <c r="E84" s="161">
        <v>0</v>
      </c>
      <c r="F84" s="161">
        <v>0</v>
      </c>
      <c r="G84" s="161">
        <v>0</v>
      </c>
      <c r="H84" s="161">
        <v>0</v>
      </c>
      <c r="I84" s="161">
        <v>0</v>
      </c>
      <c r="J84" s="161">
        <v>0</v>
      </c>
      <c r="K84" s="161">
        <v>0</v>
      </c>
      <c r="L84" s="161">
        <v>0</v>
      </c>
      <c r="M84" s="161">
        <v>0</v>
      </c>
      <c r="N84" s="161">
        <v>0</v>
      </c>
      <c r="O84" s="161">
        <v>0</v>
      </c>
      <c r="P84" s="161">
        <v>0</v>
      </c>
      <c r="Q84" s="161">
        <v>0</v>
      </c>
      <c r="R84" s="161">
        <v>0</v>
      </c>
      <c r="S84" s="161">
        <v>0</v>
      </c>
      <c r="T84" s="161">
        <v>0</v>
      </c>
      <c r="U84" s="161">
        <v>0</v>
      </c>
      <c r="V84" s="161">
        <v>0</v>
      </c>
      <c r="W84" s="161">
        <v>0</v>
      </c>
      <c r="X84" s="161">
        <v>0</v>
      </c>
      <c r="Y84" s="161">
        <v>0</v>
      </c>
      <c r="Z84" s="161">
        <v>0</v>
      </c>
      <c r="AA84" s="161">
        <v>0</v>
      </c>
      <c r="AB84" s="161">
        <v>0</v>
      </c>
      <c r="AC84" s="161">
        <v>0</v>
      </c>
      <c r="AD84" s="161">
        <v>0</v>
      </c>
      <c r="AE84" s="161">
        <v>0</v>
      </c>
      <c r="AF84" s="161">
        <v>0</v>
      </c>
      <c r="AG84" s="161">
        <v>0</v>
      </c>
      <c r="AH84" s="161">
        <v>0</v>
      </c>
      <c r="AI84" s="161">
        <v>0</v>
      </c>
      <c r="AJ84" s="161">
        <v>0</v>
      </c>
      <c r="AK84" s="161">
        <v>0</v>
      </c>
      <c r="AL84" s="161">
        <v>0</v>
      </c>
      <c r="AM84" s="161">
        <v>0</v>
      </c>
      <c r="AN84" s="161">
        <v>0</v>
      </c>
      <c r="AO84" s="161">
        <v>0</v>
      </c>
      <c r="AP84" s="161">
        <v>0</v>
      </c>
      <c r="AQ84" s="161">
        <v>0</v>
      </c>
      <c r="AR84" s="233">
        <v>0</v>
      </c>
      <c r="AS84" s="161">
        <v>1.3273784170037424E-2</v>
      </c>
      <c r="AT84" s="161">
        <v>1.0700214841170525E-2</v>
      </c>
      <c r="AU84" s="161">
        <v>1.5766380000885271E-2</v>
      </c>
      <c r="AV84" s="161">
        <v>7.6790492733406213E-3</v>
      </c>
      <c r="AW84" s="161">
        <v>2.5940673201523597E-3</v>
      </c>
      <c r="AX84" s="161">
        <v>2.2449218646987648E-3</v>
      </c>
      <c r="AY84" s="161">
        <v>2.3128490348820249E-3</v>
      </c>
      <c r="AZ84" s="161">
        <v>1.3655372925018064E-3</v>
      </c>
      <c r="BA84" s="161">
        <v>5.5348713895911643E-4</v>
      </c>
      <c r="BB84" s="161">
        <v>2.1308419504430741E-3</v>
      </c>
      <c r="BC84" s="161">
        <v>8.9304372129957107E-3</v>
      </c>
      <c r="BD84" s="161">
        <v>2.3102813931428845E-3</v>
      </c>
      <c r="BE84" s="161">
        <v>4.3993521245716911E-3</v>
      </c>
      <c r="BF84" s="161">
        <v>2.5890365980879688E-3</v>
      </c>
      <c r="BG84" s="161">
        <v>1.0064905444744799E-2</v>
      </c>
      <c r="BH84" s="161">
        <v>7.6887707301220732E-3</v>
      </c>
      <c r="BI84" s="161">
        <v>4.2872356741764858E-3</v>
      </c>
      <c r="BJ84" s="161">
        <v>1.2862899471210629E-3</v>
      </c>
      <c r="BK84" s="161">
        <v>4.3704608311847144E-3</v>
      </c>
      <c r="BL84" s="161">
        <v>2.595306293617762E-3</v>
      </c>
      <c r="BM84" s="161">
        <v>1.5859285730713637E-3</v>
      </c>
      <c r="BN84" s="161">
        <v>2.2638152305931004E-3</v>
      </c>
      <c r="BO84" s="161">
        <v>1.4914557882411316E-2</v>
      </c>
      <c r="BP84" s="161">
        <v>3.2542400412280247E-3</v>
      </c>
      <c r="BQ84" s="161">
        <v>9.1014486918583378E-3</v>
      </c>
      <c r="BR84" s="161">
        <v>1.1587242440552589E-3</v>
      </c>
      <c r="BS84" s="161">
        <v>7.1727895298048881E-3</v>
      </c>
      <c r="BT84" s="161">
        <v>3.9311938668274747E-3</v>
      </c>
      <c r="BU84" s="161">
        <v>4.8494117096212867E-3</v>
      </c>
      <c r="BV84" s="161">
        <v>9.4840360338651133E-3</v>
      </c>
      <c r="BW84" s="161">
        <v>6.5495228185887006E-3</v>
      </c>
      <c r="BX84" s="161">
        <v>8.6382875268923123E-4</v>
      </c>
      <c r="BY84" s="161">
        <v>1.0346735513108557E-2</v>
      </c>
      <c r="BZ84" s="161">
        <v>3.5426240923555532E-3</v>
      </c>
      <c r="CA84" s="161">
        <v>3.9093310042383252E-3</v>
      </c>
      <c r="CB84" s="161">
        <v>8.6268220697397306E-3</v>
      </c>
      <c r="CC84" s="161">
        <v>2.130261520663521E-3</v>
      </c>
      <c r="CD84" s="161">
        <v>5.3485875258704589E-4</v>
      </c>
      <c r="CE84" s="161">
        <v>0</v>
      </c>
      <c r="CF84" s="234">
        <v>5.4084117817592208E-3</v>
      </c>
      <c r="CG84" s="162">
        <v>5.2001467830744266E-3</v>
      </c>
      <c r="CH84" s="161">
        <v>0</v>
      </c>
      <c r="CI84" s="161">
        <v>0</v>
      </c>
      <c r="CJ84" s="161">
        <v>0</v>
      </c>
      <c r="CK84" s="161">
        <v>0</v>
      </c>
      <c r="CL84" s="161">
        <v>0</v>
      </c>
      <c r="CM84" s="161">
        <v>0</v>
      </c>
      <c r="CN84" s="161">
        <v>0</v>
      </c>
      <c r="CO84" s="161">
        <v>0</v>
      </c>
      <c r="CP84" s="161">
        <v>0</v>
      </c>
      <c r="CQ84" s="161">
        <v>6.6421572842957117E-5</v>
      </c>
      <c r="CR84" s="161">
        <v>0</v>
      </c>
      <c r="CS84" s="161">
        <v>0</v>
      </c>
      <c r="CT84" s="161">
        <v>0</v>
      </c>
      <c r="CU84" s="161">
        <v>0</v>
      </c>
      <c r="CV84" s="161">
        <v>0</v>
      </c>
      <c r="CW84" s="234">
        <v>3.8375139687849061E-5</v>
      </c>
      <c r="CX84" s="162">
        <v>3.6872436020164468E-5</v>
      </c>
      <c r="CY84" s="162">
        <v>4.8925514787049688E-5</v>
      </c>
      <c r="CZ84" s="162">
        <v>4.6436860246299344E-4</v>
      </c>
      <c r="DA84" s="162">
        <v>5.1817636043572533E-3</v>
      </c>
      <c r="DB84" s="122"/>
    </row>
    <row r="85" spans="1:106" ht="12" thickBot="1" x14ac:dyDescent="0.2">
      <c r="A85" s="96"/>
      <c r="B85" s="137"/>
      <c r="C85" s="138"/>
      <c r="D85" s="139" t="s">
        <v>116</v>
      </c>
      <c r="E85" s="299">
        <v>0.27053312488671383</v>
      </c>
      <c r="F85" s="300">
        <v>0.10441109595270578</v>
      </c>
      <c r="G85" s="300">
        <v>0.27387573964497036</v>
      </c>
      <c r="H85" s="300">
        <v>0.29498096227068182</v>
      </c>
      <c r="I85" s="300">
        <v>0.34200061343682248</v>
      </c>
      <c r="J85" s="300">
        <v>0.32023353834243701</v>
      </c>
      <c r="K85" s="300">
        <v>0.37630136923169089</v>
      </c>
      <c r="L85" s="300">
        <v>0.37657552025666213</v>
      </c>
      <c r="M85" s="300">
        <v>0.11178328604315003</v>
      </c>
      <c r="N85" s="300">
        <v>0.40990840981014104</v>
      </c>
      <c r="O85" s="300">
        <v>0.23778327428304027</v>
      </c>
      <c r="P85" s="300">
        <v>0.26306443339881513</v>
      </c>
      <c r="Q85" s="300">
        <v>0.39271134862317225</v>
      </c>
      <c r="R85" s="300">
        <v>0.2820107186113282</v>
      </c>
      <c r="S85" s="300">
        <v>0.29370715596954405</v>
      </c>
      <c r="T85" s="300">
        <v>0.33173739353677101</v>
      </c>
      <c r="U85" s="300">
        <v>0.35899079071668888</v>
      </c>
      <c r="V85" s="300">
        <v>0.36200471475178808</v>
      </c>
      <c r="W85" s="300">
        <v>0.36483177993706262</v>
      </c>
      <c r="X85" s="300">
        <v>0.36026428073530281</v>
      </c>
      <c r="Y85" s="300">
        <v>0.41834504975838771</v>
      </c>
      <c r="Z85" s="300">
        <v>0.29701230587547833</v>
      </c>
      <c r="AA85" s="300">
        <v>0.2717393936381583</v>
      </c>
      <c r="AB85" s="300">
        <v>0.16760571153344442</v>
      </c>
      <c r="AC85" s="300">
        <v>0.16298219925205226</v>
      </c>
      <c r="AD85" s="300">
        <v>0.11113143050065413</v>
      </c>
      <c r="AE85" s="300">
        <v>0.11210733016669716</v>
      </c>
      <c r="AF85" s="300">
        <v>0.10511063645386841</v>
      </c>
      <c r="AG85" s="300">
        <v>2.4728299899458992E-2</v>
      </c>
      <c r="AH85" s="300">
        <v>0.1303530518600659</v>
      </c>
      <c r="AI85" s="300">
        <v>0.17672430555801069</v>
      </c>
      <c r="AJ85" s="300">
        <v>0.10106980203072825</v>
      </c>
      <c r="AK85" s="300">
        <v>8.0928418721003259E-2</v>
      </c>
      <c r="AL85" s="300">
        <v>0.18119252901781327</v>
      </c>
      <c r="AM85" s="300">
        <v>0.15246729686298524</v>
      </c>
      <c r="AN85" s="300">
        <v>0.16343505524800106</v>
      </c>
      <c r="AO85" s="300">
        <v>0.20877077484797149</v>
      </c>
      <c r="AP85" s="300">
        <v>0.56948310736386754</v>
      </c>
      <c r="AQ85" s="300">
        <v>0.14975265357091397</v>
      </c>
      <c r="AR85" s="315">
        <v>0.21638293161773972</v>
      </c>
      <c r="AS85" s="300">
        <v>0.52446718215141819</v>
      </c>
      <c r="AT85" s="300">
        <v>0.32967201088981901</v>
      </c>
      <c r="AU85" s="300">
        <v>0.4797580070564616</v>
      </c>
      <c r="AV85" s="300">
        <v>0.54643309837901644</v>
      </c>
      <c r="AW85" s="300">
        <v>0.62314562537359308</v>
      </c>
      <c r="AX85" s="300">
        <v>0.64970694279113594</v>
      </c>
      <c r="AY85" s="300">
        <v>0.67310282389313358</v>
      </c>
      <c r="AZ85" s="300">
        <v>0.73785645699798907</v>
      </c>
      <c r="BA85" s="300">
        <v>0.77615205166488888</v>
      </c>
      <c r="BB85" s="300">
        <v>0.67118672763048925</v>
      </c>
      <c r="BC85" s="300">
        <v>0.55332990277770511</v>
      </c>
      <c r="BD85" s="300">
        <v>0.7861976801647157</v>
      </c>
      <c r="BE85" s="300">
        <v>0.75559364639881721</v>
      </c>
      <c r="BF85" s="300">
        <v>0.60449168961746724</v>
      </c>
      <c r="BG85" s="300">
        <v>0.59679546310163301</v>
      </c>
      <c r="BH85" s="300">
        <v>0.57522020588469591</v>
      </c>
      <c r="BI85" s="300">
        <v>0.66447722896832384</v>
      </c>
      <c r="BJ85" s="300">
        <v>0.70696541550886793</v>
      </c>
      <c r="BK85" s="300">
        <v>0.67674134768147953</v>
      </c>
      <c r="BL85" s="300">
        <v>0.71816744945080169</v>
      </c>
      <c r="BM85" s="300">
        <v>0.78611988247240139</v>
      </c>
      <c r="BN85" s="300">
        <v>0.56218092310760526</v>
      </c>
      <c r="BO85" s="300">
        <v>0.53706498028440031</v>
      </c>
      <c r="BP85" s="300">
        <v>0.77474370542364523</v>
      </c>
      <c r="BQ85" s="300">
        <v>0.51734047186799992</v>
      </c>
      <c r="BR85" s="300">
        <v>0.26995790723029578</v>
      </c>
      <c r="BS85" s="300">
        <v>0.3130438654326001</v>
      </c>
      <c r="BT85" s="300">
        <v>0.34023894249480946</v>
      </c>
      <c r="BU85" s="300">
        <v>0.19470542091206827</v>
      </c>
      <c r="BV85" s="300">
        <v>0.38127596555349236</v>
      </c>
      <c r="BW85" s="300">
        <v>0.47168318432913287</v>
      </c>
      <c r="BX85" s="300">
        <v>0.31466769328145422</v>
      </c>
      <c r="BY85" s="300">
        <v>0.24293181149404575</v>
      </c>
      <c r="BZ85" s="300">
        <v>0.40084445246733802</v>
      </c>
      <c r="CA85" s="300">
        <v>0.41055816435842013</v>
      </c>
      <c r="CB85" s="300">
        <v>0.38252244408347597</v>
      </c>
      <c r="CC85" s="300">
        <v>0.44204623176684693</v>
      </c>
      <c r="CD85" s="300">
        <v>0.97829430249948435</v>
      </c>
      <c r="CE85" s="300">
        <v>0.59648330895650437</v>
      </c>
      <c r="CF85" s="305">
        <v>0.47946098279903065</v>
      </c>
      <c r="CG85" s="306">
        <v>0.46933047643336179</v>
      </c>
      <c r="CH85" s="300">
        <v>0.33366379161178822</v>
      </c>
      <c r="CI85" s="300">
        <v>0.33103388455610022</v>
      </c>
      <c r="CJ85" s="300">
        <v>1.1454160161188163E-2</v>
      </c>
      <c r="CK85" s="300">
        <v>0.10990959884487413</v>
      </c>
      <c r="CL85" s="300">
        <v>0.41349007634241874</v>
      </c>
      <c r="CM85" s="300">
        <v>0.46702046111209389</v>
      </c>
      <c r="CN85" s="300">
        <v>0.63367940505117448</v>
      </c>
      <c r="CO85" s="300">
        <v>0.27419982802729115</v>
      </c>
      <c r="CP85" s="300">
        <v>0.98506056014510357</v>
      </c>
      <c r="CQ85" s="300">
        <v>0.98828253479453676</v>
      </c>
      <c r="CR85" s="300">
        <v>0.9996680082864946</v>
      </c>
      <c r="CS85" s="300">
        <v>0.99530477788969252</v>
      </c>
      <c r="CT85" s="300">
        <v>0.98313336660779183</v>
      </c>
      <c r="CU85" s="300">
        <v>0.96425259488508763</v>
      </c>
      <c r="CV85" s="300">
        <v>0.97016132052255977</v>
      </c>
      <c r="CW85" s="305">
        <v>0.98993730002211477</v>
      </c>
      <c r="CX85" s="306">
        <v>0.96191026655684053</v>
      </c>
      <c r="CY85" s="306">
        <v>0.95612425800883616</v>
      </c>
      <c r="CZ85" s="306">
        <v>0.96496128692345784</v>
      </c>
      <c r="DA85" s="306">
        <v>0.96149239239009077</v>
      </c>
      <c r="DB85" s="122"/>
    </row>
    <row r="86" spans="1:106" ht="12" thickBot="1" x14ac:dyDescent="0.2">
      <c r="A86" s="146"/>
      <c r="B86" s="147"/>
      <c r="C86" s="147"/>
      <c r="D86" s="148" t="s">
        <v>141</v>
      </c>
      <c r="E86" s="301">
        <v>0.52617477795903567</v>
      </c>
      <c r="F86" s="302">
        <v>0.23092314688494769</v>
      </c>
      <c r="G86" s="302">
        <v>0.49014792899408283</v>
      </c>
      <c r="H86" s="302">
        <v>0.63662166839736933</v>
      </c>
      <c r="I86" s="302">
        <v>0.64957368270832361</v>
      </c>
      <c r="J86" s="302">
        <v>0.69036815620833514</v>
      </c>
      <c r="K86" s="302">
        <v>0.71157878727826607</v>
      </c>
      <c r="L86" s="302">
        <v>0.74472949956424772</v>
      </c>
      <c r="M86" s="302">
        <v>0.79719872584185447</v>
      </c>
      <c r="N86" s="302">
        <v>0.68080827933097121</v>
      </c>
      <c r="O86" s="302">
        <v>0.56618885270533104</v>
      </c>
      <c r="P86" s="302">
        <v>0.81903002315417794</v>
      </c>
      <c r="Q86" s="302">
        <v>0.80453499591776145</v>
      </c>
      <c r="R86" s="302">
        <v>0.64309242159871227</v>
      </c>
      <c r="S86" s="302">
        <v>0.61442418792325837</v>
      </c>
      <c r="T86" s="302">
        <v>0.61299659396177331</v>
      </c>
      <c r="U86" s="302">
        <v>0.71224166220105734</v>
      </c>
      <c r="V86" s="302">
        <v>0.72293242666498625</v>
      </c>
      <c r="W86" s="302">
        <v>0.71242809077661151</v>
      </c>
      <c r="X86" s="302">
        <v>0.73995170693235968</v>
      </c>
      <c r="Y86" s="302">
        <v>0.71923241807867277</v>
      </c>
      <c r="Z86" s="302">
        <v>0.59066159148906605</v>
      </c>
      <c r="AA86" s="302">
        <v>0.55790501970949991</v>
      </c>
      <c r="AB86" s="302">
        <v>0.72828322864195549</v>
      </c>
      <c r="AC86" s="302">
        <v>0.51111972775926895</v>
      </c>
      <c r="AD86" s="302">
        <v>0.28281542335448112</v>
      </c>
      <c r="AE86" s="302">
        <v>0.32460717998587946</v>
      </c>
      <c r="AF86" s="302">
        <v>0.33953462451633482</v>
      </c>
      <c r="AG86" s="302">
        <v>0.16900906342185607</v>
      </c>
      <c r="AH86" s="302">
        <v>0.34025357142209323</v>
      </c>
      <c r="AI86" s="302">
        <v>0.47152879175166368</v>
      </c>
      <c r="AJ86" s="302">
        <v>0.29927642952154593</v>
      </c>
      <c r="AK86" s="302">
        <v>0.22824143460101606</v>
      </c>
      <c r="AL86" s="302">
        <v>0.41232005027790325</v>
      </c>
      <c r="AM86" s="302">
        <v>0.40575833060903116</v>
      </c>
      <c r="AN86" s="302">
        <v>0.36754056152030234</v>
      </c>
      <c r="AO86" s="302">
        <v>0.44884554690559469</v>
      </c>
      <c r="AP86" s="302">
        <v>1</v>
      </c>
      <c r="AQ86" s="302">
        <v>0.61290684084978309</v>
      </c>
      <c r="AR86" s="316">
        <v>0.50742225553634557</v>
      </c>
      <c r="AS86" s="302">
        <v>0.53356091767478442</v>
      </c>
      <c r="AT86" s="302">
        <v>0.33277628927585579</v>
      </c>
      <c r="AU86" s="302">
        <v>0.48738489700164633</v>
      </c>
      <c r="AV86" s="302">
        <v>0.5508366475081653</v>
      </c>
      <c r="AW86" s="302">
        <v>0.63447894044749353</v>
      </c>
      <c r="AX86" s="302">
        <v>0.6601263117353513</v>
      </c>
      <c r="AY86" s="302">
        <v>0.68558088704286413</v>
      </c>
      <c r="AZ86" s="302">
        <v>0.75290747929746837</v>
      </c>
      <c r="BA86" s="302">
        <v>0.77719844071692512</v>
      </c>
      <c r="BB86" s="302">
        <v>0.68933028438687671</v>
      </c>
      <c r="BC86" s="302">
        <v>0.5610950176839048</v>
      </c>
      <c r="BD86" s="302">
        <v>0.81184034644104586</v>
      </c>
      <c r="BE86" s="302">
        <v>0.76570074874627958</v>
      </c>
      <c r="BF86" s="302">
        <v>0.62249782371670981</v>
      </c>
      <c r="BG86" s="302">
        <v>0.61943268968511911</v>
      </c>
      <c r="BH86" s="302">
        <v>0.59230346164599623</v>
      </c>
      <c r="BI86" s="302">
        <v>0.67876167067050686</v>
      </c>
      <c r="BJ86" s="302">
        <v>0.71926090168634316</v>
      </c>
      <c r="BK86" s="302">
        <v>0.69465695723453069</v>
      </c>
      <c r="BL86" s="302">
        <v>0.73205628049963811</v>
      </c>
      <c r="BM86" s="302">
        <v>0.802367148976592</v>
      </c>
      <c r="BN86" s="302">
        <v>0.57365517375423614</v>
      </c>
      <c r="BO86" s="302">
        <v>0.54817342818481141</v>
      </c>
      <c r="BP86" s="302">
        <v>0.77676307627841745</v>
      </c>
      <c r="BQ86" s="302">
        <v>0.52075288603721648</v>
      </c>
      <c r="BR86" s="302">
        <v>0.27265046440055757</v>
      </c>
      <c r="BS86" s="302">
        <v>0.31515846070808157</v>
      </c>
      <c r="BT86" s="302">
        <v>0.34209817344848809</v>
      </c>
      <c r="BU86" s="302">
        <v>0.1949474460614489</v>
      </c>
      <c r="BV86" s="302">
        <v>0.38478103471165159</v>
      </c>
      <c r="BW86" s="302">
        <v>0.47447659101188394</v>
      </c>
      <c r="BX86" s="302">
        <v>0.31709730170423645</v>
      </c>
      <c r="BY86" s="302">
        <v>0.24502144901503708</v>
      </c>
      <c r="BZ86" s="302">
        <v>0.40749376905890727</v>
      </c>
      <c r="CA86" s="302">
        <v>0.41458268371481222</v>
      </c>
      <c r="CB86" s="302">
        <v>0.38669477822125053</v>
      </c>
      <c r="CC86" s="302">
        <v>0.44959913373641031</v>
      </c>
      <c r="CD86" s="302">
        <v>1</v>
      </c>
      <c r="CE86" s="302">
        <v>0.60061050582576492</v>
      </c>
      <c r="CF86" s="307">
        <v>0.48681399064402542</v>
      </c>
      <c r="CG86" s="308">
        <v>0.48760756562201996</v>
      </c>
      <c r="CH86" s="302">
        <v>1</v>
      </c>
      <c r="CI86" s="302">
        <v>1</v>
      </c>
      <c r="CJ86" s="302">
        <v>1</v>
      </c>
      <c r="CK86" s="302">
        <v>1</v>
      </c>
      <c r="CL86" s="302">
        <v>1</v>
      </c>
      <c r="CM86" s="302">
        <v>1</v>
      </c>
      <c r="CN86" s="302">
        <v>1</v>
      </c>
      <c r="CO86" s="302">
        <v>1</v>
      </c>
      <c r="CP86" s="302">
        <v>1</v>
      </c>
      <c r="CQ86" s="302">
        <v>1</v>
      </c>
      <c r="CR86" s="302">
        <v>1</v>
      </c>
      <c r="CS86" s="302">
        <v>1</v>
      </c>
      <c r="CT86" s="302">
        <v>1</v>
      </c>
      <c r="CU86" s="302">
        <v>1</v>
      </c>
      <c r="CV86" s="302">
        <v>1</v>
      </c>
      <c r="CW86" s="307">
        <v>1</v>
      </c>
      <c r="CX86" s="308">
        <v>1</v>
      </c>
      <c r="CY86" s="308">
        <v>1</v>
      </c>
      <c r="CZ86" s="308">
        <v>1</v>
      </c>
      <c r="DA86" s="308">
        <v>1</v>
      </c>
      <c r="DB86" s="122"/>
    </row>
    <row r="87" spans="1:106" x14ac:dyDescent="0.15">
      <c r="A87" s="149" t="s">
        <v>142</v>
      </c>
      <c r="B87" s="78"/>
      <c r="C87" s="78">
        <v>55</v>
      </c>
      <c r="D87" s="79" t="s">
        <v>143</v>
      </c>
      <c r="E87" s="161">
        <v>3.1040420518397682E-3</v>
      </c>
      <c r="F87" s="161">
        <v>8.8221919054115513E-3</v>
      </c>
      <c r="G87" s="161">
        <v>2.9289940828402368E-2</v>
      </c>
      <c r="H87" s="161">
        <v>5.8566978193146414E-2</v>
      </c>
      <c r="I87" s="161">
        <v>1.0983820603809272E-2</v>
      </c>
      <c r="J87" s="161">
        <v>1.339727323555976E-2</v>
      </c>
      <c r="K87" s="161">
        <v>1.8462275846494888E-2</v>
      </c>
      <c r="L87" s="161">
        <v>1.3172404008770592E-2</v>
      </c>
      <c r="M87" s="161">
        <v>5.8354301622142515E-3</v>
      </c>
      <c r="N87" s="161">
        <v>1.7298953800910989E-2</v>
      </c>
      <c r="O87" s="161">
        <v>1.6282601014200721E-2</v>
      </c>
      <c r="P87" s="161">
        <v>5.7909594059702427E-3</v>
      </c>
      <c r="Q87" s="161">
        <v>6.5167371780598237E-3</v>
      </c>
      <c r="R87" s="161">
        <v>1.6159354873364094E-2</v>
      </c>
      <c r="S87" s="161">
        <v>1.2703464300937427E-2</v>
      </c>
      <c r="T87" s="161">
        <v>1.0393454335142124E-2</v>
      </c>
      <c r="U87" s="161">
        <v>1.6446332583847569E-2</v>
      </c>
      <c r="V87" s="161">
        <v>1.3978121947656517E-2</v>
      </c>
      <c r="W87" s="161">
        <v>1.4262435970126703E-2</v>
      </c>
      <c r="X87" s="161">
        <v>1.7264700114935784E-2</v>
      </c>
      <c r="Y87" s="161">
        <v>9.7831108669322112E-3</v>
      </c>
      <c r="Z87" s="161">
        <v>1.7462778966208389E-2</v>
      </c>
      <c r="AA87" s="161">
        <v>1.873708814282091E-2</v>
      </c>
      <c r="AB87" s="161">
        <v>1.3874952336992515E-2</v>
      </c>
      <c r="AC87" s="161">
        <v>1.1510027907736106E-2</v>
      </c>
      <c r="AD87" s="161">
        <v>2.4315275648149452E-2</v>
      </c>
      <c r="AE87" s="161">
        <v>2.0958174818952607E-2</v>
      </c>
      <c r="AF87" s="161">
        <v>2.920391140628258E-2</v>
      </c>
      <c r="AG87" s="161">
        <v>3.514147555896012E-3</v>
      </c>
      <c r="AH87" s="161">
        <v>2.2213649855220379E-2</v>
      </c>
      <c r="AI87" s="161">
        <v>1.3821077850803538E-2</v>
      </c>
      <c r="AJ87" s="161">
        <v>9.3467937532504767E-3</v>
      </c>
      <c r="AK87" s="161">
        <v>8.9710776588827791E-3</v>
      </c>
      <c r="AL87" s="161">
        <v>9.6942082212227738E-3</v>
      </c>
      <c r="AM87" s="161">
        <v>3.0113131443358306E-2</v>
      </c>
      <c r="AN87" s="161">
        <v>1.6519775238545503E-2</v>
      </c>
      <c r="AO87" s="161">
        <v>2.0212630251193794E-2</v>
      </c>
      <c r="AP87" s="161">
        <v>0</v>
      </c>
      <c r="AQ87" s="161">
        <v>3.169876566927621E-3</v>
      </c>
      <c r="AR87" s="233">
        <v>1.3706139020059762E-2</v>
      </c>
      <c r="AS87" s="161">
        <v>2.5400112133997016E-3</v>
      </c>
      <c r="AT87" s="161">
        <v>8.4040426230237025E-3</v>
      </c>
      <c r="AU87" s="161">
        <v>3.0714598822590387E-2</v>
      </c>
      <c r="AV87" s="161">
        <v>4.7835447027973203E-2</v>
      </c>
      <c r="AW87" s="161">
        <v>1.024273975145268E-2</v>
      </c>
      <c r="AX87" s="161">
        <v>1.5013164116329943E-2</v>
      </c>
      <c r="AY87" s="161">
        <v>1.5692505799283708E-2</v>
      </c>
      <c r="AZ87" s="161">
        <v>1.2672510007419662E-2</v>
      </c>
      <c r="BA87" s="161">
        <v>1.983430397393922E-3</v>
      </c>
      <c r="BB87" s="161">
        <v>1.6462271472663475E-2</v>
      </c>
      <c r="BC87" s="161">
        <v>1.7130139956221233E-2</v>
      </c>
      <c r="BD87" s="161">
        <v>6.0261827021757348E-3</v>
      </c>
      <c r="BE87" s="161">
        <v>9.8428978288257248E-3</v>
      </c>
      <c r="BF87" s="161">
        <v>1.6778288516603235E-2</v>
      </c>
      <c r="BG87" s="161">
        <v>1.5725538110761932E-2</v>
      </c>
      <c r="BH87" s="161">
        <v>1.4809166178676975E-2</v>
      </c>
      <c r="BI87" s="161">
        <v>1.7782104409469951E-2</v>
      </c>
      <c r="BJ87" s="161">
        <v>1.5633423139313211E-2</v>
      </c>
      <c r="BK87" s="161">
        <v>1.4600422094868606E-2</v>
      </c>
      <c r="BL87" s="161">
        <v>1.6155420755842701E-2</v>
      </c>
      <c r="BM87" s="161">
        <v>7.9076076735190657E-3</v>
      </c>
      <c r="BN87" s="161">
        <v>1.884255672636536E-2</v>
      </c>
      <c r="BO87" s="161">
        <v>1.8446706775522737E-2</v>
      </c>
      <c r="BP87" s="161">
        <v>1.1564288283470526E-2</v>
      </c>
      <c r="BQ87" s="161">
        <v>1.2782198439307205E-2</v>
      </c>
      <c r="BR87" s="161">
        <v>2.423191045970825E-2</v>
      </c>
      <c r="BS87" s="161">
        <v>2.2591950130167179E-2</v>
      </c>
      <c r="BT87" s="161">
        <v>2.9684609895765206E-2</v>
      </c>
      <c r="BU87" s="161">
        <v>3.8346790639468505E-3</v>
      </c>
      <c r="BV87" s="161">
        <v>2.0905227267040544E-2</v>
      </c>
      <c r="BW87" s="161">
        <v>1.8752971914669805E-2</v>
      </c>
      <c r="BX87" s="161">
        <v>1.0099982290108974E-2</v>
      </c>
      <c r="BY87" s="161">
        <v>9.792987410954598E-3</v>
      </c>
      <c r="BZ87" s="161">
        <v>1.0490974582534352E-2</v>
      </c>
      <c r="CA87" s="161">
        <v>3.1195228696368961E-2</v>
      </c>
      <c r="CB87" s="161">
        <v>1.7146253550743569E-2</v>
      </c>
      <c r="CC87" s="161">
        <v>2.1615292713580671E-2</v>
      </c>
      <c r="CD87" s="161">
        <v>0</v>
      </c>
      <c r="CE87" s="161">
        <v>3.266716235880342E-3</v>
      </c>
      <c r="CF87" s="234">
        <v>1.4685480469854687E-2</v>
      </c>
      <c r="CG87" s="162">
        <v>1.4647768373589864E-2</v>
      </c>
      <c r="CW87" s="66"/>
      <c r="CX87" s="66"/>
      <c r="CY87" s="66"/>
      <c r="CZ87" s="66"/>
      <c r="DA87" s="66"/>
    </row>
    <row r="88" spans="1:106" x14ac:dyDescent="0.15">
      <c r="A88" s="98" t="s">
        <v>144</v>
      </c>
      <c r="B88" s="78"/>
      <c r="C88" s="78">
        <v>56</v>
      </c>
      <c r="D88" s="79" t="s">
        <v>145</v>
      </c>
      <c r="E88" s="161">
        <v>0.11690570056189958</v>
      </c>
      <c r="F88" s="161">
        <v>0.23901773533424284</v>
      </c>
      <c r="G88" s="161">
        <v>0.19751479289940829</v>
      </c>
      <c r="H88" s="161">
        <v>0.19418483904465214</v>
      </c>
      <c r="I88" s="161">
        <v>0.14593779154223982</v>
      </c>
      <c r="J88" s="161">
        <v>0.28813814459593134</v>
      </c>
      <c r="K88" s="161">
        <v>0.18705843314914072</v>
      </c>
      <c r="L88" s="161">
        <v>0.10052778192720348</v>
      </c>
      <c r="M88" s="161">
        <v>2.4184913539268698E-2</v>
      </c>
      <c r="N88" s="161">
        <v>0.22252248809400324</v>
      </c>
      <c r="O88" s="161">
        <v>0.19069265516220527</v>
      </c>
      <c r="P88" s="161">
        <v>5.197438389955511E-2</v>
      </c>
      <c r="Q88" s="161">
        <v>0.11734209159058859</v>
      </c>
      <c r="R88" s="161">
        <v>0.28529075922630548</v>
      </c>
      <c r="S88" s="161">
        <v>0.1963429839694632</v>
      </c>
      <c r="T88" s="161">
        <v>0.21720396058259872</v>
      </c>
      <c r="U88" s="161">
        <v>0.16834702479932381</v>
      </c>
      <c r="V88" s="161">
        <v>0.16405102014510894</v>
      </c>
      <c r="W88" s="161">
        <v>0.20203141017622125</v>
      </c>
      <c r="X88" s="161">
        <v>0.1778355716945943</v>
      </c>
      <c r="Y88" s="161">
        <v>0.19088095862416288</v>
      </c>
      <c r="Z88" s="161">
        <v>0.26823049151991762</v>
      </c>
      <c r="AA88" s="161">
        <v>0.34893079308274932</v>
      </c>
      <c r="AB88" s="161">
        <v>0.11435609785466294</v>
      </c>
      <c r="AC88" s="161">
        <v>0.1346714080906925</v>
      </c>
      <c r="AD88" s="161">
        <v>0.47900459999718653</v>
      </c>
      <c r="AE88" s="161">
        <v>0.40993108643983828</v>
      </c>
      <c r="AF88" s="161">
        <v>0.3108024878188923</v>
      </c>
      <c r="AG88" s="161">
        <v>5.2619037973564715E-2</v>
      </c>
      <c r="AH88" s="161">
        <v>0.36733875770681657</v>
      </c>
      <c r="AI88" s="161">
        <v>0.1911322606913603</v>
      </c>
      <c r="AJ88" s="161">
        <v>0.38401891069105354</v>
      </c>
      <c r="AK88" s="161">
        <v>0.6478406047849421</v>
      </c>
      <c r="AL88" s="161">
        <v>0.46711471610660488</v>
      </c>
      <c r="AM88" s="161">
        <v>0.50468042784589817</v>
      </c>
      <c r="AN88" s="161">
        <v>0.35420437447890546</v>
      </c>
      <c r="AO88" s="161">
        <v>0.28626315446736728</v>
      </c>
      <c r="AP88" s="161">
        <v>0</v>
      </c>
      <c r="AQ88" s="161">
        <v>3.5674452609278026E-2</v>
      </c>
      <c r="AR88" s="233">
        <v>0.2584792046908741</v>
      </c>
      <c r="AS88" s="161">
        <v>9.1932363094442318E-2</v>
      </c>
      <c r="AT88" s="161">
        <v>0.21500854526506014</v>
      </c>
      <c r="AU88" s="161">
        <v>0.19337874865603105</v>
      </c>
      <c r="AV88" s="161">
        <v>0.18878925872024788</v>
      </c>
      <c r="AW88" s="161">
        <v>0.13269716043440735</v>
      </c>
      <c r="AX88" s="161">
        <v>0.3184507984636038</v>
      </c>
      <c r="AY88" s="161">
        <v>0.18142352303629045</v>
      </c>
      <c r="AZ88" s="161">
        <v>8.6784579040127957E-2</v>
      </c>
      <c r="BA88" s="161">
        <v>1.1315077425026417E-2</v>
      </c>
      <c r="BB88" s="161">
        <v>0.20954908535652716</v>
      </c>
      <c r="BC88" s="161">
        <v>0.21576812665541723</v>
      </c>
      <c r="BD88" s="161">
        <v>5.0652935066079076E-2</v>
      </c>
      <c r="BE88" s="161">
        <v>9.8588206151404539E-2</v>
      </c>
      <c r="BF88" s="161">
        <v>0.29762313336019081</v>
      </c>
      <c r="BG88" s="161">
        <v>0.22994969138501803</v>
      </c>
      <c r="BH88" s="161">
        <v>0.25070307661900343</v>
      </c>
      <c r="BI88" s="161">
        <v>0.20166416456638978</v>
      </c>
      <c r="BJ88" s="161">
        <v>0.2131212754409437</v>
      </c>
      <c r="BK88" s="161">
        <v>0.19877411625470701</v>
      </c>
      <c r="BL88" s="161">
        <v>0.1626475233676126</v>
      </c>
      <c r="BM88" s="161">
        <v>0.13980022352606197</v>
      </c>
      <c r="BN88" s="161">
        <v>0.27240433423804256</v>
      </c>
      <c r="BO88" s="161">
        <v>0.35061637122922945</v>
      </c>
      <c r="BP88" s="161">
        <v>8.9384637009077089E-2</v>
      </c>
      <c r="BQ88" s="161">
        <v>0.12765636209244102</v>
      </c>
      <c r="BR88" s="161">
        <v>0.483576643343132</v>
      </c>
      <c r="BS88" s="161">
        <v>0.39479644631286909</v>
      </c>
      <c r="BT88" s="161">
        <v>0.30633247590052182</v>
      </c>
      <c r="BU88" s="161">
        <v>5.5569628577708072E-2</v>
      </c>
      <c r="BV88" s="161">
        <v>0.35841036771816348</v>
      </c>
      <c r="BW88" s="161">
        <v>0.23141511933629147</v>
      </c>
      <c r="BX88" s="161">
        <v>0.3674889627557848</v>
      </c>
      <c r="BY88" s="161">
        <v>0.62885407121523496</v>
      </c>
      <c r="BZ88" s="161">
        <v>0.47183466347669462</v>
      </c>
      <c r="CA88" s="161">
        <v>0.50329590250781209</v>
      </c>
      <c r="CB88" s="161">
        <v>0.34418614026071626</v>
      </c>
      <c r="CC88" s="161">
        <v>0.28318394472865793</v>
      </c>
      <c r="CD88" s="161">
        <v>0</v>
      </c>
      <c r="CE88" s="161">
        <v>3.5673868302091322E-2</v>
      </c>
      <c r="CF88" s="234">
        <v>0.26724388093405593</v>
      </c>
      <c r="CG88" s="162">
        <v>0.2669063742204556</v>
      </c>
      <c r="CW88" s="66"/>
      <c r="CX88" s="66"/>
      <c r="CY88" s="66"/>
      <c r="CZ88" s="66"/>
      <c r="DA88" s="66"/>
    </row>
    <row r="89" spans="1:106" x14ac:dyDescent="0.15">
      <c r="A89" s="98" t="s">
        <v>146</v>
      </c>
      <c r="B89" s="78"/>
      <c r="C89" s="78">
        <v>57</v>
      </c>
      <c r="D89" s="79" t="s">
        <v>147</v>
      </c>
      <c r="E89" s="161">
        <v>0.23148336958491933</v>
      </c>
      <c r="F89" s="161">
        <v>0.48631195998180993</v>
      </c>
      <c r="G89" s="161">
        <v>0.11044378698224852</v>
      </c>
      <c r="H89" s="161">
        <v>1.0245759778470059E-2</v>
      </c>
      <c r="I89" s="161">
        <v>7.6649250456882631E-2</v>
      </c>
      <c r="J89" s="161">
        <v>-0.12272590426218227</v>
      </c>
      <c r="K89" s="161">
        <v>2.1801247102307554E-2</v>
      </c>
      <c r="L89" s="161">
        <v>5.0662861372233012E-2</v>
      </c>
      <c r="M89" s="161">
        <v>-1.5987204882488355E-2</v>
      </c>
      <c r="N89" s="161">
        <v>-2.8341458709803043E-2</v>
      </c>
      <c r="O89" s="161">
        <v>0.11012640901002423</v>
      </c>
      <c r="P89" s="161">
        <v>7.3556937028428027E-2</v>
      </c>
      <c r="Q89" s="161">
        <v>4.0725896236918281E-2</v>
      </c>
      <c r="R89" s="161">
        <v>-3.5415081949033748E-2</v>
      </c>
      <c r="S89" s="161">
        <v>0.10610597523084887</v>
      </c>
      <c r="T89" s="161">
        <v>8.9093480897791372E-2</v>
      </c>
      <c r="U89" s="161">
        <v>1.6230878445194545E-2</v>
      </c>
      <c r="V89" s="161">
        <v>-4.1029225159473756E-2</v>
      </c>
      <c r="W89" s="161">
        <v>-4.1373898718671462E-2</v>
      </c>
      <c r="X89" s="161">
        <v>-1.8856338858743493E-2</v>
      </c>
      <c r="Y89" s="161">
        <v>1.5418648886003139E-2</v>
      </c>
      <c r="Z89" s="161">
        <v>2.8068755988975177E-2</v>
      </c>
      <c r="AA89" s="161">
        <v>1.2676400980313441E-2</v>
      </c>
      <c r="AB89" s="161">
        <v>-0.10128263661723093</v>
      </c>
      <c r="AC89" s="161">
        <v>0.13437039228991393</v>
      </c>
      <c r="AD89" s="161">
        <v>4.6583763557331161E-2</v>
      </c>
      <c r="AE89" s="161">
        <v>0.13797447420812306</v>
      </c>
      <c r="AF89" s="161">
        <v>0.22159575152942443</v>
      </c>
      <c r="AG89" s="161">
        <v>0.44577009623210612</v>
      </c>
      <c r="AH89" s="161">
        <v>7.6806056981920834E-2</v>
      </c>
      <c r="AI89" s="161">
        <v>0.20158291880705997</v>
      </c>
      <c r="AJ89" s="161">
        <v>0</v>
      </c>
      <c r="AK89" s="161">
        <v>2.9540846125871967E-3</v>
      </c>
      <c r="AL89" s="161">
        <v>3.3427735333974903E-2</v>
      </c>
      <c r="AM89" s="161">
        <v>-5.2444735036674475E-3</v>
      </c>
      <c r="AN89" s="161">
        <v>0.10157773852154496</v>
      </c>
      <c r="AO89" s="161">
        <v>0.10122818144757348</v>
      </c>
      <c r="AP89" s="161">
        <v>0</v>
      </c>
      <c r="AQ89" s="161">
        <v>0.28408284371014308</v>
      </c>
      <c r="AR89" s="233">
        <v>9.0547117512221803E-2</v>
      </c>
      <c r="AS89" s="161">
        <v>0.24541696332430665</v>
      </c>
      <c r="AT89" s="161">
        <v>0.36617016519102297</v>
      </c>
      <c r="AU89" s="161">
        <v>0.11412491736286519</v>
      </c>
      <c r="AV89" s="161">
        <v>5.9441877309583051E-2</v>
      </c>
      <c r="AW89" s="161">
        <v>9.0010844558379086E-2</v>
      </c>
      <c r="AX89" s="161">
        <v>-0.12762630713572992</v>
      </c>
      <c r="AY89" s="161">
        <v>3.566974403975437E-2</v>
      </c>
      <c r="AZ89" s="161">
        <v>5.2932439628032145E-2</v>
      </c>
      <c r="BA89" s="161">
        <v>-8.2974866518417227E-3</v>
      </c>
      <c r="BB89" s="161">
        <v>-2.3986984140806165E-2</v>
      </c>
      <c r="BC89" s="161">
        <v>8.9272210670943541E-2</v>
      </c>
      <c r="BD89" s="161">
        <v>7.6141081027918361E-2</v>
      </c>
      <c r="BE89" s="161">
        <v>7.5500507197611214E-2</v>
      </c>
      <c r="BF89" s="161">
        <v>-3.2386298160178427E-2</v>
      </c>
      <c r="BG89" s="161">
        <v>6.4534630577859547E-2</v>
      </c>
      <c r="BH89" s="161">
        <v>7.6312785442707851E-2</v>
      </c>
      <c r="BI89" s="161">
        <v>1.1473037370614867E-2</v>
      </c>
      <c r="BJ89" s="161">
        <v>-6.8966673772733286E-2</v>
      </c>
      <c r="BK89" s="161">
        <v>-1.9285039438262961E-2</v>
      </c>
      <c r="BL89" s="161">
        <v>-2.5431253118157231E-2</v>
      </c>
      <c r="BM89" s="161">
        <v>-4.2034538179365919E-3</v>
      </c>
      <c r="BN89" s="161">
        <v>3.0594832742177315E-2</v>
      </c>
      <c r="BO89" s="161">
        <v>1.9855691580388815E-2</v>
      </c>
      <c r="BP89" s="161">
        <v>-0.14035375355799168</v>
      </c>
      <c r="BQ89" s="161">
        <v>0.12127670087697466</v>
      </c>
      <c r="BR89" s="161">
        <v>5.1137056818338647E-2</v>
      </c>
      <c r="BS89" s="161">
        <v>0.16132030017740207</v>
      </c>
      <c r="BT89" s="161">
        <v>0.2224397953419365</v>
      </c>
      <c r="BU89" s="161">
        <v>0.41619529425822788</v>
      </c>
      <c r="BV89" s="161">
        <v>5.5821567205279164E-2</v>
      </c>
      <c r="BW89" s="161">
        <v>0.17025139953925364</v>
      </c>
      <c r="BX89" s="161">
        <v>0</v>
      </c>
      <c r="BY89" s="161">
        <v>3.5293166891596566E-3</v>
      </c>
      <c r="BZ89" s="161">
        <v>3.3842364218854011E-2</v>
      </c>
      <c r="CA89" s="161">
        <v>-7.1297548286654092E-3</v>
      </c>
      <c r="CB89" s="161">
        <v>9.3921963592252813E-2</v>
      </c>
      <c r="CC89" s="161">
        <v>0.10131895505133146</v>
      </c>
      <c r="CD89" s="161">
        <v>0</v>
      </c>
      <c r="CE89" s="161">
        <v>0.29628421654586073</v>
      </c>
      <c r="CF89" s="234">
        <v>9.3374336533431398E-2</v>
      </c>
      <c r="CG89" s="162">
        <v>9.3265467092735393E-2</v>
      </c>
      <c r="CW89" s="66"/>
      <c r="CX89" s="66"/>
      <c r="CY89" s="66"/>
      <c r="CZ89" s="66"/>
      <c r="DA89" s="66"/>
    </row>
    <row r="90" spans="1:106" x14ac:dyDescent="0.15">
      <c r="A90" s="98" t="s">
        <v>148</v>
      </c>
      <c r="B90" s="78"/>
      <c r="C90" s="78">
        <v>58</v>
      </c>
      <c r="D90" s="79" t="s">
        <v>149</v>
      </c>
      <c r="E90" s="161">
        <v>0.14499501540692405</v>
      </c>
      <c r="F90" s="161">
        <v>6.8485675306957705E-2</v>
      </c>
      <c r="G90" s="161">
        <v>0.12639053254437871</v>
      </c>
      <c r="H90" s="161">
        <v>5.6351678781585327E-2</v>
      </c>
      <c r="I90" s="161">
        <v>4.4498664496917903E-2</v>
      </c>
      <c r="J90" s="161">
        <v>9.1759494215302564E-2</v>
      </c>
      <c r="K90" s="161">
        <v>3.3290626454607043E-2</v>
      </c>
      <c r="L90" s="161">
        <v>7.0031880100196744E-2</v>
      </c>
      <c r="M90" s="161">
        <v>8.2893891535949463E-2</v>
      </c>
      <c r="N90" s="161">
        <v>7.5506857890532159E-2</v>
      </c>
      <c r="O90" s="161">
        <v>8.8642288923056353E-2</v>
      </c>
      <c r="P90" s="161">
        <v>3.7477827081340363E-2</v>
      </c>
      <c r="Q90" s="161">
        <v>1.8017516514510501E-2</v>
      </c>
      <c r="R90" s="161">
        <v>6.4616626842965236E-2</v>
      </c>
      <c r="S90" s="161">
        <v>6.2784940373121087E-2</v>
      </c>
      <c r="T90" s="161">
        <v>6.0011959734687551E-2</v>
      </c>
      <c r="U90" s="161">
        <v>6.9635882505676386E-2</v>
      </c>
      <c r="V90" s="161">
        <v>0.12776232609698182</v>
      </c>
      <c r="W90" s="161">
        <v>0.10492938640170389</v>
      </c>
      <c r="X90" s="161">
        <v>7.55455871386429E-2</v>
      </c>
      <c r="Y90" s="161">
        <v>6.5204090551525221E-2</v>
      </c>
      <c r="Z90" s="161">
        <v>6.4277410351809519E-2</v>
      </c>
      <c r="AA90" s="161">
        <v>3.0402843571695298E-2</v>
      </c>
      <c r="AB90" s="161">
        <v>0.20703054446206023</v>
      </c>
      <c r="AC90" s="161">
        <v>0.21927215399764288</v>
      </c>
      <c r="AD90" s="161">
        <v>0.11258739291290953</v>
      </c>
      <c r="AE90" s="161">
        <v>7.0261653854770553E-2</v>
      </c>
      <c r="AF90" s="161">
        <v>0.1086167584753702</v>
      </c>
      <c r="AG90" s="161">
        <v>0.27437972091584384</v>
      </c>
      <c r="AH90" s="161">
        <v>0.14160650054144977</v>
      </c>
      <c r="AI90" s="161">
        <v>0.103863137389386</v>
      </c>
      <c r="AJ90" s="161">
        <v>0.30460356730290966</v>
      </c>
      <c r="AK90" s="161">
        <v>0.10126263182835039</v>
      </c>
      <c r="AL90" s="161">
        <v>7.5564546222283327E-2</v>
      </c>
      <c r="AM90" s="161">
        <v>5.8117422794811698E-2</v>
      </c>
      <c r="AN90" s="161">
        <v>0.12591752570733095</v>
      </c>
      <c r="AO90" s="161">
        <v>9.2572124884144347E-2</v>
      </c>
      <c r="AP90" s="161">
        <v>0</v>
      </c>
      <c r="AQ90" s="161">
        <v>5.4896498727246529E-2</v>
      </c>
      <c r="AR90" s="233">
        <v>0.10333831789625497</v>
      </c>
      <c r="AS90" s="161">
        <v>0.14864884751745486</v>
      </c>
      <c r="AT90" s="161">
        <v>0.10295769472678035</v>
      </c>
      <c r="AU90" s="161">
        <v>0.12806364237360982</v>
      </c>
      <c r="AV90" s="161">
        <v>9.8487663221713262E-2</v>
      </c>
      <c r="AW90" s="161">
        <v>4.2958840881697706E-2</v>
      </c>
      <c r="AX90" s="161">
        <v>9.3341342807326769E-2</v>
      </c>
      <c r="AY90" s="161">
        <v>5.2363424976230671E-2</v>
      </c>
      <c r="AZ90" s="161">
        <v>7.5310126879462508E-2</v>
      </c>
      <c r="BA90" s="161">
        <v>2.103824505810524E-2</v>
      </c>
      <c r="BB90" s="161">
        <v>7.9174738589474894E-2</v>
      </c>
      <c r="BC90" s="161">
        <v>8.8156354973696172E-2</v>
      </c>
      <c r="BD90" s="161">
        <v>4.2135253811577178E-2</v>
      </c>
      <c r="BE90" s="161">
        <v>3.9231698264109209E-2</v>
      </c>
      <c r="BF90" s="161">
        <v>6.7714255181501037E-2</v>
      </c>
      <c r="BG90" s="161">
        <v>6.0223120275095549E-2</v>
      </c>
      <c r="BH90" s="161">
        <v>5.6914983724400584E-2</v>
      </c>
      <c r="BI90" s="161">
        <v>7.5759822043015651E-2</v>
      </c>
      <c r="BJ90" s="161">
        <v>0.1075829388241175</v>
      </c>
      <c r="BK90" s="161">
        <v>0.10355269093986086</v>
      </c>
      <c r="BL90" s="161">
        <v>0.10757125362344794</v>
      </c>
      <c r="BM90" s="161">
        <v>5.5225772396239464E-2</v>
      </c>
      <c r="BN90" s="161">
        <v>7.5206707425411135E-2</v>
      </c>
      <c r="BO90" s="161">
        <v>3.1538796272252666E-2</v>
      </c>
      <c r="BP90" s="161">
        <v>0.21796149821182076</v>
      </c>
      <c r="BQ90" s="161">
        <v>0.23279152270032064</v>
      </c>
      <c r="BR90" s="161">
        <v>0.10808512400115927</v>
      </c>
      <c r="BS90" s="161">
        <v>6.9518239022835465E-2</v>
      </c>
      <c r="BT90" s="161">
        <v>0.10886469468068985</v>
      </c>
      <c r="BU90" s="161">
        <v>0.27383692508420532</v>
      </c>
      <c r="BV90" s="161">
        <v>0.13530905154486594</v>
      </c>
      <c r="BW90" s="161">
        <v>8.5859572069005227E-2</v>
      </c>
      <c r="BX90" s="161">
        <v>0.30219319709641623</v>
      </c>
      <c r="BY90" s="161">
        <v>0.10129675362891168</v>
      </c>
      <c r="BZ90" s="161">
        <v>7.4402831660301927E-2</v>
      </c>
      <c r="CA90" s="161">
        <v>5.6772297080056107E-2</v>
      </c>
      <c r="CB90" s="161">
        <v>0.12388824152315243</v>
      </c>
      <c r="CC90" s="161">
        <v>9.2604014863129455E-2</v>
      </c>
      <c r="CD90" s="161">
        <v>0</v>
      </c>
      <c r="CE90" s="161">
        <v>5.489679830707174E-2</v>
      </c>
      <c r="CF90" s="234">
        <v>0.10727911435226124</v>
      </c>
      <c r="CG90" s="162">
        <v>0.10712736370866283</v>
      </c>
      <c r="CW90" s="66"/>
      <c r="CX90" s="66"/>
      <c r="CY90" s="66"/>
      <c r="CZ90" s="66"/>
      <c r="DA90" s="66"/>
    </row>
    <row r="91" spans="1:106" x14ac:dyDescent="0.15">
      <c r="A91" s="98" t="s">
        <v>150</v>
      </c>
      <c r="B91" s="78"/>
      <c r="C91" s="78">
        <v>59</v>
      </c>
      <c r="D91" s="79" t="s">
        <v>151</v>
      </c>
      <c r="E91" s="161">
        <v>4.2986450969729924E-2</v>
      </c>
      <c r="F91" s="161">
        <v>2.8285584356525693E-2</v>
      </c>
      <c r="G91" s="161">
        <v>4.6479289940828401E-2</v>
      </c>
      <c r="H91" s="161">
        <v>4.4029075804776739E-2</v>
      </c>
      <c r="I91" s="161">
        <v>7.5413856856221484E-2</v>
      </c>
      <c r="J91" s="161">
        <v>3.9073588232764182E-2</v>
      </c>
      <c r="K91" s="161">
        <v>2.7827064793094391E-2</v>
      </c>
      <c r="L91" s="161">
        <v>2.0885331475725109E-2</v>
      </c>
      <c r="M91" s="161">
        <v>0.1071724931741528</v>
      </c>
      <c r="N91" s="161">
        <v>3.2224897318170818E-2</v>
      </c>
      <c r="O91" s="161">
        <v>2.8086293010418956E-2</v>
      </c>
      <c r="P91" s="161">
        <v>1.217920709095493E-2</v>
      </c>
      <c r="Q91" s="161">
        <v>1.287760706598382E-2</v>
      </c>
      <c r="R91" s="161">
        <v>2.6283642941674883E-2</v>
      </c>
      <c r="S91" s="161">
        <v>7.654392639197591E-3</v>
      </c>
      <c r="T91" s="161">
        <v>1.0321486566234555E-2</v>
      </c>
      <c r="U91" s="161">
        <v>1.712031732527498E-2</v>
      </c>
      <c r="V91" s="161">
        <v>1.2325380889501228E-2</v>
      </c>
      <c r="W91" s="161">
        <v>7.7396337808046034E-3</v>
      </c>
      <c r="X91" s="161">
        <v>8.2773802656834379E-3</v>
      </c>
      <c r="Y91" s="161">
        <v>-4.3910580576955895E-4</v>
      </c>
      <c r="Z91" s="161">
        <v>3.136843868821778E-2</v>
      </c>
      <c r="AA91" s="161">
        <v>3.7263890641269261E-2</v>
      </c>
      <c r="AB91" s="161">
        <v>4.2445162455598144E-2</v>
      </c>
      <c r="AC91" s="161">
        <v>3.8637163716881882E-2</v>
      </c>
      <c r="AD91" s="161">
        <v>5.4714645434467621E-2</v>
      </c>
      <c r="AE91" s="161">
        <v>3.6739881876602959E-2</v>
      </c>
      <c r="AF91" s="161">
        <v>1.6811898331108979E-2</v>
      </c>
      <c r="AG91" s="161">
        <v>5.5266249525836829E-2</v>
      </c>
      <c r="AH91" s="161">
        <v>5.868940735585676E-2</v>
      </c>
      <c r="AI91" s="161">
        <v>1.8109524499769609E-2</v>
      </c>
      <c r="AJ91" s="161">
        <v>2.7542987312403904E-3</v>
      </c>
      <c r="AK91" s="161">
        <v>1.139550709145609E-2</v>
      </c>
      <c r="AL91" s="161">
        <v>1.5635642319853881E-2</v>
      </c>
      <c r="AM91" s="161">
        <v>2.3818842348087541E-2</v>
      </c>
      <c r="AN91" s="161">
        <v>3.4425941484077266E-2</v>
      </c>
      <c r="AO91" s="161">
        <v>5.0898879311190741E-2</v>
      </c>
      <c r="AP91" s="161">
        <v>0</v>
      </c>
      <c r="AQ91" s="161">
        <v>9.2748240291585949E-3</v>
      </c>
      <c r="AR91" s="233">
        <v>2.9946550921014139E-2</v>
      </c>
      <c r="AS91" s="161">
        <v>4.4143485916405246E-2</v>
      </c>
      <c r="AT91" s="161">
        <v>3.1404993259243862E-2</v>
      </c>
      <c r="AU91" s="161">
        <v>4.6592351549437354E-2</v>
      </c>
      <c r="AV91" s="161">
        <v>5.5877993655562785E-2</v>
      </c>
      <c r="AW91" s="161">
        <v>9.3339012373419503E-2</v>
      </c>
      <c r="AX91" s="161">
        <v>4.074344599952532E-2</v>
      </c>
      <c r="AY91" s="161">
        <v>2.9293141390810646E-2</v>
      </c>
      <c r="AZ91" s="161">
        <v>1.940237022386546E-2</v>
      </c>
      <c r="BA91" s="161">
        <v>0.19927470249685719</v>
      </c>
      <c r="BB91" s="161">
        <v>2.9488165774809904E-2</v>
      </c>
      <c r="BC91" s="161">
        <v>2.8601005919014509E-2</v>
      </c>
      <c r="BD91" s="161">
        <v>1.3213221636072484E-2</v>
      </c>
      <c r="BE91" s="161">
        <v>1.1146632825438152E-2</v>
      </c>
      <c r="BF91" s="161">
        <v>2.7803778741618941E-2</v>
      </c>
      <c r="BG91" s="161">
        <v>1.0154839077731183E-2</v>
      </c>
      <c r="BH91" s="161">
        <v>8.9794026300026968E-3</v>
      </c>
      <c r="BI91" s="161">
        <v>1.4580791450541659E-2</v>
      </c>
      <c r="BJ91" s="161">
        <v>1.3389422252280066E-2</v>
      </c>
      <c r="BK91" s="161">
        <v>7.7173607927894169E-3</v>
      </c>
      <c r="BL91" s="161">
        <v>7.0175716228743435E-3</v>
      </c>
      <c r="BM91" s="161">
        <v>-1.0722373664040839E-3</v>
      </c>
      <c r="BN91" s="161">
        <v>2.9333683470652374E-2</v>
      </c>
      <c r="BO91" s="161">
        <v>3.707001510701962E-2</v>
      </c>
      <c r="BP91" s="161">
        <v>4.5800704207461553E-2</v>
      </c>
      <c r="BQ91" s="161">
        <v>3.7801231278274748E-2</v>
      </c>
      <c r="BR91" s="161">
        <v>6.0338950302929933E-2</v>
      </c>
      <c r="BS91" s="161">
        <v>3.7171504323585444E-2</v>
      </c>
      <c r="BT91" s="161">
        <v>1.6992665674432767E-2</v>
      </c>
      <c r="BU91" s="161">
        <v>5.619859895595912E-2</v>
      </c>
      <c r="BV91" s="161">
        <v>5.0449307701228505E-2</v>
      </c>
      <c r="BW91" s="161">
        <v>1.9291111094534571E-2</v>
      </c>
      <c r="BX91" s="161">
        <v>3.1205561534535858E-3</v>
      </c>
      <c r="BY91" s="161">
        <v>1.2635383278634471E-2</v>
      </c>
      <c r="BZ91" s="161">
        <v>1.5385288020675692E-2</v>
      </c>
      <c r="CA91" s="161">
        <v>2.3738702700277683E-2</v>
      </c>
      <c r="CB91" s="161">
        <v>3.4357387302927547E-2</v>
      </c>
      <c r="CC91" s="161">
        <v>5.1699050057463447E-2</v>
      </c>
      <c r="CD91" s="161">
        <v>0</v>
      </c>
      <c r="CE91" s="161">
        <v>9.2726637121424808E-3</v>
      </c>
      <c r="CF91" s="234">
        <v>3.4485140350647786E-2</v>
      </c>
      <c r="CG91" s="162">
        <v>3.4310370129788971E-2</v>
      </c>
      <c r="CW91" s="66"/>
      <c r="CX91" s="66"/>
      <c r="CY91" s="66"/>
      <c r="CZ91" s="66"/>
      <c r="DA91" s="66"/>
    </row>
    <row r="92" spans="1:106" ht="12" thickBot="1" x14ac:dyDescent="0.2">
      <c r="A92" s="98"/>
      <c r="B92" s="150"/>
      <c r="C92" s="151">
        <v>60</v>
      </c>
      <c r="D92" s="152" t="s">
        <v>152</v>
      </c>
      <c r="E92" s="161">
        <v>-6.5649356534348377E-2</v>
      </c>
      <c r="F92" s="161">
        <v>-6.1846293769895408E-2</v>
      </c>
      <c r="G92" s="161">
        <v>-2.6627218934911241E-4</v>
      </c>
      <c r="H92" s="161">
        <v>0</v>
      </c>
      <c r="I92" s="161">
        <v>-3.0570666643946784E-3</v>
      </c>
      <c r="J92" s="161">
        <v>-1.0752225710722119E-5</v>
      </c>
      <c r="K92" s="161">
        <v>-1.8434623910628944E-5</v>
      </c>
      <c r="L92" s="161">
        <v>-9.758448376682112E-6</v>
      </c>
      <c r="M92" s="161">
        <v>-1.2982493709513356E-3</v>
      </c>
      <c r="N92" s="161">
        <v>-2.0017724785400891E-5</v>
      </c>
      <c r="O92" s="161">
        <v>-1.9099825236599085E-5</v>
      </c>
      <c r="P92" s="161">
        <v>-9.337660426640925E-6</v>
      </c>
      <c r="Q92" s="161">
        <v>-1.4844503822459734E-5</v>
      </c>
      <c r="R92" s="161">
        <v>-2.7723533988186309E-5</v>
      </c>
      <c r="S92" s="161">
        <v>-1.594443682654685E-5</v>
      </c>
      <c r="T92" s="161">
        <v>-2.0936078227656297E-5</v>
      </c>
      <c r="U92" s="161">
        <v>-2.2097860374669223E-5</v>
      </c>
      <c r="V92" s="161">
        <v>-2.0050584760982708E-5</v>
      </c>
      <c r="W92" s="161">
        <v>-1.7058386796483699E-5</v>
      </c>
      <c r="X92" s="161">
        <v>-1.8607287472572141E-5</v>
      </c>
      <c r="Y92" s="161">
        <v>-8.0121201526673076E-5</v>
      </c>
      <c r="Z92" s="161">
        <v>-6.9467004194581169E-5</v>
      </c>
      <c r="AA92" s="161">
        <v>-5.9160361283481615E-3</v>
      </c>
      <c r="AB92" s="161">
        <v>-4.707349134038411E-3</v>
      </c>
      <c r="AC92" s="161">
        <v>-4.9580873762136296E-2</v>
      </c>
      <c r="AD92" s="161">
        <v>-2.1100904525440657E-5</v>
      </c>
      <c r="AE92" s="161">
        <v>-4.7245118416691342E-4</v>
      </c>
      <c r="AF92" s="161">
        <v>-2.6565432077413329E-2</v>
      </c>
      <c r="AG92" s="161">
        <v>-5.5831562510357934E-4</v>
      </c>
      <c r="AH92" s="161">
        <v>-6.9079438633575449E-3</v>
      </c>
      <c r="AI92" s="161">
        <v>-3.7710990043120162E-5</v>
      </c>
      <c r="AJ92" s="161">
        <v>0</v>
      </c>
      <c r="AK92" s="161">
        <v>-6.653405772346076E-4</v>
      </c>
      <c r="AL92" s="161">
        <v>-1.3756898481843E-2</v>
      </c>
      <c r="AM92" s="161">
        <v>-1.7243681537519397E-2</v>
      </c>
      <c r="AN92" s="161">
        <v>-1.8591695070645247E-4</v>
      </c>
      <c r="AO92" s="161">
        <v>-2.0517267064344825E-5</v>
      </c>
      <c r="AP92" s="161">
        <v>0</v>
      </c>
      <c r="AQ92" s="161">
        <v>-5.3364925369151874E-6</v>
      </c>
      <c r="AR92" s="233">
        <v>-3.4395855767702906E-3</v>
      </c>
      <c r="AS92" s="161">
        <v>-6.6242588740793251E-2</v>
      </c>
      <c r="AT92" s="161">
        <v>-5.6721730340986806E-2</v>
      </c>
      <c r="AU92" s="161">
        <v>-2.5915576618010114E-4</v>
      </c>
      <c r="AV92" s="161">
        <v>-1.2688874432454547E-3</v>
      </c>
      <c r="AW92" s="161">
        <v>-3.7275384468498708E-3</v>
      </c>
      <c r="AX92" s="161">
        <v>-4.875598640719896E-5</v>
      </c>
      <c r="AY92" s="161">
        <v>-2.3226285234016108E-5</v>
      </c>
      <c r="AZ92" s="161">
        <v>-9.5050763761402057E-6</v>
      </c>
      <c r="BA92" s="161">
        <v>-2.5124094424662348E-3</v>
      </c>
      <c r="BB92" s="161">
        <v>-1.756143954599875E-5</v>
      </c>
      <c r="BC92" s="161">
        <v>-2.2855859197458952E-5</v>
      </c>
      <c r="BD92" s="161">
        <v>-9.0206848686557242E-6</v>
      </c>
      <c r="BE92" s="161">
        <v>-1.0691013668460975E-5</v>
      </c>
      <c r="BF92" s="161">
        <v>-3.0981356445425239E-5</v>
      </c>
      <c r="BG92" s="161">
        <v>-2.0509111585361397E-5</v>
      </c>
      <c r="BH92" s="161">
        <v>-2.2876240787807715E-5</v>
      </c>
      <c r="BI92" s="161">
        <v>-2.1590510538807981E-5</v>
      </c>
      <c r="BJ92" s="161">
        <v>-2.1287570264296672E-5</v>
      </c>
      <c r="BK92" s="161">
        <v>-1.6507878493615543E-5</v>
      </c>
      <c r="BL92" s="161">
        <v>-1.679675125843759E-5</v>
      </c>
      <c r="BM92" s="161">
        <v>-2.5061388071828357E-5</v>
      </c>
      <c r="BN92" s="161">
        <v>-3.7288356884856722E-5</v>
      </c>
      <c r="BO92" s="161">
        <v>-5.7010091492247028E-3</v>
      </c>
      <c r="BP92" s="161">
        <v>-1.1204504322557111E-3</v>
      </c>
      <c r="BQ92" s="161">
        <v>-5.3060901424534797E-2</v>
      </c>
      <c r="BR92" s="161">
        <v>-2.0149325825639326E-5</v>
      </c>
      <c r="BS92" s="161">
        <v>-5.5690067494080511E-4</v>
      </c>
      <c r="BT92" s="161">
        <v>-2.6412414941834265E-2</v>
      </c>
      <c r="BU92" s="161">
        <v>-5.8257200149613953E-4</v>
      </c>
      <c r="BV92" s="161">
        <v>-5.6765561482292276E-3</v>
      </c>
      <c r="BW92" s="161">
        <v>-4.6764965638674587E-5</v>
      </c>
      <c r="BX92" s="161">
        <v>0</v>
      </c>
      <c r="BY92" s="161">
        <v>-1.1299612379323831E-3</v>
      </c>
      <c r="BZ92" s="161">
        <v>-1.3449891017967827E-2</v>
      </c>
      <c r="CA92" s="161">
        <v>-2.2455059870661667E-2</v>
      </c>
      <c r="CB92" s="161">
        <v>-1.947644510431354E-4</v>
      </c>
      <c r="CC92" s="161">
        <v>-2.0391150573244735E-5</v>
      </c>
      <c r="CD92" s="161">
        <v>0</v>
      </c>
      <c r="CE92" s="161">
        <v>-4.7689288115041496E-6</v>
      </c>
      <c r="CF92" s="234">
        <v>-3.8819432842764575E-3</v>
      </c>
      <c r="CG92" s="162">
        <v>-3.8649091472525913E-3</v>
      </c>
      <c r="CW92" s="66"/>
      <c r="CX92" s="66"/>
      <c r="CY92" s="66"/>
      <c r="CZ92" s="66"/>
      <c r="DA92" s="66"/>
    </row>
    <row r="93" spans="1:106" ht="12" thickBot="1" x14ac:dyDescent="0.2">
      <c r="A93" s="153"/>
      <c r="B93" s="154"/>
      <c r="C93" s="154"/>
      <c r="D93" s="155" t="s">
        <v>153</v>
      </c>
      <c r="E93" s="301">
        <v>0.47382522204096428</v>
      </c>
      <c r="F93" s="302">
        <v>0.76907685311505225</v>
      </c>
      <c r="G93" s="302">
        <v>0.50985207100591712</v>
      </c>
      <c r="H93" s="302">
        <v>0.36337833160263067</v>
      </c>
      <c r="I93" s="302">
        <v>0.35042631729167645</v>
      </c>
      <c r="J93" s="302">
        <v>0.30963184379166486</v>
      </c>
      <c r="K93" s="302">
        <v>0.28842121272173399</v>
      </c>
      <c r="L93" s="302">
        <v>0.25527050043575228</v>
      </c>
      <c r="M93" s="302">
        <v>0.2028012741581455</v>
      </c>
      <c r="N93" s="302">
        <v>0.31919172066902873</v>
      </c>
      <c r="O93" s="302">
        <v>0.43381114729466891</v>
      </c>
      <c r="P93" s="302">
        <v>0.18096997684582203</v>
      </c>
      <c r="Q93" s="302">
        <v>0.19546500408223855</v>
      </c>
      <c r="R93" s="302">
        <v>0.35690757840128778</v>
      </c>
      <c r="S93" s="302">
        <v>0.38557581207674163</v>
      </c>
      <c r="T93" s="302">
        <v>0.38700340603822664</v>
      </c>
      <c r="U93" s="302">
        <v>0.28775833779894261</v>
      </c>
      <c r="V93" s="302">
        <v>0.27706757333501375</v>
      </c>
      <c r="W93" s="302">
        <v>0.28757190922338849</v>
      </c>
      <c r="X93" s="302">
        <v>0.26004829306764038</v>
      </c>
      <c r="Y93" s="302">
        <v>0.28076758192132723</v>
      </c>
      <c r="Z93" s="302">
        <v>0.40933840851093389</v>
      </c>
      <c r="AA93" s="302">
        <v>0.44209498029050004</v>
      </c>
      <c r="AB93" s="302">
        <v>0.27171677135804451</v>
      </c>
      <c r="AC93" s="302">
        <v>0.488880272240731</v>
      </c>
      <c r="AD93" s="302">
        <v>0.71718457664551882</v>
      </c>
      <c r="AE93" s="302">
        <v>0.67539282001412049</v>
      </c>
      <c r="AF93" s="302">
        <v>0.66046537548366513</v>
      </c>
      <c r="AG93" s="302">
        <v>0.83099093657814393</v>
      </c>
      <c r="AH93" s="302">
        <v>0.65974642857790677</v>
      </c>
      <c r="AI93" s="302">
        <v>0.52847120824833627</v>
      </c>
      <c r="AJ93" s="302">
        <v>0.70072357047845413</v>
      </c>
      <c r="AK93" s="302">
        <v>0.77175856539898391</v>
      </c>
      <c r="AL93" s="302">
        <v>0.5876799497220967</v>
      </c>
      <c r="AM93" s="302">
        <v>0.59424166939096879</v>
      </c>
      <c r="AN93" s="302">
        <v>0.63245943847969766</v>
      </c>
      <c r="AO93" s="302">
        <v>0.55115445309440525</v>
      </c>
      <c r="AP93" s="302">
        <v>0</v>
      </c>
      <c r="AQ93" s="302">
        <v>0.38709315915021691</v>
      </c>
      <c r="AR93" s="316">
        <v>0.49257774446365449</v>
      </c>
      <c r="AS93" s="302">
        <v>0.46643908232521553</v>
      </c>
      <c r="AT93" s="302">
        <v>0.66722371072414421</v>
      </c>
      <c r="AU93" s="302">
        <v>0.51261510299835367</v>
      </c>
      <c r="AV93" s="302">
        <v>0.4491633524918347</v>
      </c>
      <c r="AW93" s="302">
        <v>0.36552105955250647</v>
      </c>
      <c r="AX93" s="302">
        <v>0.3398736882646487</v>
      </c>
      <c r="AY93" s="302">
        <v>0.31441911295713587</v>
      </c>
      <c r="AZ93" s="302">
        <v>0.2470925207025316</v>
      </c>
      <c r="BA93" s="302">
        <v>0.22280155928307482</v>
      </c>
      <c r="BB93" s="302">
        <v>0.31066971561312329</v>
      </c>
      <c r="BC93" s="302">
        <v>0.4389049823160952</v>
      </c>
      <c r="BD93" s="302">
        <v>0.18815965355895417</v>
      </c>
      <c r="BE93" s="302">
        <v>0.23429925125372039</v>
      </c>
      <c r="BF93" s="302">
        <v>0.37750217628329019</v>
      </c>
      <c r="BG93" s="302">
        <v>0.38056731031488089</v>
      </c>
      <c r="BH93" s="302">
        <v>0.40769653835400371</v>
      </c>
      <c r="BI93" s="302">
        <v>0.32123832932949309</v>
      </c>
      <c r="BJ93" s="302">
        <v>0.2807390983136569</v>
      </c>
      <c r="BK93" s="302">
        <v>0.30534304276546931</v>
      </c>
      <c r="BL93" s="302">
        <v>0.26794371950036189</v>
      </c>
      <c r="BM93" s="302">
        <v>0.197632851023408</v>
      </c>
      <c r="BN93" s="302">
        <v>0.42634482624576386</v>
      </c>
      <c r="BO93" s="302">
        <v>0.45182657181518859</v>
      </c>
      <c r="BP93" s="302">
        <v>0.22323692372158255</v>
      </c>
      <c r="BQ93" s="302">
        <v>0.47924711396278347</v>
      </c>
      <c r="BR93" s="302">
        <v>0.72734953559944249</v>
      </c>
      <c r="BS93" s="302">
        <v>0.68484153929191838</v>
      </c>
      <c r="BT93" s="302">
        <v>0.65790182655151186</v>
      </c>
      <c r="BU93" s="302">
        <v>0.80505255393855113</v>
      </c>
      <c r="BV93" s="302">
        <v>0.61521896528834841</v>
      </c>
      <c r="BW93" s="302">
        <v>0.525523408988116</v>
      </c>
      <c r="BX93" s="302">
        <v>0.68290269829576355</v>
      </c>
      <c r="BY93" s="302">
        <v>0.75497855098496292</v>
      </c>
      <c r="BZ93" s="302">
        <v>0.59250623094109278</v>
      </c>
      <c r="CA93" s="302">
        <v>0.58541731628518778</v>
      </c>
      <c r="CB93" s="302">
        <v>0.61330522177874947</v>
      </c>
      <c r="CC93" s="302">
        <v>0.55040086626358975</v>
      </c>
      <c r="CD93" s="302">
        <v>0</v>
      </c>
      <c r="CE93" s="302">
        <v>0.39938949417423508</v>
      </c>
      <c r="CF93" s="307">
        <v>0.51318600935597458</v>
      </c>
      <c r="CG93" s="308">
        <v>0.5123924343779801</v>
      </c>
      <c r="CW93" s="66"/>
      <c r="CX93" s="66"/>
      <c r="CY93" s="66"/>
      <c r="CZ93" s="66"/>
      <c r="DA93" s="66"/>
    </row>
    <row r="94" spans="1:106" ht="12" thickBot="1" x14ac:dyDescent="0.2">
      <c r="A94" s="156"/>
      <c r="B94" s="157"/>
      <c r="C94" s="157"/>
      <c r="D94" s="158" t="s">
        <v>128</v>
      </c>
      <c r="E94" s="301">
        <v>1</v>
      </c>
      <c r="F94" s="302">
        <v>1</v>
      </c>
      <c r="G94" s="302">
        <v>1</v>
      </c>
      <c r="H94" s="302">
        <v>1</v>
      </c>
      <c r="I94" s="302">
        <v>1</v>
      </c>
      <c r="J94" s="302">
        <v>1</v>
      </c>
      <c r="K94" s="302">
        <v>1</v>
      </c>
      <c r="L94" s="302">
        <v>1</v>
      </c>
      <c r="M94" s="302">
        <v>1</v>
      </c>
      <c r="N94" s="302">
        <v>1</v>
      </c>
      <c r="O94" s="302">
        <v>1</v>
      </c>
      <c r="P94" s="302">
        <v>1</v>
      </c>
      <c r="Q94" s="302">
        <v>1</v>
      </c>
      <c r="R94" s="302">
        <v>1</v>
      </c>
      <c r="S94" s="302">
        <v>1</v>
      </c>
      <c r="T94" s="302">
        <v>1</v>
      </c>
      <c r="U94" s="302">
        <v>1</v>
      </c>
      <c r="V94" s="302">
        <v>1</v>
      </c>
      <c r="W94" s="302">
        <v>1</v>
      </c>
      <c r="X94" s="302">
        <v>1</v>
      </c>
      <c r="Y94" s="302">
        <v>1</v>
      </c>
      <c r="Z94" s="302">
        <v>1</v>
      </c>
      <c r="AA94" s="302">
        <v>1</v>
      </c>
      <c r="AB94" s="302">
        <v>1</v>
      </c>
      <c r="AC94" s="302">
        <v>1</v>
      </c>
      <c r="AD94" s="302">
        <v>1</v>
      </c>
      <c r="AE94" s="302">
        <v>1</v>
      </c>
      <c r="AF94" s="302">
        <v>1</v>
      </c>
      <c r="AG94" s="302">
        <v>1</v>
      </c>
      <c r="AH94" s="302">
        <v>1</v>
      </c>
      <c r="AI94" s="302">
        <v>1</v>
      </c>
      <c r="AJ94" s="302">
        <v>1</v>
      </c>
      <c r="AK94" s="302">
        <v>1</v>
      </c>
      <c r="AL94" s="302">
        <v>1</v>
      </c>
      <c r="AM94" s="302">
        <v>1</v>
      </c>
      <c r="AN94" s="302">
        <v>1</v>
      </c>
      <c r="AO94" s="302">
        <v>1</v>
      </c>
      <c r="AP94" s="302">
        <v>1</v>
      </c>
      <c r="AQ94" s="302">
        <v>1</v>
      </c>
      <c r="AR94" s="316">
        <v>1</v>
      </c>
      <c r="AS94" s="302">
        <v>1</v>
      </c>
      <c r="AT94" s="302">
        <v>1</v>
      </c>
      <c r="AU94" s="302">
        <v>1</v>
      </c>
      <c r="AV94" s="302">
        <v>1</v>
      </c>
      <c r="AW94" s="302">
        <v>1</v>
      </c>
      <c r="AX94" s="302">
        <v>1</v>
      </c>
      <c r="AY94" s="302">
        <v>1</v>
      </c>
      <c r="AZ94" s="302">
        <v>1</v>
      </c>
      <c r="BA94" s="302">
        <v>1</v>
      </c>
      <c r="BB94" s="302">
        <v>1</v>
      </c>
      <c r="BC94" s="302">
        <v>1</v>
      </c>
      <c r="BD94" s="302">
        <v>1</v>
      </c>
      <c r="BE94" s="302">
        <v>1</v>
      </c>
      <c r="BF94" s="302">
        <v>1</v>
      </c>
      <c r="BG94" s="302">
        <v>1</v>
      </c>
      <c r="BH94" s="302">
        <v>1</v>
      </c>
      <c r="BI94" s="302">
        <v>1</v>
      </c>
      <c r="BJ94" s="302">
        <v>1</v>
      </c>
      <c r="BK94" s="302">
        <v>1</v>
      </c>
      <c r="BL94" s="302">
        <v>1</v>
      </c>
      <c r="BM94" s="302">
        <v>1</v>
      </c>
      <c r="BN94" s="302">
        <v>1</v>
      </c>
      <c r="BO94" s="302">
        <v>1</v>
      </c>
      <c r="BP94" s="302">
        <v>1</v>
      </c>
      <c r="BQ94" s="302">
        <v>1</v>
      </c>
      <c r="BR94" s="302">
        <v>1</v>
      </c>
      <c r="BS94" s="302">
        <v>1</v>
      </c>
      <c r="BT94" s="302">
        <v>1</v>
      </c>
      <c r="BU94" s="302">
        <v>1</v>
      </c>
      <c r="BV94" s="302">
        <v>1</v>
      </c>
      <c r="BW94" s="302">
        <v>1</v>
      </c>
      <c r="BX94" s="302">
        <v>1</v>
      </c>
      <c r="BY94" s="302">
        <v>1</v>
      </c>
      <c r="BZ94" s="302">
        <v>1</v>
      </c>
      <c r="CA94" s="302">
        <v>1</v>
      </c>
      <c r="CB94" s="302">
        <v>1</v>
      </c>
      <c r="CC94" s="302">
        <v>1</v>
      </c>
      <c r="CD94" s="302">
        <v>1</v>
      </c>
      <c r="CE94" s="302">
        <v>1</v>
      </c>
      <c r="CF94" s="307">
        <v>1</v>
      </c>
      <c r="CG94" s="308">
        <v>1</v>
      </c>
      <c r="CW94" s="66"/>
      <c r="CX94" s="66"/>
      <c r="CY94" s="66"/>
      <c r="CZ94" s="66"/>
      <c r="DA94" s="66"/>
    </row>
    <row r="96" spans="1:106" x14ac:dyDescent="0.15">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c r="BH96" s="159"/>
      <c r="BI96" s="159"/>
      <c r="BJ96" s="159"/>
      <c r="BK96" s="159"/>
      <c r="BL96" s="159"/>
      <c r="BM96" s="159"/>
      <c r="BN96" s="159"/>
      <c r="BO96" s="159"/>
      <c r="BP96" s="159"/>
      <c r="BQ96" s="159"/>
      <c r="BR96" s="159"/>
      <c r="BS96" s="159"/>
      <c r="BT96" s="159"/>
      <c r="BU96" s="159"/>
      <c r="BV96" s="159"/>
      <c r="BW96" s="159"/>
      <c r="BX96" s="159"/>
      <c r="BY96" s="159"/>
      <c r="BZ96" s="159"/>
      <c r="CA96" s="159"/>
      <c r="CB96" s="159"/>
      <c r="CC96" s="159"/>
      <c r="CD96" s="159"/>
      <c r="CE96" s="159"/>
      <c r="CF96" s="159"/>
      <c r="CG96" s="159"/>
    </row>
    <row r="98" spans="5:85" x14ac:dyDescent="0.15">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c r="AO98" s="159"/>
      <c r="AP98" s="159"/>
      <c r="AQ98" s="159"/>
      <c r="AR98" s="159"/>
      <c r="AS98" s="159"/>
      <c r="AT98" s="159"/>
      <c r="AU98" s="159"/>
      <c r="AV98" s="159"/>
      <c r="AW98" s="159"/>
      <c r="AX98" s="159"/>
      <c r="AY98" s="159"/>
      <c r="AZ98" s="159"/>
      <c r="BA98" s="159"/>
      <c r="BB98" s="159"/>
      <c r="BC98" s="159"/>
      <c r="BD98" s="159"/>
      <c r="BE98" s="159"/>
      <c r="BF98" s="159"/>
      <c r="BG98" s="159"/>
      <c r="BH98" s="159"/>
      <c r="BI98" s="159"/>
      <c r="BJ98" s="159"/>
      <c r="BK98" s="159"/>
      <c r="BL98" s="159"/>
      <c r="BM98" s="159"/>
      <c r="BN98" s="159"/>
      <c r="BO98" s="159"/>
      <c r="BP98" s="159"/>
      <c r="BQ98" s="159"/>
      <c r="BR98" s="159"/>
      <c r="BS98" s="159"/>
      <c r="BT98" s="159"/>
      <c r="BU98" s="159"/>
      <c r="BV98" s="159"/>
      <c r="BW98" s="159"/>
      <c r="BX98" s="159"/>
      <c r="BY98" s="159"/>
      <c r="BZ98" s="159"/>
      <c r="CA98" s="159"/>
      <c r="CB98" s="159"/>
      <c r="CC98" s="159"/>
      <c r="CD98" s="159"/>
      <c r="CE98" s="159"/>
      <c r="CF98" s="159"/>
      <c r="CG98" s="159"/>
    </row>
  </sheetData>
  <phoneticPr fontId="6"/>
  <printOptions horizontalCentered="1" verticalCentered="1"/>
  <pageMargins left="0.19685039370078741" right="0.19685039370078741" top="0.39370078740157483" bottom="0.39370078740157483" header="0.51181102362204722" footer="0.51181102362204722"/>
  <pageSetup paperSize="8" scale="74" fitToWidth="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88"/>
  <sheetViews>
    <sheetView workbookViewId="0">
      <pane xSplit="3" ySplit="4" topLeftCell="D5" activePane="bottomRight" state="frozen"/>
      <selection activeCell="D4" sqref="D4"/>
      <selection pane="topRight" activeCell="D4" sqref="D4"/>
      <selection pane="bottomLeft" activeCell="D4" sqref="D4"/>
      <selection pane="bottomRight" activeCell="F8" sqref="F8"/>
    </sheetView>
  </sheetViews>
  <sheetFormatPr defaultRowHeight="11.25" x14ac:dyDescent="0.15"/>
  <cols>
    <col min="1" max="2" width="4" style="160" bestFit="1" customWidth="1"/>
    <col min="3" max="3" width="27.1640625" style="160" bestFit="1" customWidth="1"/>
    <col min="4" max="85" width="10.5" style="66" customWidth="1"/>
    <col min="86" max="86" width="11.5" bestFit="1" customWidth="1"/>
    <col min="87" max="87" width="12.1640625" bestFit="1" customWidth="1"/>
    <col min="88" max="88" width="10.6640625" bestFit="1" customWidth="1"/>
    <col min="89" max="89" width="9.1640625" customWidth="1"/>
  </cols>
  <sheetData>
    <row r="1" spans="1:87" x14ac:dyDescent="0.15">
      <c r="A1" s="522" t="s">
        <v>333</v>
      </c>
    </row>
    <row r="2" spans="1:87" x14ac:dyDescent="0.15">
      <c r="A2" s="489"/>
      <c r="B2" s="490"/>
      <c r="C2" s="512"/>
      <c r="D2" s="491" t="s">
        <v>77</v>
      </c>
      <c r="E2" s="491"/>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c r="AL2" s="491"/>
      <c r="AM2" s="491"/>
      <c r="AN2" s="491"/>
      <c r="AO2" s="491"/>
      <c r="AP2" s="491"/>
      <c r="AQ2" s="492"/>
      <c r="AR2" s="493"/>
      <c r="AS2" s="494" t="s">
        <v>78</v>
      </c>
      <c r="AT2" s="495"/>
      <c r="AU2" s="495"/>
      <c r="AV2" s="495"/>
      <c r="AW2" s="495"/>
      <c r="AX2" s="495"/>
      <c r="AY2" s="495"/>
      <c r="AZ2" s="495"/>
      <c r="BA2" s="495"/>
      <c r="BB2" s="495"/>
      <c r="BC2" s="495"/>
      <c r="BD2" s="495"/>
      <c r="BE2" s="495"/>
      <c r="BF2" s="495"/>
      <c r="BG2" s="495"/>
      <c r="BH2" s="495"/>
      <c r="BI2" s="495"/>
      <c r="BJ2" s="495"/>
      <c r="BK2" s="495"/>
      <c r="BL2" s="495"/>
      <c r="BM2" s="495"/>
      <c r="BN2" s="495"/>
      <c r="BO2" s="495"/>
      <c r="BP2" s="495"/>
      <c r="BQ2" s="495"/>
      <c r="BR2" s="495"/>
      <c r="BS2" s="495"/>
      <c r="BT2" s="495"/>
      <c r="BU2" s="495"/>
      <c r="BV2" s="495"/>
      <c r="BW2" s="495"/>
      <c r="BX2" s="495"/>
      <c r="BY2" s="495"/>
      <c r="BZ2" s="495"/>
      <c r="CA2" s="495"/>
      <c r="CB2" s="495"/>
      <c r="CC2" s="495"/>
      <c r="CD2" s="495"/>
      <c r="CE2" s="496"/>
      <c r="CF2" s="497"/>
      <c r="CG2" s="502"/>
      <c r="CH2" s="498"/>
      <c r="CI2" s="499"/>
    </row>
    <row r="3" spans="1:87" x14ac:dyDescent="0.15">
      <c r="A3" s="317"/>
      <c r="B3" s="78"/>
      <c r="C3" s="513"/>
      <c r="D3" s="93" t="s">
        <v>358</v>
      </c>
      <c r="E3" s="93" t="s">
        <v>360</v>
      </c>
      <c r="F3" s="93" t="s">
        <v>362</v>
      </c>
      <c r="G3" s="93" t="s">
        <v>364</v>
      </c>
      <c r="H3" s="93" t="s">
        <v>365</v>
      </c>
      <c r="I3" s="93" t="s">
        <v>366</v>
      </c>
      <c r="J3" s="93" t="s">
        <v>367</v>
      </c>
      <c r="K3" s="93" t="s">
        <v>368</v>
      </c>
      <c r="L3" s="93" t="s">
        <v>369</v>
      </c>
      <c r="M3" s="93" t="s">
        <v>88</v>
      </c>
      <c r="N3" s="93" t="s">
        <v>89</v>
      </c>
      <c r="O3" s="93" t="s">
        <v>90</v>
      </c>
      <c r="P3" s="93" t="s">
        <v>91</v>
      </c>
      <c r="Q3" s="93" t="s">
        <v>92</v>
      </c>
      <c r="R3" s="93" t="s">
        <v>93</v>
      </c>
      <c r="S3" s="93" t="s">
        <v>94</v>
      </c>
      <c r="T3" s="93" t="s">
        <v>95</v>
      </c>
      <c r="U3" s="93" t="s">
        <v>96</v>
      </c>
      <c r="V3" s="93" t="s">
        <v>97</v>
      </c>
      <c r="W3" s="93" t="s">
        <v>98</v>
      </c>
      <c r="X3" s="93" t="s">
        <v>99</v>
      </c>
      <c r="Y3" s="93" t="s">
        <v>100</v>
      </c>
      <c r="Z3" s="93" t="s">
        <v>101</v>
      </c>
      <c r="AA3" s="93" t="s">
        <v>102</v>
      </c>
      <c r="AB3" s="93" t="s">
        <v>103</v>
      </c>
      <c r="AC3" s="93" t="s">
        <v>104</v>
      </c>
      <c r="AD3" s="93" t="s">
        <v>105</v>
      </c>
      <c r="AE3" s="93" t="s">
        <v>106</v>
      </c>
      <c r="AF3" s="93" t="s">
        <v>107</v>
      </c>
      <c r="AG3" s="93" t="s">
        <v>108</v>
      </c>
      <c r="AH3" s="93" t="s">
        <v>109</v>
      </c>
      <c r="AI3" s="93" t="s">
        <v>110</v>
      </c>
      <c r="AJ3" s="93" t="s">
        <v>111</v>
      </c>
      <c r="AK3" s="93" t="s">
        <v>112</v>
      </c>
      <c r="AL3" s="93" t="s">
        <v>334</v>
      </c>
      <c r="AM3" s="93" t="s">
        <v>335</v>
      </c>
      <c r="AN3" s="93" t="s">
        <v>381</v>
      </c>
      <c r="AO3" s="93" t="s">
        <v>336</v>
      </c>
      <c r="AP3" s="163" t="s">
        <v>337</v>
      </c>
      <c r="AQ3" s="240"/>
      <c r="AR3" s="241"/>
      <c r="AS3" s="93" t="s">
        <v>358</v>
      </c>
      <c r="AT3" s="93" t="s">
        <v>360</v>
      </c>
      <c r="AU3" s="93" t="s">
        <v>362</v>
      </c>
      <c r="AV3" s="93" t="s">
        <v>364</v>
      </c>
      <c r="AW3" s="93" t="s">
        <v>365</v>
      </c>
      <c r="AX3" s="93" t="s">
        <v>366</v>
      </c>
      <c r="AY3" s="93" t="s">
        <v>367</v>
      </c>
      <c r="AZ3" s="93" t="s">
        <v>368</v>
      </c>
      <c r="BA3" s="93" t="s">
        <v>369</v>
      </c>
      <c r="BB3" s="93" t="s">
        <v>88</v>
      </c>
      <c r="BC3" s="93" t="s">
        <v>89</v>
      </c>
      <c r="BD3" s="93" t="s">
        <v>90</v>
      </c>
      <c r="BE3" s="93" t="s">
        <v>91</v>
      </c>
      <c r="BF3" s="93" t="s">
        <v>92</v>
      </c>
      <c r="BG3" s="93" t="s">
        <v>93</v>
      </c>
      <c r="BH3" s="93" t="s">
        <v>94</v>
      </c>
      <c r="BI3" s="93" t="s">
        <v>95</v>
      </c>
      <c r="BJ3" s="93" t="s">
        <v>96</v>
      </c>
      <c r="BK3" s="93" t="s">
        <v>97</v>
      </c>
      <c r="BL3" s="93" t="s">
        <v>98</v>
      </c>
      <c r="BM3" s="93" t="s">
        <v>99</v>
      </c>
      <c r="BN3" s="93" t="s">
        <v>100</v>
      </c>
      <c r="BO3" s="93" t="s">
        <v>101</v>
      </c>
      <c r="BP3" s="93" t="s">
        <v>102</v>
      </c>
      <c r="BQ3" s="93" t="s">
        <v>103</v>
      </c>
      <c r="BR3" s="93" t="s">
        <v>104</v>
      </c>
      <c r="BS3" s="93" t="s">
        <v>105</v>
      </c>
      <c r="BT3" s="93" t="s">
        <v>106</v>
      </c>
      <c r="BU3" s="93" t="s">
        <v>107</v>
      </c>
      <c r="BV3" s="93" t="s">
        <v>108</v>
      </c>
      <c r="BW3" s="93" t="s">
        <v>109</v>
      </c>
      <c r="BX3" s="93" t="s">
        <v>110</v>
      </c>
      <c r="BY3" s="93" t="s">
        <v>111</v>
      </c>
      <c r="BZ3" s="93" t="s">
        <v>112</v>
      </c>
      <c r="CA3" s="93" t="s">
        <v>334</v>
      </c>
      <c r="CB3" s="93" t="s">
        <v>335</v>
      </c>
      <c r="CC3" s="93" t="s">
        <v>381</v>
      </c>
      <c r="CD3" s="93" t="s">
        <v>336</v>
      </c>
      <c r="CE3" s="242" t="s">
        <v>337</v>
      </c>
      <c r="CF3" s="243"/>
      <c r="CG3" s="503"/>
      <c r="CH3" s="226"/>
      <c r="CI3" s="192"/>
    </row>
    <row r="4" spans="1:87" ht="33.75" x14ac:dyDescent="0.15">
      <c r="A4" s="483"/>
      <c r="B4" s="325"/>
      <c r="C4" s="484"/>
      <c r="D4" s="326" t="s">
        <v>359</v>
      </c>
      <c r="E4" s="326" t="s">
        <v>361</v>
      </c>
      <c r="F4" s="326" t="s">
        <v>363</v>
      </c>
      <c r="G4" s="326" t="s">
        <v>3</v>
      </c>
      <c r="H4" s="326" t="s">
        <v>344</v>
      </c>
      <c r="I4" s="326" t="s">
        <v>4</v>
      </c>
      <c r="J4" s="326" t="s">
        <v>113</v>
      </c>
      <c r="K4" s="326" t="s">
        <v>5</v>
      </c>
      <c r="L4" s="326" t="s">
        <v>6</v>
      </c>
      <c r="M4" s="326" t="s">
        <v>370</v>
      </c>
      <c r="N4" s="326" t="s">
        <v>7</v>
      </c>
      <c r="O4" s="326" t="s">
        <v>8</v>
      </c>
      <c r="P4" s="326" t="s">
        <v>9</v>
      </c>
      <c r="Q4" s="326" t="s">
        <v>10</v>
      </c>
      <c r="R4" s="326" t="s">
        <v>371</v>
      </c>
      <c r="S4" s="326" t="s">
        <v>372</v>
      </c>
      <c r="T4" s="326" t="s">
        <v>373</v>
      </c>
      <c r="U4" s="326" t="s">
        <v>374</v>
      </c>
      <c r="V4" s="326" t="s">
        <v>11</v>
      </c>
      <c r="W4" s="326" t="s">
        <v>345</v>
      </c>
      <c r="X4" s="326" t="s">
        <v>342</v>
      </c>
      <c r="Y4" s="326" t="s">
        <v>13</v>
      </c>
      <c r="Z4" s="326" t="s">
        <v>14</v>
      </c>
      <c r="AA4" s="326" t="s">
        <v>343</v>
      </c>
      <c r="AB4" s="326" t="s">
        <v>375</v>
      </c>
      <c r="AC4" s="326" t="s">
        <v>376</v>
      </c>
      <c r="AD4" s="326" t="s">
        <v>377</v>
      </c>
      <c r="AE4" s="326" t="s">
        <v>17</v>
      </c>
      <c r="AF4" s="326" t="s">
        <v>18</v>
      </c>
      <c r="AG4" s="326" t="s">
        <v>378</v>
      </c>
      <c r="AH4" s="326" t="s">
        <v>347</v>
      </c>
      <c r="AI4" s="326" t="s">
        <v>19</v>
      </c>
      <c r="AJ4" s="326" t="s">
        <v>20</v>
      </c>
      <c r="AK4" s="326" t="s">
        <v>379</v>
      </c>
      <c r="AL4" s="326" t="s">
        <v>380</v>
      </c>
      <c r="AM4" s="326" t="s">
        <v>21</v>
      </c>
      <c r="AN4" s="326" t="s">
        <v>444</v>
      </c>
      <c r="AO4" s="326" t="s">
        <v>383</v>
      </c>
      <c r="AP4" s="327" t="s">
        <v>384</v>
      </c>
      <c r="AQ4" s="328" t="s">
        <v>297</v>
      </c>
      <c r="AR4" s="329" t="s">
        <v>298</v>
      </c>
      <c r="AS4" s="326" t="s">
        <v>359</v>
      </c>
      <c r="AT4" s="326" t="s">
        <v>361</v>
      </c>
      <c r="AU4" s="326" t="s">
        <v>363</v>
      </c>
      <c r="AV4" s="326" t="s">
        <v>3</v>
      </c>
      <c r="AW4" s="326" t="s">
        <v>344</v>
      </c>
      <c r="AX4" s="326" t="s">
        <v>4</v>
      </c>
      <c r="AY4" s="326" t="s">
        <v>113</v>
      </c>
      <c r="AZ4" s="326" t="s">
        <v>5</v>
      </c>
      <c r="BA4" s="326" t="s">
        <v>6</v>
      </c>
      <c r="BB4" s="326" t="s">
        <v>370</v>
      </c>
      <c r="BC4" s="326" t="s">
        <v>7</v>
      </c>
      <c r="BD4" s="326" t="s">
        <v>8</v>
      </c>
      <c r="BE4" s="326" t="s">
        <v>9</v>
      </c>
      <c r="BF4" s="326" t="s">
        <v>10</v>
      </c>
      <c r="BG4" s="326" t="s">
        <v>371</v>
      </c>
      <c r="BH4" s="326" t="s">
        <v>372</v>
      </c>
      <c r="BI4" s="326" t="s">
        <v>373</v>
      </c>
      <c r="BJ4" s="326" t="s">
        <v>374</v>
      </c>
      <c r="BK4" s="326" t="s">
        <v>11</v>
      </c>
      <c r="BL4" s="326" t="s">
        <v>345</v>
      </c>
      <c r="BM4" s="326" t="s">
        <v>342</v>
      </c>
      <c r="BN4" s="326" t="s">
        <v>13</v>
      </c>
      <c r="BO4" s="326" t="s">
        <v>14</v>
      </c>
      <c r="BP4" s="326" t="s">
        <v>343</v>
      </c>
      <c r="BQ4" s="326" t="s">
        <v>375</v>
      </c>
      <c r="BR4" s="326" t="s">
        <v>376</v>
      </c>
      <c r="BS4" s="326" t="s">
        <v>377</v>
      </c>
      <c r="BT4" s="326" t="s">
        <v>17</v>
      </c>
      <c r="BU4" s="326" t="s">
        <v>18</v>
      </c>
      <c r="BV4" s="326" t="s">
        <v>378</v>
      </c>
      <c r="BW4" s="326" t="s">
        <v>347</v>
      </c>
      <c r="BX4" s="326" t="s">
        <v>19</v>
      </c>
      <c r="BY4" s="326" t="s">
        <v>20</v>
      </c>
      <c r="BZ4" s="326" t="s">
        <v>379</v>
      </c>
      <c r="CA4" s="326" t="s">
        <v>380</v>
      </c>
      <c r="CB4" s="326" t="s">
        <v>21</v>
      </c>
      <c r="CC4" s="326" t="s">
        <v>444</v>
      </c>
      <c r="CD4" s="326" t="s">
        <v>383</v>
      </c>
      <c r="CE4" s="330" t="s">
        <v>384</v>
      </c>
      <c r="CF4" s="331" t="s">
        <v>302</v>
      </c>
      <c r="CG4" s="504" t="s">
        <v>303</v>
      </c>
      <c r="CH4" s="501" t="s">
        <v>304</v>
      </c>
      <c r="CI4" s="500" t="s">
        <v>303</v>
      </c>
    </row>
    <row r="5" spans="1:87" x14ac:dyDescent="0.15">
      <c r="A5" s="113" t="s">
        <v>130</v>
      </c>
      <c r="B5" s="78" t="s">
        <v>358</v>
      </c>
      <c r="C5" s="514" t="s">
        <v>359</v>
      </c>
      <c r="D5" s="164">
        <v>1.0767690017332456</v>
      </c>
      <c r="E5" s="164">
        <v>1.1463998414297588E-3</v>
      </c>
      <c r="F5" s="164">
        <v>3.665314960754262E-3</v>
      </c>
      <c r="G5" s="164">
        <v>9.6081674158722896E-5</v>
      </c>
      <c r="H5" s="164">
        <v>8.9040595119609572E-2</v>
      </c>
      <c r="I5" s="164">
        <v>7.2866824031465509E-3</v>
      </c>
      <c r="J5" s="164">
        <v>2.820245317678353E-4</v>
      </c>
      <c r="K5" s="164">
        <v>1.2426697728812018E-3</v>
      </c>
      <c r="L5" s="164">
        <v>9.9618160215553451E-5</v>
      </c>
      <c r="M5" s="164">
        <v>8.6341586974495593E-3</v>
      </c>
      <c r="N5" s="164">
        <v>1.952523501973188E-4</v>
      </c>
      <c r="O5" s="164">
        <v>8.7455446627561224E-5</v>
      </c>
      <c r="P5" s="164">
        <v>1.0648936947218462E-4</v>
      </c>
      <c r="Q5" s="164">
        <v>6.9237518013558766E-5</v>
      </c>
      <c r="R5" s="164">
        <v>6.4995097452433476E-5</v>
      </c>
      <c r="S5" s="164">
        <v>9.4411923435742601E-5</v>
      </c>
      <c r="T5" s="164">
        <v>1.3584340661824959E-4</v>
      </c>
      <c r="U5" s="164">
        <v>1.2495161686271463E-4</v>
      </c>
      <c r="V5" s="164">
        <v>1.2642753030197312E-4</v>
      </c>
      <c r="W5" s="164">
        <v>1.5212729052020924E-4</v>
      </c>
      <c r="X5" s="164">
        <v>1.032714750076893E-4</v>
      </c>
      <c r="Y5" s="164">
        <v>4.5305597773348093E-3</v>
      </c>
      <c r="Z5" s="164">
        <v>6.8914163727368835E-4</v>
      </c>
      <c r="AA5" s="164">
        <v>9.4645516271758714E-5</v>
      </c>
      <c r="AB5" s="164">
        <v>1.2976371500541509E-4</v>
      </c>
      <c r="AC5" s="164">
        <v>6.5148076983264795E-5</v>
      </c>
      <c r="AD5" s="164">
        <v>1.476393547095866E-4</v>
      </c>
      <c r="AE5" s="164">
        <v>7.2740976939019317E-5</v>
      </c>
      <c r="AF5" s="164">
        <v>3.5387429119057594E-5</v>
      </c>
      <c r="AG5" s="164">
        <v>7.9845850695492218E-5</v>
      </c>
      <c r="AH5" s="164">
        <v>1.5310172085316139E-4</v>
      </c>
      <c r="AI5" s="164">
        <v>9.9741106641095808E-5</v>
      </c>
      <c r="AJ5" s="164">
        <v>5.0616022348867209E-4</v>
      </c>
      <c r="AK5" s="164">
        <v>1.5381263189846825E-3</v>
      </c>
      <c r="AL5" s="164">
        <v>1.3069576417589E-3</v>
      </c>
      <c r="AM5" s="164">
        <v>8.6737185017863463E-5</v>
      </c>
      <c r="AN5" s="164">
        <v>1.4603599875955314E-2</v>
      </c>
      <c r="AO5" s="164">
        <v>4.8049985969675563E-4</v>
      </c>
      <c r="AP5" s="164">
        <v>1.6428932201587121E-4</v>
      </c>
      <c r="AQ5" s="247">
        <f>SUM(D5:AP5)</f>
        <v>1.2143070955079127</v>
      </c>
      <c r="AR5" s="246">
        <f t="shared" ref="AR5:AR18" si="0">AQ5/AVERAGE(AQ$5:AQ$43)</f>
        <v>0.85719170088102725</v>
      </c>
      <c r="AS5" s="164">
        <v>1.2407443273089295E-3</v>
      </c>
      <c r="AT5" s="164">
        <v>1.3484762085465594E-4</v>
      </c>
      <c r="AU5" s="164">
        <v>4.7545025118873288E-4</v>
      </c>
      <c r="AV5" s="164">
        <v>1.7347687469471488E-5</v>
      </c>
      <c r="AW5" s="164">
        <v>1.8210325858442817E-3</v>
      </c>
      <c r="AX5" s="164">
        <v>1.5639430060947616E-4</v>
      </c>
      <c r="AY5" s="164">
        <v>5.5431543763474621E-5</v>
      </c>
      <c r="AZ5" s="164">
        <v>9.8528566277596608E-5</v>
      </c>
      <c r="BA5" s="164">
        <v>1.3833151357610105E-5</v>
      </c>
      <c r="BB5" s="164">
        <v>2.8491584979636197E-4</v>
      </c>
      <c r="BC5" s="164">
        <v>2.7397665073502925E-5</v>
      </c>
      <c r="BD5" s="164">
        <v>1.9130045761616496E-5</v>
      </c>
      <c r="BE5" s="164">
        <v>2.2611383119627221E-5</v>
      </c>
      <c r="BF5" s="164">
        <v>1.62979164582809E-5</v>
      </c>
      <c r="BG5" s="164">
        <v>2.1324508329023068E-5</v>
      </c>
      <c r="BH5" s="164">
        <v>2.6286959557656357E-5</v>
      </c>
      <c r="BI5" s="164">
        <v>4.1430641189403582E-5</v>
      </c>
      <c r="BJ5" s="164">
        <v>3.191795314541182E-5</v>
      </c>
      <c r="BK5" s="164">
        <v>4.0414046683301027E-5</v>
      </c>
      <c r="BL5" s="164">
        <v>4.2439915890552051E-5</v>
      </c>
      <c r="BM5" s="164">
        <v>5.0455928540694181E-5</v>
      </c>
      <c r="BN5" s="164">
        <v>7.552717652284396E-5</v>
      </c>
      <c r="BO5" s="164">
        <v>2.7298189962083829E-5</v>
      </c>
      <c r="BP5" s="164">
        <v>1.5122913667201501E-5</v>
      </c>
      <c r="BQ5" s="164">
        <v>3.242332978875907E-5</v>
      </c>
      <c r="BR5" s="164">
        <v>1.4407703752539143E-5</v>
      </c>
      <c r="BS5" s="164">
        <v>1.2505828011700826E-5</v>
      </c>
      <c r="BT5" s="164">
        <v>1.1482840895359313E-5</v>
      </c>
      <c r="BU5" s="164">
        <v>4.1790146846860844E-6</v>
      </c>
      <c r="BV5" s="164">
        <v>1.1230841620362002E-5</v>
      </c>
      <c r="BW5" s="164">
        <v>2.6259338215424407E-5</v>
      </c>
      <c r="BX5" s="164">
        <v>1.2483197132486908E-5</v>
      </c>
      <c r="BY5" s="164">
        <v>2.3168371785848817E-5</v>
      </c>
      <c r="BZ5" s="164">
        <v>8.7573372286626328E-5</v>
      </c>
      <c r="CA5" s="164">
        <v>4.1980248497392708E-5</v>
      </c>
      <c r="CB5" s="164">
        <v>1.8986144559928959E-5</v>
      </c>
      <c r="CC5" s="164">
        <v>7.0996979682093223E-4</v>
      </c>
      <c r="CD5" s="164">
        <v>9.2654950576079572E-5</v>
      </c>
      <c r="CE5" s="164">
        <v>2.4581943011606005E-5</v>
      </c>
      <c r="CF5" s="244">
        <f t="shared" ref="CF5:CF42" si="1">SUM(AS5:CE5)</f>
        <v>5.880068050011524E-3</v>
      </c>
      <c r="CG5" s="165">
        <f t="shared" ref="CG5:CG18" si="2">CF5/AVERAGE(CF$5:CF$43)</f>
        <v>0.20629087179225578</v>
      </c>
      <c r="CH5" s="249">
        <f>AQ5+CF5</f>
        <v>1.2201871635579242</v>
      </c>
      <c r="CI5" s="165">
        <f t="shared" ref="CI5:CI18" si="3">CH5/AVERAGE(CH$5:CH$43)</f>
        <v>0.84435318391924497</v>
      </c>
    </row>
    <row r="6" spans="1:87" x14ac:dyDescent="0.15">
      <c r="A6" s="113" t="s">
        <v>132</v>
      </c>
      <c r="B6" s="78" t="s">
        <v>360</v>
      </c>
      <c r="C6" s="514" t="s">
        <v>361</v>
      </c>
      <c r="D6" s="164">
        <v>2.3689561394444003E-4</v>
      </c>
      <c r="E6" s="164">
        <v>1.0497780040563369</v>
      </c>
      <c r="F6" s="164">
        <v>1.4508530051402001E-4</v>
      </c>
      <c r="G6" s="164">
        <v>2.9004802258783191E-5</v>
      </c>
      <c r="H6" s="164">
        <v>4.5031791393710904E-4</v>
      </c>
      <c r="I6" s="164">
        <v>7.5776508624905716E-5</v>
      </c>
      <c r="J6" s="164">
        <v>9.7508105707323645E-3</v>
      </c>
      <c r="K6" s="164">
        <v>2.1696798333979217E-4</v>
      </c>
      <c r="L6" s="164">
        <v>2.8053146483565963E-5</v>
      </c>
      <c r="M6" s="164">
        <v>6.7050674388002924E-5</v>
      </c>
      <c r="N6" s="164">
        <v>1.0006831048592602E-4</v>
      </c>
      <c r="O6" s="164">
        <v>2.4291650567091678E-5</v>
      </c>
      <c r="P6" s="164">
        <v>3.0888375012287174E-5</v>
      </c>
      <c r="Q6" s="164">
        <v>3.7386212667309507E-5</v>
      </c>
      <c r="R6" s="164">
        <v>1.6070676545679793E-5</v>
      </c>
      <c r="S6" s="164">
        <v>1.919079803435688E-5</v>
      </c>
      <c r="T6" s="164">
        <v>4.1045278327668683E-5</v>
      </c>
      <c r="U6" s="164">
        <v>3.974295274309507E-5</v>
      </c>
      <c r="V6" s="164">
        <v>4.9852706765563646E-5</v>
      </c>
      <c r="W6" s="164">
        <v>6.0787627658626719E-5</v>
      </c>
      <c r="X6" s="164">
        <v>2.6642647275672873E-5</v>
      </c>
      <c r="Y6" s="164">
        <v>9.8457981026722546E-4</v>
      </c>
      <c r="Z6" s="164">
        <v>2.5498798540986322E-4</v>
      </c>
      <c r="AA6" s="164">
        <v>3.9979956069735152E-5</v>
      </c>
      <c r="AB6" s="164">
        <v>3.5915077498233502E-5</v>
      </c>
      <c r="AC6" s="164">
        <v>3.4776128254091335E-5</v>
      </c>
      <c r="AD6" s="164">
        <v>5.1798847996050212E-5</v>
      </c>
      <c r="AE6" s="164">
        <v>4.353028249466881E-5</v>
      </c>
      <c r="AF6" s="164">
        <v>1.3408457774016325E-5</v>
      </c>
      <c r="AG6" s="164">
        <v>4.5162634397762342E-5</v>
      </c>
      <c r="AH6" s="164">
        <v>9.2627993551664585E-5</v>
      </c>
      <c r="AI6" s="164">
        <v>2.8488562206969295E-5</v>
      </c>
      <c r="AJ6" s="164">
        <v>4.9095590942034893E-5</v>
      </c>
      <c r="AK6" s="164">
        <v>9.3254835660518348E-5</v>
      </c>
      <c r="AL6" s="164">
        <v>1.0979000151973329E-4</v>
      </c>
      <c r="AM6" s="164">
        <v>2.9203012062817919E-5</v>
      </c>
      <c r="AN6" s="164">
        <v>7.3841720801903928E-4</v>
      </c>
      <c r="AO6" s="164">
        <v>1.9182781403045796E-3</v>
      </c>
      <c r="AP6" s="164">
        <v>5.1383477357114041E-5</v>
      </c>
      <c r="AQ6" s="244">
        <f t="shared" ref="AQ6:AQ43" si="4">SUM(D6:AP6)</f>
        <v>1.0658386118084293</v>
      </c>
      <c r="AR6" s="165">
        <f t="shared" si="0"/>
        <v>0.75238629165597848</v>
      </c>
      <c r="AS6" s="164">
        <v>1.6390420472971881E-5</v>
      </c>
      <c r="AT6" s="164">
        <v>1.4510777338672188E-4</v>
      </c>
      <c r="AU6" s="164">
        <v>6.9980164333143004E-6</v>
      </c>
      <c r="AV6" s="164">
        <v>4.1034196849796141E-6</v>
      </c>
      <c r="AW6" s="164">
        <v>1.6252392192084306E-5</v>
      </c>
      <c r="AX6" s="164">
        <v>1.0241289977459515E-5</v>
      </c>
      <c r="AY6" s="164">
        <v>1.356853860653643E-4</v>
      </c>
      <c r="AZ6" s="164">
        <v>1.4312080233574006E-5</v>
      </c>
      <c r="BA6" s="164">
        <v>3.3625533100391753E-6</v>
      </c>
      <c r="BB6" s="164">
        <v>1.172727938066457E-5</v>
      </c>
      <c r="BC6" s="164">
        <v>1.2470923965429685E-5</v>
      </c>
      <c r="BD6" s="164">
        <v>5.5996368729153924E-6</v>
      </c>
      <c r="BE6" s="164">
        <v>5.9458488154925281E-6</v>
      </c>
      <c r="BF6" s="164">
        <v>5.2522210332081734E-6</v>
      </c>
      <c r="BG6" s="164">
        <v>4.4438751778599078E-6</v>
      </c>
      <c r="BH6" s="164">
        <v>4.0784870000399421E-6</v>
      </c>
      <c r="BI6" s="164">
        <v>6.6147811253850186E-6</v>
      </c>
      <c r="BJ6" s="164">
        <v>7.569950153935084E-6</v>
      </c>
      <c r="BK6" s="164">
        <v>7.4585481014259201E-6</v>
      </c>
      <c r="BL6" s="164">
        <v>7.164480614799483E-6</v>
      </c>
      <c r="BM6" s="164">
        <v>5.5880178334022698E-6</v>
      </c>
      <c r="BN6" s="164">
        <v>3.7725450798614938E-5</v>
      </c>
      <c r="BO6" s="164">
        <v>1.814554911784155E-5</v>
      </c>
      <c r="BP6" s="164">
        <v>4.9997214759299759E-6</v>
      </c>
      <c r="BQ6" s="164">
        <v>4.9850767461736266E-6</v>
      </c>
      <c r="BR6" s="164">
        <v>3.712389839974665E-6</v>
      </c>
      <c r="BS6" s="164">
        <v>4.9666750900924794E-6</v>
      </c>
      <c r="BT6" s="164">
        <v>4.7520285600463402E-6</v>
      </c>
      <c r="BU6" s="164">
        <v>1.6741325775361358E-6</v>
      </c>
      <c r="BV6" s="164">
        <v>4.3883900739381077E-6</v>
      </c>
      <c r="BW6" s="164">
        <v>9.7486379937916237E-6</v>
      </c>
      <c r="BX6" s="164">
        <v>3.3521426633700724E-6</v>
      </c>
      <c r="BY6" s="164">
        <v>5.1217937306257097E-6</v>
      </c>
      <c r="BZ6" s="164">
        <v>7.1422454485066846E-6</v>
      </c>
      <c r="CA6" s="164">
        <v>1.0753052760021856E-5</v>
      </c>
      <c r="CB6" s="164">
        <v>4.2968162330003159E-6</v>
      </c>
      <c r="CC6" s="164">
        <v>1.0099803748901591E-5</v>
      </c>
      <c r="CD6" s="164">
        <v>1.5283491742582172E-4</v>
      </c>
      <c r="CE6" s="164">
        <v>3.8321213741241004E-6</v>
      </c>
      <c r="CF6" s="244">
        <f t="shared" si="1"/>
        <v>7.2889832748937856E-4</v>
      </c>
      <c r="CG6" s="165">
        <f t="shared" si="2"/>
        <v>2.557199511073794E-2</v>
      </c>
      <c r="CH6" s="249">
        <f t="shared" ref="CH6:CH43" si="5">AQ6+CF6</f>
        <v>1.0665675101359187</v>
      </c>
      <c r="CI6" s="165">
        <f t="shared" si="3"/>
        <v>0.73805044008343523</v>
      </c>
    </row>
    <row r="7" spans="1:87" x14ac:dyDescent="0.15">
      <c r="A7" s="113" t="s">
        <v>134</v>
      </c>
      <c r="B7" s="78" t="s">
        <v>362</v>
      </c>
      <c r="C7" s="514" t="s">
        <v>363</v>
      </c>
      <c r="D7" s="164">
        <v>4.3152772283220914E-4</v>
      </c>
      <c r="E7" s="164">
        <v>3.1138160554965765E-5</v>
      </c>
      <c r="F7" s="164">
        <v>1.0207621450767785</v>
      </c>
      <c r="G7" s="164">
        <v>1.1851646124594553E-5</v>
      </c>
      <c r="H7" s="164">
        <v>8.4727369744409826E-3</v>
      </c>
      <c r="I7" s="164">
        <v>4.2671171098823842E-5</v>
      </c>
      <c r="J7" s="164">
        <v>2.2298632020339085E-5</v>
      </c>
      <c r="K7" s="164">
        <v>6.7268933867462344E-5</v>
      </c>
      <c r="L7" s="164">
        <v>2.3326677794328926E-5</v>
      </c>
      <c r="M7" s="164">
        <v>2.5004280537248847E-5</v>
      </c>
      <c r="N7" s="164">
        <v>1.9812036637499362E-5</v>
      </c>
      <c r="O7" s="164">
        <v>2.5727782271092605E-5</v>
      </c>
      <c r="P7" s="164">
        <v>2.8566436253436222E-5</v>
      </c>
      <c r="Q7" s="164">
        <v>1.304958004138247E-5</v>
      </c>
      <c r="R7" s="164">
        <v>7.9336814790788683E-6</v>
      </c>
      <c r="S7" s="164">
        <v>9.1851417689519086E-6</v>
      </c>
      <c r="T7" s="164">
        <v>1.186475448906779E-5</v>
      </c>
      <c r="U7" s="164">
        <v>1.2844465884660841E-5</v>
      </c>
      <c r="V7" s="164">
        <v>9.6175329279288694E-6</v>
      </c>
      <c r="W7" s="164">
        <v>1.3250676492015429E-5</v>
      </c>
      <c r="X7" s="164">
        <v>8.6423276037179855E-6</v>
      </c>
      <c r="Y7" s="164">
        <v>2.2603522481329358E-3</v>
      </c>
      <c r="Z7" s="164">
        <v>9.2316714198308002E-6</v>
      </c>
      <c r="AA7" s="164">
        <v>1.9158974204680748E-5</v>
      </c>
      <c r="AB7" s="164">
        <v>9.9326807927197895E-6</v>
      </c>
      <c r="AC7" s="164">
        <v>8.1561816423428256E-6</v>
      </c>
      <c r="AD7" s="164">
        <v>1.3051831798437968E-5</v>
      </c>
      <c r="AE7" s="164">
        <v>2.0523125243525173E-5</v>
      </c>
      <c r="AF7" s="164">
        <v>4.1544226177523132E-6</v>
      </c>
      <c r="AG7" s="164">
        <v>1.1050626239785151E-5</v>
      </c>
      <c r="AH7" s="164">
        <v>3.9806621381126429E-5</v>
      </c>
      <c r="AI7" s="164">
        <v>1.8291760551072541E-5</v>
      </c>
      <c r="AJ7" s="164">
        <v>2.7297507199597029E-5</v>
      </c>
      <c r="AK7" s="164">
        <v>3.5668544061680561E-4</v>
      </c>
      <c r="AL7" s="164">
        <v>5.6484816485166447E-5</v>
      </c>
      <c r="AM7" s="164">
        <v>1.4289836673258926E-5</v>
      </c>
      <c r="AN7" s="164">
        <v>3.7320595626660277E-3</v>
      </c>
      <c r="AO7" s="164">
        <v>1.3128242574697355E-4</v>
      </c>
      <c r="AP7" s="164">
        <v>2.4274161875673271E-5</v>
      </c>
      <c r="AQ7" s="244">
        <f t="shared" si="4"/>
        <v>1.0368065475871859</v>
      </c>
      <c r="AR7" s="165">
        <f t="shared" si="0"/>
        <v>0.73189226291979148</v>
      </c>
      <c r="AS7" s="164">
        <v>6.7859334861136082E-5</v>
      </c>
      <c r="AT7" s="164">
        <v>1.1934310511355389E-5</v>
      </c>
      <c r="AU7" s="164">
        <v>2.8049836031624213E-4</v>
      </c>
      <c r="AV7" s="164">
        <v>1.7112816987401619E-6</v>
      </c>
      <c r="AW7" s="164">
        <v>2.7173240014630363E-4</v>
      </c>
      <c r="AX7" s="164">
        <v>6.860884773250108E-6</v>
      </c>
      <c r="AY7" s="164">
        <v>5.1319459373919315E-6</v>
      </c>
      <c r="AZ7" s="164">
        <v>8.3661891082261734E-6</v>
      </c>
      <c r="BA7" s="164">
        <v>1.5417193908469637E-6</v>
      </c>
      <c r="BB7" s="164">
        <v>6.8901668979579174E-6</v>
      </c>
      <c r="BC7" s="164">
        <v>3.0681556833579993E-6</v>
      </c>
      <c r="BD7" s="164">
        <v>4.5776109219958669E-6</v>
      </c>
      <c r="BE7" s="164">
        <v>4.0611078072607735E-6</v>
      </c>
      <c r="BF7" s="164">
        <v>2.6097214976948416E-6</v>
      </c>
      <c r="BG7" s="164">
        <v>2.1287297424386565E-6</v>
      </c>
      <c r="BH7" s="164">
        <v>2.0871837367255455E-6</v>
      </c>
      <c r="BI7" s="164">
        <v>2.627328457284335E-6</v>
      </c>
      <c r="BJ7" s="164">
        <v>2.5542587649099516E-6</v>
      </c>
      <c r="BK7" s="164">
        <v>2.5181579498296655E-6</v>
      </c>
      <c r="BL7" s="164">
        <v>2.7818138451678844E-6</v>
      </c>
      <c r="BM7" s="164">
        <v>2.5784996501112296E-6</v>
      </c>
      <c r="BN7" s="164">
        <v>2.8833540765038031E-5</v>
      </c>
      <c r="BO7" s="164">
        <v>2.0444682879394086E-6</v>
      </c>
      <c r="BP7" s="164">
        <v>2.272313754314981E-6</v>
      </c>
      <c r="BQ7" s="164">
        <v>1.7963161118895114E-6</v>
      </c>
      <c r="BR7" s="164">
        <v>1.2148388931989796E-6</v>
      </c>
      <c r="BS7" s="164">
        <v>1.567833434078597E-6</v>
      </c>
      <c r="BT7" s="164">
        <v>2.4304973124095839E-6</v>
      </c>
      <c r="BU7" s="164">
        <v>5.2365032107578537E-7</v>
      </c>
      <c r="BV7" s="164">
        <v>1.3298117107518981E-6</v>
      </c>
      <c r="BW7" s="164">
        <v>5.0540156141063758E-6</v>
      </c>
      <c r="BX7" s="164">
        <v>1.9417763165919031E-6</v>
      </c>
      <c r="BY7" s="164">
        <v>3.2360103577881966E-6</v>
      </c>
      <c r="BZ7" s="164">
        <v>1.2134388108479944E-5</v>
      </c>
      <c r="CA7" s="164">
        <v>6.0602351038248212E-6</v>
      </c>
      <c r="CB7" s="164">
        <v>2.2578765191787355E-6</v>
      </c>
      <c r="CC7" s="164">
        <v>1.0341786508916156E-4</v>
      </c>
      <c r="CD7" s="164">
        <v>1.5605276081385072E-5</v>
      </c>
      <c r="CE7" s="164">
        <v>2.7763699793718083E-6</v>
      </c>
      <c r="CF7" s="244">
        <f t="shared" si="1"/>
        <v>8.886162454588123E-4</v>
      </c>
      <c r="CG7" s="165">
        <f t="shared" si="2"/>
        <v>3.1175390897746545E-2</v>
      </c>
      <c r="CH7" s="249">
        <f t="shared" si="5"/>
        <v>1.0376951638326448</v>
      </c>
      <c r="CI7" s="165">
        <f t="shared" si="3"/>
        <v>0.71807116292295148</v>
      </c>
    </row>
    <row r="8" spans="1:87" x14ac:dyDescent="0.15">
      <c r="A8" s="113" t="s">
        <v>136</v>
      </c>
      <c r="B8" s="78" t="s">
        <v>364</v>
      </c>
      <c r="C8" s="514" t="s">
        <v>3</v>
      </c>
      <c r="D8" s="164">
        <v>9.1585459994035206E-3</v>
      </c>
      <c r="E8" s="164">
        <v>6.7567074796411825E-3</v>
      </c>
      <c r="F8" s="164">
        <v>1.9916561787290291E-2</v>
      </c>
      <c r="G8" s="164">
        <v>1.0417934396475494</v>
      </c>
      <c r="H8" s="164">
        <v>8.8826259337385829E-3</v>
      </c>
      <c r="I8" s="164">
        <v>1.1903482137384368E-2</v>
      </c>
      <c r="J8" s="164">
        <v>2.1344567437545588E-2</v>
      </c>
      <c r="K8" s="164">
        <v>2.1947488451887955E-2</v>
      </c>
      <c r="L8" s="164">
        <v>0.64111247719644704</v>
      </c>
      <c r="M8" s="164">
        <v>1.0606772017348106E-2</v>
      </c>
      <c r="N8" s="164">
        <v>8.3338190126521924E-2</v>
      </c>
      <c r="O8" s="164">
        <v>0.10226209126245843</v>
      </c>
      <c r="P8" s="164">
        <v>5.0102950342868213E-2</v>
      </c>
      <c r="Q8" s="164">
        <v>2.5971984586426675E-2</v>
      </c>
      <c r="R8" s="164">
        <v>1.71155266781013E-2</v>
      </c>
      <c r="S8" s="164">
        <v>1.2576669158470472E-2</v>
      </c>
      <c r="T8" s="164">
        <v>7.6162974628424815E-3</v>
      </c>
      <c r="U8" s="164">
        <v>1.4908455896369601E-2</v>
      </c>
      <c r="V8" s="164">
        <v>9.9588867285700759E-3</v>
      </c>
      <c r="W8" s="164">
        <v>5.3108473175399505E-3</v>
      </c>
      <c r="X8" s="164">
        <v>1.3923178742764452E-2</v>
      </c>
      <c r="Y8" s="164">
        <v>9.7778818027109242E-3</v>
      </c>
      <c r="Z8" s="164">
        <v>1.6957902261606025E-2</v>
      </c>
      <c r="AA8" s="164">
        <v>0.38595438427871687</v>
      </c>
      <c r="AB8" s="164">
        <v>2.0274303459481158E-2</v>
      </c>
      <c r="AC8" s="164">
        <v>1.9332976892954549E-2</v>
      </c>
      <c r="AD8" s="164">
        <v>1.1305577767714722E-2</v>
      </c>
      <c r="AE8" s="164">
        <v>2.9798755236726884E-3</v>
      </c>
      <c r="AF8" s="164">
        <v>2.4301224370771942E-3</v>
      </c>
      <c r="AG8" s="164">
        <v>1.4963770372135875E-2</v>
      </c>
      <c r="AH8" s="164">
        <v>4.559443452262198E-3</v>
      </c>
      <c r="AI8" s="164">
        <v>6.971612698911102E-3</v>
      </c>
      <c r="AJ8" s="164">
        <v>7.4545126196176991E-3</v>
      </c>
      <c r="AK8" s="164">
        <v>6.406600021514006E-3</v>
      </c>
      <c r="AL8" s="164">
        <v>4.1032589606961045E-3</v>
      </c>
      <c r="AM8" s="164">
        <v>4.0331305302289469E-3</v>
      </c>
      <c r="AN8" s="164">
        <v>1.2572524049455962E-2</v>
      </c>
      <c r="AO8" s="164">
        <v>6.6284148873229894E-3</v>
      </c>
      <c r="AP8" s="164">
        <v>1.3572564593010509E-2</v>
      </c>
      <c r="AQ8" s="244">
        <f t="shared" si="4"/>
        <v>2.6867866030002587</v>
      </c>
      <c r="AR8" s="165">
        <f t="shared" si="0"/>
        <v>1.8966299271823217</v>
      </c>
      <c r="AS8" s="164">
        <v>4.2046936179577257E-4</v>
      </c>
      <c r="AT8" s="164">
        <v>2.0447087698077934E-4</v>
      </c>
      <c r="AU8" s="164">
        <v>4.8965688429585398E-4</v>
      </c>
      <c r="AV8" s="164">
        <v>5.6724114509098351E-4</v>
      </c>
      <c r="AW8" s="164">
        <v>4.3305788137482093E-4</v>
      </c>
      <c r="AX8" s="164">
        <v>5.275456113033823E-4</v>
      </c>
      <c r="AY8" s="164">
        <v>7.6153717671188293E-4</v>
      </c>
      <c r="AZ8" s="164">
        <v>9.369332289793416E-4</v>
      </c>
      <c r="BA8" s="164">
        <v>6.8527741176525197E-4</v>
      </c>
      <c r="BB8" s="164">
        <v>7.5556631701031052E-4</v>
      </c>
      <c r="BC8" s="164">
        <v>7.429780438176118E-4</v>
      </c>
      <c r="BD8" s="164">
        <v>5.514775791035478E-3</v>
      </c>
      <c r="BE8" s="164">
        <v>8.4973554557683849E-4</v>
      </c>
      <c r="BF8" s="164">
        <v>2.9439261269335296E-3</v>
      </c>
      <c r="BG8" s="164">
        <v>2.0191226849195082E-3</v>
      </c>
      <c r="BH8" s="164">
        <v>1.6424109628362207E-3</v>
      </c>
      <c r="BI8" s="164">
        <v>9.042262654627097E-4</v>
      </c>
      <c r="BJ8" s="164">
        <v>7.641019160720381E-4</v>
      </c>
      <c r="BK8" s="164">
        <v>1.1333239935029061E-3</v>
      </c>
      <c r="BL8" s="164">
        <v>6.8872614673366078E-4</v>
      </c>
      <c r="BM8" s="164">
        <v>1.6454161258938856E-3</v>
      </c>
      <c r="BN8" s="164">
        <v>5.1208705291661352E-4</v>
      </c>
      <c r="BO8" s="164">
        <v>9.6003343610391459E-4</v>
      </c>
      <c r="BP8" s="164">
        <v>6.7823805595764797E-4</v>
      </c>
      <c r="BQ8" s="164">
        <v>3.4702670111520122E-4</v>
      </c>
      <c r="BR8" s="164">
        <v>2.1834116311949872E-4</v>
      </c>
      <c r="BS8" s="164">
        <v>1.6513141689577303E-4</v>
      </c>
      <c r="BT8" s="164">
        <v>1.1045269585431253E-4</v>
      </c>
      <c r="BU8" s="164">
        <v>7.8594698735038552E-5</v>
      </c>
      <c r="BV8" s="164">
        <v>3.0850202190373278E-4</v>
      </c>
      <c r="BW8" s="164">
        <v>1.6380341188182429E-4</v>
      </c>
      <c r="BX8" s="164">
        <v>1.9116712700990182E-4</v>
      </c>
      <c r="BY8" s="164">
        <v>1.4836532801833319E-4</v>
      </c>
      <c r="BZ8" s="164">
        <v>3.4136477845197501E-4</v>
      </c>
      <c r="CA8" s="164">
        <v>1.8543247827752698E-4</v>
      </c>
      <c r="CB8" s="164">
        <v>2.4204899877993639E-4</v>
      </c>
      <c r="CC8" s="164">
        <v>2.8351560556492597E-4</v>
      </c>
      <c r="CD8" s="164">
        <v>8.6528795095356498E-4</v>
      </c>
      <c r="CE8" s="164">
        <v>3.9635896474844793E-4</v>
      </c>
      <c r="CF8" s="244">
        <f t="shared" si="1"/>
        <v>3.0826251384380939E-2</v>
      </c>
      <c r="CG8" s="165">
        <f t="shared" si="2"/>
        <v>1.0814797070518107</v>
      </c>
      <c r="CH8" s="249">
        <f t="shared" si="5"/>
        <v>2.7176128543846398</v>
      </c>
      <c r="CI8" s="165">
        <f t="shared" si="3"/>
        <v>1.8805517176304967</v>
      </c>
    </row>
    <row r="9" spans="1:87" x14ac:dyDescent="0.15">
      <c r="A9" s="113"/>
      <c r="B9" s="78" t="s">
        <v>365</v>
      </c>
      <c r="C9" s="514" t="s">
        <v>344</v>
      </c>
      <c r="D9" s="164">
        <v>5.3383951451723081E-2</v>
      </c>
      <c r="E9" s="164">
        <v>3.5341690324382966E-3</v>
      </c>
      <c r="F9" s="164">
        <v>4.2528889406248369E-2</v>
      </c>
      <c r="G9" s="164">
        <v>1.3598124024336296E-4</v>
      </c>
      <c r="H9" s="164">
        <v>1.098666245034138</v>
      </c>
      <c r="I9" s="164">
        <v>2.7423943488258302E-3</v>
      </c>
      <c r="J9" s="164">
        <v>8.0027177547887184E-4</v>
      </c>
      <c r="K9" s="164">
        <v>4.4927552103512904E-3</v>
      </c>
      <c r="L9" s="164">
        <v>1.6114446138978719E-4</v>
      </c>
      <c r="M9" s="164">
        <v>1.0360490258015354E-3</v>
      </c>
      <c r="N9" s="164">
        <v>3.6481085088378576E-4</v>
      </c>
      <c r="O9" s="164">
        <v>1.5379134326787752E-4</v>
      </c>
      <c r="P9" s="164">
        <v>1.7034327750058335E-4</v>
      </c>
      <c r="Q9" s="164">
        <v>1.1408210295838482E-4</v>
      </c>
      <c r="R9" s="164">
        <v>9.877397541904035E-5</v>
      </c>
      <c r="S9" s="164">
        <v>1.1422637130771999E-4</v>
      </c>
      <c r="T9" s="164">
        <v>1.7312262461109971E-4</v>
      </c>
      <c r="U9" s="164">
        <v>1.9104349497559988E-4</v>
      </c>
      <c r="V9" s="164">
        <v>1.6160961050145888E-4</v>
      </c>
      <c r="W9" s="164">
        <v>1.8615374761835044E-4</v>
      </c>
      <c r="X9" s="164">
        <v>1.2946552787208E-4</v>
      </c>
      <c r="Y9" s="164">
        <v>8.3378357683226729E-3</v>
      </c>
      <c r="Z9" s="164">
        <v>1.6741100291969193E-4</v>
      </c>
      <c r="AA9" s="164">
        <v>1.3862956959308364E-4</v>
      </c>
      <c r="AB9" s="164">
        <v>1.4632230576795994E-4</v>
      </c>
      <c r="AC9" s="164">
        <v>9.6786209722222666E-5</v>
      </c>
      <c r="AD9" s="164">
        <v>1.913963927539705E-4</v>
      </c>
      <c r="AE9" s="164">
        <v>1.2586720592832777E-4</v>
      </c>
      <c r="AF9" s="164">
        <v>5.3211564789259614E-5</v>
      </c>
      <c r="AG9" s="164">
        <v>1.743356824265272E-4</v>
      </c>
      <c r="AH9" s="164">
        <v>4.5159007492082793E-4</v>
      </c>
      <c r="AI9" s="164">
        <v>2.5189683572719197E-4</v>
      </c>
      <c r="AJ9" s="164">
        <v>7.6503719340394335E-4</v>
      </c>
      <c r="AK9" s="164">
        <v>4.3372113758650853E-3</v>
      </c>
      <c r="AL9" s="164">
        <v>1.056663676557681E-3</v>
      </c>
      <c r="AM9" s="164">
        <v>1.5074000414001319E-4</v>
      </c>
      <c r="AN9" s="164">
        <v>5.9054558729715059E-2</v>
      </c>
      <c r="AO9" s="164">
        <v>7.745607578121946E-4</v>
      </c>
      <c r="AP9" s="164">
        <v>8.6546193279715537E-4</v>
      </c>
      <c r="AQ9" s="244">
        <f t="shared" si="4"/>
        <v>1.2864787901967181</v>
      </c>
      <c r="AR9" s="165">
        <f t="shared" si="0"/>
        <v>0.9081384325229821</v>
      </c>
      <c r="AS9" s="164">
        <v>5.7236658275566475E-3</v>
      </c>
      <c r="AT9" s="164">
        <v>9.6759229406648164E-4</v>
      </c>
      <c r="AU9" s="164">
        <v>4.4255559240154807E-3</v>
      </c>
      <c r="AV9" s="164">
        <v>3.8963311575645655E-5</v>
      </c>
      <c r="AW9" s="164">
        <v>9.4670538345363025E-3</v>
      </c>
      <c r="AX9" s="164">
        <v>3.615376011068372E-4</v>
      </c>
      <c r="AY9" s="164">
        <v>2.319648430881983E-4</v>
      </c>
      <c r="AZ9" s="164">
        <v>5.4299535724781944E-4</v>
      </c>
      <c r="BA9" s="164">
        <v>3.2225029395986476E-5</v>
      </c>
      <c r="BB9" s="164">
        <v>3.8183497641643919E-4</v>
      </c>
      <c r="BC9" s="164">
        <v>8.8429318749968399E-5</v>
      </c>
      <c r="BD9" s="164">
        <v>4.4408556870022553E-5</v>
      </c>
      <c r="BE9" s="164">
        <v>4.9292857545324852E-5</v>
      </c>
      <c r="BF9" s="164">
        <v>3.7550158498925063E-5</v>
      </c>
      <c r="BG9" s="164">
        <v>3.8632691354187466E-5</v>
      </c>
      <c r="BH9" s="164">
        <v>4.1143633553518488E-5</v>
      </c>
      <c r="BI9" s="164">
        <v>6.4550499569846994E-5</v>
      </c>
      <c r="BJ9" s="164">
        <v>6.3441706073114003E-5</v>
      </c>
      <c r="BK9" s="164">
        <v>6.1970068257737276E-5</v>
      </c>
      <c r="BL9" s="164">
        <v>6.396696793487566E-5</v>
      </c>
      <c r="BM9" s="164">
        <v>6.6635491466083895E-5</v>
      </c>
      <c r="BN9" s="164">
        <v>1.9774846071881426E-4</v>
      </c>
      <c r="BO9" s="164">
        <v>5.3999352522450835E-5</v>
      </c>
      <c r="BP9" s="164">
        <v>3.7014464419744844E-5</v>
      </c>
      <c r="BQ9" s="164">
        <v>5.0982388126868841E-5</v>
      </c>
      <c r="BR9" s="164">
        <v>2.9976394172537813E-5</v>
      </c>
      <c r="BS9" s="164">
        <v>3.6506137220804773E-5</v>
      </c>
      <c r="BT9" s="164">
        <v>2.9001904173967959E-5</v>
      </c>
      <c r="BU9" s="164">
        <v>1.2599229451110587E-5</v>
      </c>
      <c r="BV9" s="164">
        <v>3.9297336016586856E-5</v>
      </c>
      <c r="BW9" s="164">
        <v>1.2130024543971332E-4</v>
      </c>
      <c r="BX9" s="164">
        <v>4.269822300435957E-5</v>
      </c>
      <c r="BY9" s="164">
        <v>1.0328442768997173E-4</v>
      </c>
      <c r="BZ9" s="164">
        <v>5.917906651404988E-4</v>
      </c>
      <c r="CA9" s="164">
        <v>1.4163982190930943E-4</v>
      </c>
      <c r="CB9" s="164">
        <v>4.6191356881622594E-5</v>
      </c>
      <c r="CC9" s="164">
        <v>6.0680029330794187E-3</v>
      </c>
      <c r="CD9" s="164">
        <v>2.0815679653807698E-4</v>
      </c>
      <c r="CE9" s="164">
        <v>1.2141356154683962E-4</v>
      </c>
      <c r="CF9" s="244">
        <f t="shared" si="1"/>
        <v>3.0725014646932149E-2</v>
      </c>
      <c r="CG9" s="165">
        <f t="shared" si="2"/>
        <v>1.0779280109407983</v>
      </c>
      <c r="CH9" s="249">
        <f t="shared" si="5"/>
        <v>1.3172038048436503</v>
      </c>
      <c r="CI9" s="165">
        <f t="shared" si="3"/>
        <v>0.91148740103713011</v>
      </c>
    </row>
    <row r="10" spans="1:87" x14ac:dyDescent="0.15">
      <c r="A10" s="113"/>
      <c r="B10" s="78" t="s">
        <v>366</v>
      </c>
      <c r="C10" s="514" t="s">
        <v>4</v>
      </c>
      <c r="D10" s="164">
        <v>2.8976934618683593E-3</v>
      </c>
      <c r="E10" s="164">
        <v>1.5040169471465204E-3</v>
      </c>
      <c r="F10" s="164">
        <v>1.5350589165390345E-2</v>
      </c>
      <c r="G10" s="164">
        <v>4.7154766226957887E-3</v>
      </c>
      <c r="H10" s="164">
        <v>1.7585557288602211E-3</v>
      </c>
      <c r="I10" s="164">
        <v>1.2113782372205744</v>
      </c>
      <c r="J10" s="164">
        <v>8.0773249097510127E-3</v>
      </c>
      <c r="K10" s="164">
        <v>1.869692458875388E-3</v>
      </c>
      <c r="L10" s="164">
        <v>3.1507364266616929E-3</v>
      </c>
      <c r="M10" s="164">
        <v>3.8442770576425224E-3</v>
      </c>
      <c r="N10" s="164">
        <v>4.9046015379531297E-3</v>
      </c>
      <c r="O10" s="164">
        <v>1.1824092076145093E-3</v>
      </c>
      <c r="P10" s="164">
        <v>1.0853403367624311E-3</v>
      </c>
      <c r="Q10" s="164">
        <v>1.4809338605267931E-3</v>
      </c>
      <c r="R10" s="164">
        <v>1.0572078872375099E-3</v>
      </c>
      <c r="S10" s="164">
        <v>1.1634026178981142E-3</v>
      </c>
      <c r="T10" s="164">
        <v>1.3973942972161739E-3</v>
      </c>
      <c r="U10" s="164">
        <v>3.4102426546215093E-3</v>
      </c>
      <c r="V10" s="164">
        <v>2.4061973159348036E-3</v>
      </c>
      <c r="W10" s="164">
        <v>1.9129007460865831E-3</v>
      </c>
      <c r="X10" s="164">
        <v>1.3950359677561029E-3</v>
      </c>
      <c r="Y10" s="164">
        <v>6.5351439208767154E-3</v>
      </c>
      <c r="Z10" s="164">
        <v>3.064011594040975E-3</v>
      </c>
      <c r="AA10" s="164">
        <v>2.2503702705675118E-3</v>
      </c>
      <c r="AB10" s="164">
        <v>1.4328217177218157E-3</v>
      </c>
      <c r="AC10" s="164">
        <v>2.0715492324614665E-3</v>
      </c>
      <c r="AD10" s="164">
        <v>3.6509067186555094E-3</v>
      </c>
      <c r="AE10" s="164">
        <v>1.7594501944847918E-3</v>
      </c>
      <c r="AF10" s="164">
        <v>3.0118730917279079E-4</v>
      </c>
      <c r="AG10" s="164">
        <v>2.2050128794515391E-3</v>
      </c>
      <c r="AH10" s="164">
        <v>1.1301897207169705E-3</v>
      </c>
      <c r="AI10" s="164">
        <v>3.6230333631290133E-3</v>
      </c>
      <c r="AJ10" s="164">
        <v>7.1987771268484935E-4</v>
      </c>
      <c r="AK10" s="164">
        <v>2.8472578159319975E-3</v>
      </c>
      <c r="AL10" s="164">
        <v>1.4886415537989963E-2</v>
      </c>
      <c r="AM10" s="164">
        <v>2.2501675767875057E-3</v>
      </c>
      <c r="AN10" s="164">
        <v>3.534488179117445E-3</v>
      </c>
      <c r="AO10" s="164">
        <v>1.5326810960016648E-2</v>
      </c>
      <c r="AP10" s="164">
        <v>1.7958823075461495E-3</v>
      </c>
      <c r="AQ10" s="244">
        <f t="shared" si="4"/>
        <v>1.3453268434404271</v>
      </c>
      <c r="AR10" s="165">
        <f t="shared" si="0"/>
        <v>0.94967987046740321</v>
      </c>
      <c r="AS10" s="164">
        <v>1.4785083667899295E-4</v>
      </c>
      <c r="AT10" s="164">
        <v>1.1254666847756167E-4</v>
      </c>
      <c r="AU10" s="164">
        <v>4.4246355643067956E-4</v>
      </c>
      <c r="AV10" s="164">
        <v>1.4920386802487435E-4</v>
      </c>
      <c r="AW10" s="164">
        <v>1.405149944214581E-4</v>
      </c>
      <c r="AX10" s="164">
        <v>4.7942131516054056E-3</v>
      </c>
      <c r="AY10" s="164">
        <v>2.937635644804151E-4</v>
      </c>
      <c r="AZ10" s="164">
        <v>1.3810347668998348E-4</v>
      </c>
      <c r="BA10" s="164">
        <v>1.1449663014616223E-4</v>
      </c>
      <c r="BB10" s="164">
        <v>2.2170040467261464E-4</v>
      </c>
      <c r="BC10" s="164">
        <v>1.5791150363297763E-4</v>
      </c>
      <c r="BD10" s="164">
        <v>1.4542968729785552E-4</v>
      </c>
      <c r="BE10" s="164">
        <v>1.1319418442262126E-4</v>
      </c>
      <c r="BF10" s="164">
        <v>1.2110131077169E-4</v>
      </c>
      <c r="BG10" s="164">
        <v>1.2258445565296966E-4</v>
      </c>
      <c r="BH10" s="164">
        <v>1.1718955108311205E-4</v>
      </c>
      <c r="BI10" s="164">
        <v>1.3581491345619724E-4</v>
      </c>
      <c r="BJ10" s="164">
        <v>2.0126820689078342E-4</v>
      </c>
      <c r="BK10" s="164">
        <v>1.7329343274011751E-4</v>
      </c>
      <c r="BL10" s="164">
        <v>1.5309034591407588E-4</v>
      </c>
      <c r="BM10" s="164">
        <v>1.7102692693658951E-4</v>
      </c>
      <c r="BN10" s="164">
        <v>2.0610899628089775E-4</v>
      </c>
      <c r="BO10" s="164">
        <v>1.494555588870316E-4</v>
      </c>
      <c r="BP10" s="164">
        <v>1.0439919415518656E-4</v>
      </c>
      <c r="BQ10" s="164">
        <v>8.3058059102376913E-5</v>
      </c>
      <c r="BR10" s="164">
        <v>7.672873287282688E-5</v>
      </c>
      <c r="BS10" s="164">
        <v>1.0958316739167109E-4</v>
      </c>
      <c r="BT10" s="164">
        <v>6.9609571404416097E-5</v>
      </c>
      <c r="BU10" s="164">
        <v>1.8883831759058803E-5</v>
      </c>
      <c r="BV10" s="164">
        <v>8.3777847022117885E-5</v>
      </c>
      <c r="BW10" s="164">
        <v>7.6078909046006058E-5</v>
      </c>
      <c r="BX10" s="164">
        <v>1.0698987332935886E-4</v>
      </c>
      <c r="BY10" s="164">
        <v>4.6208291010341952E-5</v>
      </c>
      <c r="BZ10" s="164">
        <v>1.213447454078649E-4</v>
      </c>
      <c r="CA10" s="164">
        <v>4.6953096884887928E-4</v>
      </c>
      <c r="CB10" s="164">
        <v>9.3479799841574758E-5</v>
      </c>
      <c r="CC10" s="164">
        <v>1.3851905852423044E-4</v>
      </c>
      <c r="CD10" s="164">
        <v>6.2473914852620319E-4</v>
      </c>
      <c r="CE10" s="164">
        <v>7.9756739035423204E-5</v>
      </c>
      <c r="CF10" s="244">
        <f t="shared" si="1"/>
        <v>1.0825014162872603E-2</v>
      </c>
      <c r="CG10" s="165">
        <f t="shared" si="2"/>
        <v>0.37977478999042003</v>
      </c>
      <c r="CH10" s="249">
        <f t="shared" si="5"/>
        <v>1.3561518576032996</v>
      </c>
      <c r="CI10" s="165">
        <f t="shared" si="3"/>
        <v>0.93843893219336116</v>
      </c>
    </row>
    <row r="11" spans="1:87" x14ac:dyDescent="0.15">
      <c r="A11" s="113"/>
      <c r="B11" s="78" t="s">
        <v>367</v>
      </c>
      <c r="C11" s="514" t="s">
        <v>113</v>
      </c>
      <c r="D11" s="164">
        <v>1.4956385336052312E-2</v>
      </c>
      <c r="E11" s="164">
        <v>3.2987615708055438E-3</v>
      </c>
      <c r="F11" s="164">
        <v>3.8370031330542814E-3</v>
      </c>
      <c r="G11" s="164">
        <v>2.9397056968522221E-3</v>
      </c>
      <c r="H11" s="164">
        <v>1.2147317757078571E-2</v>
      </c>
      <c r="I11" s="164">
        <v>7.3467137154777261E-3</v>
      </c>
      <c r="J11" s="164">
        <v>1.1629184886053028</v>
      </c>
      <c r="K11" s="164">
        <v>1.1277366063597485E-2</v>
      </c>
      <c r="L11" s="164">
        <v>2.4464782955980397E-3</v>
      </c>
      <c r="M11" s="164">
        <v>6.1349566243872472E-3</v>
      </c>
      <c r="N11" s="164">
        <v>1.1030956898744488E-2</v>
      </c>
      <c r="O11" s="164">
        <v>1.9326027677116242E-3</v>
      </c>
      <c r="P11" s="164">
        <v>2.612384626603442E-3</v>
      </c>
      <c r="Q11" s="164">
        <v>3.9197801811893408E-3</v>
      </c>
      <c r="R11" s="164">
        <v>1.6092234980850429E-3</v>
      </c>
      <c r="S11" s="164">
        <v>1.9255451548569E-3</v>
      </c>
      <c r="T11" s="164">
        <v>4.3704132324521514E-3</v>
      </c>
      <c r="U11" s="164">
        <v>4.1329574724865851E-3</v>
      </c>
      <c r="V11" s="164">
        <v>5.4965110381371609E-3</v>
      </c>
      <c r="W11" s="164">
        <v>6.6788792229652214E-3</v>
      </c>
      <c r="X11" s="164">
        <v>2.652465784264028E-3</v>
      </c>
      <c r="Y11" s="164">
        <v>3.7731270636752377E-2</v>
      </c>
      <c r="Z11" s="164">
        <v>2.8555617453235607E-2</v>
      </c>
      <c r="AA11" s="164">
        <v>4.007393479708154E-3</v>
      </c>
      <c r="AB11" s="164">
        <v>3.8031797023879133E-3</v>
      </c>
      <c r="AC11" s="164">
        <v>3.7544314667553483E-3</v>
      </c>
      <c r="AD11" s="164">
        <v>5.7348639090348879E-3</v>
      </c>
      <c r="AE11" s="164">
        <v>4.4595655007873608E-3</v>
      </c>
      <c r="AF11" s="164">
        <v>1.4371735412868172E-3</v>
      </c>
      <c r="AG11" s="164">
        <v>5.0803875663952627E-3</v>
      </c>
      <c r="AH11" s="164">
        <v>9.8419477264756385E-3</v>
      </c>
      <c r="AI11" s="164">
        <v>2.6865471427884413E-3</v>
      </c>
      <c r="AJ11" s="164">
        <v>5.0184951128795846E-3</v>
      </c>
      <c r="AK11" s="164">
        <v>4.8062742748529539E-3</v>
      </c>
      <c r="AL11" s="164">
        <v>1.1300980392942481E-2</v>
      </c>
      <c r="AM11" s="164">
        <v>2.9851253086187464E-3</v>
      </c>
      <c r="AN11" s="164">
        <v>5.3166680451622282E-3</v>
      </c>
      <c r="AO11" s="164">
        <v>0.22294887673523925</v>
      </c>
      <c r="AP11" s="164">
        <v>5.445518527323074E-3</v>
      </c>
      <c r="AQ11" s="244">
        <f t="shared" si="4"/>
        <v>1.6385792131983281</v>
      </c>
      <c r="AR11" s="165">
        <f t="shared" si="0"/>
        <v>1.1566896940532765</v>
      </c>
      <c r="AS11" s="164">
        <v>1.4034942085652262E-3</v>
      </c>
      <c r="AT11" s="164">
        <v>5.5699647426714859E-4</v>
      </c>
      <c r="AU11" s="164">
        <v>5.2208647852025234E-4</v>
      </c>
      <c r="AV11" s="164">
        <v>3.7980028063197904E-4</v>
      </c>
      <c r="AW11" s="164">
        <v>1.2240005424302353E-3</v>
      </c>
      <c r="AX11" s="164">
        <v>8.9198667332547339E-4</v>
      </c>
      <c r="AY11" s="164">
        <v>1.032271520868807E-2</v>
      </c>
      <c r="AZ11" s="164">
        <v>1.1996578085103592E-3</v>
      </c>
      <c r="BA11" s="164">
        <v>3.0869627218945784E-4</v>
      </c>
      <c r="BB11" s="164">
        <v>9.8661660680318848E-4</v>
      </c>
      <c r="BC11" s="164">
        <v>1.2058486186099977E-3</v>
      </c>
      <c r="BD11" s="164">
        <v>4.7353739512473399E-4</v>
      </c>
      <c r="BE11" s="164">
        <v>5.1701377081022704E-4</v>
      </c>
      <c r="BF11" s="164">
        <v>4.8097758972419032E-4</v>
      </c>
      <c r="BG11" s="164">
        <v>4.1257548163888035E-4</v>
      </c>
      <c r="BH11" s="164">
        <v>3.7504731362282225E-4</v>
      </c>
      <c r="BI11" s="164">
        <v>6.170971563292816E-4</v>
      </c>
      <c r="BJ11" s="164">
        <v>7.1755656543359724E-4</v>
      </c>
      <c r="BK11" s="164">
        <v>7.0936190115735082E-4</v>
      </c>
      <c r="BL11" s="164">
        <v>6.7347536109428011E-4</v>
      </c>
      <c r="BM11" s="164">
        <v>5.1348959730700085E-4</v>
      </c>
      <c r="BN11" s="164">
        <v>3.6864965001951241E-3</v>
      </c>
      <c r="BO11" s="164">
        <v>1.8147763856776467E-3</v>
      </c>
      <c r="BP11" s="164">
        <v>4.6319425545971398E-4</v>
      </c>
      <c r="BQ11" s="164">
        <v>4.6771142963787996E-4</v>
      </c>
      <c r="BR11" s="164">
        <v>3.4836839821487703E-4</v>
      </c>
      <c r="BS11" s="164">
        <v>4.8014948282402336E-4</v>
      </c>
      <c r="BT11" s="164">
        <v>4.3679074850610833E-4</v>
      </c>
      <c r="BU11" s="164">
        <v>1.6203410132272918E-4</v>
      </c>
      <c r="BV11" s="164">
        <v>4.2836414385048646E-4</v>
      </c>
      <c r="BW11" s="164">
        <v>9.146174347907847E-4</v>
      </c>
      <c r="BX11" s="164">
        <v>3.0790017511383446E-4</v>
      </c>
      <c r="BY11" s="164">
        <v>4.7031226349828051E-4</v>
      </c>
      <c r="BZ11" s="164">
        <v>5.844487513974537E-4</v>
      </c>
      <c r="CA11" s="164">
        <v>9.9137273250074552E-4</v>
      </c>
      <c r="CB11" s="164">
        <v>3.9573717120468591E-4</v>
      </c>
      <c r="CC11" s="164">
        <v>6.3924945353126868E-4</v>
      </c>
      <c r="CD11" s="164">
        <v>1.5288011761325767E-2</v>
      </c>
      <c r="CE11" s="164">
        <v>3.5134508598600443E-4</v>
      </c>
      <c r="CF11" s="244">
        <f t="shared" si="1"/>
        <v>5.2722911579821168E-2</v>
      </c>
      <c r="CG11" s="165">
        <f t="shared" si="2"/>
        <v>1.8496818915566819</v>
      </c>
      <c r="CH11" s="249">
        <f t="shared" si="5"/>
        <v>1.6913021247781492</v>
      </c>
      <c r="CI11" s="165">
        <f t="shared" si="3"/>
        <v>1.1703584308015238</v>
      </c>
    </row>
    <row r="12" spans="1:87" x14ac:dyDescent="0.15">
      <c r="A12" s="113"/>
      <c r="B12" s="78" t="s">
        <v>368</v>
      </c>
      <c r="C12" s="514" t="s">
        <v>5</v>
      </c>
      <c r="D12" s="164">
        <v>3.1921956692174638E-2</v>
      </c>
      <c r="E12" s="164">
        <v>1.4026110081429455E-3</v>
      </c>
      <c r="F12" s="164">
        <v>7.4930783072971602E-3</v>
      </c>
      <c r="G12" s="164">
        <v>8.6715980486313758E-3</v>
      </c>
      <c r="H12" s="164">
        <v>9.6482984554474398E-3</v>
      </c>
      <c r="I12" s="164">
        <v>6.2951761872933082E-2</v>
      </c>
      <c r="J12" s="164">
        <v>2.3136854625307648E-2</v>
      </c>
      <c r="K12" s="164">
        <v>1.1611695497587509</v>
      </c>
      <c r="L12" s="164">
        <v>6.8597119991850282E-3</v>
      </c>
      <c r="M12" s="164">
        <v>9.4893754967302263E-2</v>
      </c>
      <c r="N12" s="164">
        <v>1.788897946106353E-2</v>
      </c>
      <c r="O12" s="164">
        <v>4.2827439491014549E-3</v>
      </c>
      <c r="P12" s="164">
        <v>4.990849283291493E-3</v>
      </c>
      <c r="Q12" s="164">
        <v>5.548822365489087E-3</v>
      </c>
      <c r="R12" s="164">
        <v>2.4238974455213056E-3</v>
      </c>
      <c r="S12" s="164">
        <v>3.7374276648525395E-3</v>
      </c>
      <c r="T12" s="164">
        <v>8.9866494404900604E-3</v>
      </c>
      <c r="U12" s="164">
        <v>1.2719010590441242E-2</v>
      </c>
      <c r="V12" s="164">
        <v>8.5750160556672585E-3</v>
      </c>
      <c r="W12" s="164">
        <v>7.7274437786158954E-3</v>
      </c>
      <c r="X12" s="164">
        <v>6.8041561997853155E-3</v>
      </c>
      <c r="Y12" s="164">
        <v>1.8190484485838744E-2</v>
      </c>
      <c r="Z12" s="164">
        <v>4.8360790506602244E-3</v>
      </c>
      <c r="AA12" s="164">
        <v>4.5469354607494614E-3</v>
      </c>
      <c r="AB12" s="164">
        <v>8.6760915456428767E-3</v>
      </c>
      <c r="AC12" s="164">
        <v>8.6587422729061791E-3</v>
      </c>
      <c r="AD12" s="164">
        <v>1.1405883945493857E-3</v>
      </c>
      <c r="AE12" s="164">
        <v>9.5960385068837007E-4</v>
      </c>
      <c r="AF12" s="164">
        <v>3.6459873970820213E-4</v>
      </c>
      <c r="AG12" s="164">
        <v>1.3357093825026823E-3</v>
      </c>
      <c r="AH12" s="164">
        <v>1.9009416226883041E-3</v>
      </c>
      <c r="AI12" s="164">
        <v>1.5556065939061788E-3</v>
      </c>
      <c r="AJ12" s="164">
        <v>3.6545403321083295E-3</v>
      </c>
      <c r="AK12" s="164">
        <v>6.1286720228125882E-2</v>
      </c>
      <c r="AL12" s="164">
        <v>2.9897056823306217E-3</v>
      </c>
      <c r="AM12" s="164">
        <v>3.0679340459141432E-3</v>
      </c>
      <c r="AN12" s="164">
        <v>4.6349159640883177E-3</v>
      </c>
      <c r="AO12" s="164">
        <v>1.5793075561521614E-2</v>
      </c>
      <c r="AP12" s="164">
        <v>7.2261855520899445E-3</v>
      </c>
      <c r="AQ12" s="244">
        <f t="shared" si="4"/>
        <v>1.6426526307355118</v>
      </c>
      <c r="AR12" s="165">
        <f t="shared" si="0"/>
        <v>1.1595651608277142</v>
      </c>
      <c r="AS12" s="164">
        <v>5.4218091976082124E-3</v>
      </c>
      <c r="AT12" s="164">
        <v>8.370550726472469E-4</v>
      </c>
      <c r="AU12" s="164">
        <v>1.8379499277461737E-3</v>
      </c>
      <c r="AV12" s="164">
        <v>1.3841676654582501E-3</v>
      </c>
      <c r="AW12" s="164">
        <v>2.6973065252327453E-3</v>
      </c>
      <c r="AX12" s="164">
        <v>9.7144742372496755E-3</v>
      </c>
      <c r="AY12" s="164">
        <v>4.2601817015653163E-3</v>
      </c>
      <c r="AZ12" s="164">
        <v>2.1135030650971838E-2</v>
      </c>
      <c r="BA12" s="164">
        <v>1.1225727690845379E-3</v>
      </c>
      <c r="BB12" s="164">
        <v>1.6499591923326642E-2</v>
      </c>
      <c r="BC12" s="164">
        <v>2.9748821053666753E-3</v>
      </c>
      <c r="BD12" s="164">
        <v>1.1923040145749007E-3</v>
      </c>
      <c r="BE12" s="164">
        <v>1.6357508234926292E-3</v>
      </c>
      <c r="BF12" s="164">
        <v>1.284031684899975E-3</v>
      </c>
      <c r="BG12" s="164">
        <v>1.1949865762819938E-3</v>
      </c>
      <c r="BH12" s="164">
        <v>1.2907277096348144E-3</v>
      </c>
      <c r="BI12" s="164">
        <v>2.6710407913798431E-3</v>
      </c>
      <c r="BJ12" s="164">
        <v>2.5493288124436328E-3</v>
      </c>
      <c r="BK12" s="164">
        <v>2.4445580054454023E-3</v>
      </c>
      <c r="BL12" s="164">
        <v>2.3479317374558916E-3</v>
      </c>
      <c r="BM12" s="164">
        <v>2.7935801804526567E-3</v>
      </c>
      <c r="BN12" s="164">
        <v>3.940435621978833E-3</v>
      </c>
      <c r="BO12" s="164">
        <v>1.3604583622351314E-3</v>
      </c>
      <c r="BP12" s="164">
        <v>9.5705769649558038E-4</v>
      </c>
      <c r="BQ12" s="164">
        <v>1.8961026860321657E-3</v>
      </c>
      <c r="BR12" s="164">
        <v>1.4178117270257729E-3</v>
      </c>
      <c r="BS12" s="164">
        <v>4.080442845553928E-4</v>
      </c>
      <c r="BT12" s="164">
        <v>3.7659101625115202E-4</v>
      </c>
      <c r="BU12" s="164">
        <v>1.5605852195724036E-4</v>
      </c>
      <c r="BV12" s="164">
        <v>4.5343480078370167E-4</v>
      </c>
      <c r="BW12" s="164">
        <v>6.5547909373225659E-4</v>
      </c>
      <c r="BX12" s="164">
        <v>4.7630105171416506E-4</v>
      </c>
      <c r="BY12" s="164">
        <v>7.2608611167349383E-4</v>
      </c>
      <c r="BZ12" s="164">
        <v>8.1619565525609256E-3</v>
      </c>
      <c r="CA12" s="164">
        <v>9.2891236305566892E-4</v>
      </c>
      <c r="CB12" s="164">
        <v>8.8560168590246955E-4</v>
      </c>
      <c r="CC12" s="164">
        <v>1.2113007716801248E-3</v>
      </c>
      <c r="CD12" s="164">
        <v>4.7273280971924948E-3</v>
      </c>
      <c r="CE12" s="164">
        <v>1.322775190953176E-3</v>
      </c>
      <c r="CF12" s="244">
        <f t="shared" si="1"/>
        <v>0.1173509977480988</v>
      </c>
      <c r="CG12" s="165">
        <f t="shared" si="2"/>
        <v>4.1170339229490551</v>
      </c>
      <c r="CH12" s="249">
        <f t="shared" si="5"/>
        <v>1.7600036284836107</v>
      </c>
      <c r="CI12" s="165">
        <f t="shared" si="3"/>
        <v>1.2178989517365257</v>
      </c>
    </row>
    <row r="13" spans="1:87" x14ac:dyDescent="0.15">
      <c r="A13" s="113"/>
      <c r="B13" s="78" t="s">
        <v>369</v>
      </c>
      <c r="C13" s="514" t="s">
        <v>6</v>
      </c>
      <c r="D13" s="164">
        <v>8.0554399936461404E-3</v>
      </c>
      <c r="E13" s="164">
        <v>7.9706264604644389E-3</v>
      </c>
      <c r="F13" s="164">
        <v>2.875189797078137E-2</v>
      </c>
      <c r="G13" s="164">
        <v>5.3417597676732972E-2</v>
      </c>
      <c r="H13" s="164">
        <v>4.8577986085506534E-3</v>
      </c>
      <c r="I13" s="164">
        <v>5.5818763165681124E-3</v>
      </c>
      <c r="J13" s="164">
        <v>6.4707068949892404E-3</v>
      </c>
      <c r="K13" s="164">
        <v>7.2764285930478172E-3</v>
      </c>
      <c r="L13" s="164">
        <v>1.0552831801119087</v>
      </c>
      <c r="M13" s="164">
        <v>3.2428927890942533E-3</v>
      </c>
      <c r="N13" s="164">
        <v>1.6552211856325411E-2</v>
      </c>
      <c r="O13" s="164">
        <v>2.1426866869858462E-2</v>
      </c>
      <c r="P13" s="164">
        <v>6.4905931513068596E-3</v>
      </c>
      <c r="Q13" s="164">
        <v>7.0046835979233881E-3</v>
      </c>
      <c r="R13" s="164">
        <v>4.7220630017732832E-3</v>
      </c>
      <c r="S13" s="164">
        <v>3.6725700635282608E-3</v>
      </c>
      <c r="T13" s="164">
        <v>2.8378205714277515E-3</v>
      </c>
      <c r="U13" s="164">
        <v>3.8535396119469688E-3</v>
      </c>
      <c r="V13" s="164">
        <v>3.0137961207771374E-3</v>
      </c>
      <c r="W13" s="164">
        <v>1.8313244207783324E-3</v>
      </c>
      <c r="X13" s="164">
        <v>4.7678490100616401E-3</v>
      </c>
      <c r="Y13" s="164">
        <v>5.4015659504546868E-3</v>
      </c>
      <c r="Z13" s="164">
        <v>8.2689789139590471E-3</v>
      </c>
      <c r="AA13" s="164">
        <v>5.4086497986882365E-2</v>
      </c>
      <c r="AB13" s="164">
        <v>1.0023465965872259E-2</v>
      </c>
      <c r="AC13" s="164">
        <v>9.4880117810303751E-3</v>
      </c>
      <c r="AD13" s="164">
        <v>6.2756757311070418E-3</v>
      </c>
      <c r="AE13" s="164">
        <v>1.8566951369822578E-3</v>
      </c>
      <c r="AF13" s="164">
        <v>1.0139882287338816E-3</v>
      </c>
      <c r="AG13" s="164">
        <v>1.7488913716984928E-2</v>
      </c>
      <c r="AH13" s="164">
        <v>2.4291752100643752E-3</v>
      </c>
      <c r="AI13" s="164">
        <v>5.3280220080301702E-3</v>
      </c>
      <c r="AJ13" s="164">
        <v>3.6177726378112908E-3</v>
      </c>
      <c r="AK13" s="164">
        <v>3.045512192394123E-3</v>
      </c>
      <c r="AL13" s="164">
        <v>3.3744673311865599E-3</v>
      </c>
      <c r="AM13" s="164">
        <v>2.4359746290671825E-3</v>
      </c>
      <c r="AN13" s="164">
        <v>5.5197757307528595E-3</v>
      </c>
      <c r="AO13" s="164">
        <v>2.7394995114163579E-3</v>
      </c>
      <c r="AP13" s="164">
        <v>1.346764306376508E-2</v>
      </c>
      <c r="AQ13" s="244">
        <f t="shared" si="4"/>
        <v>1.4129433994179859</v>
      </c>
      <c r="AR13" s="165">
        <f t="shared" si="0"/>
        <v>0.99741108346989127</v>
      </c>
      <c r="AS13" s="164">
        <v>2.6499790673323342E-4</v>
      </c>
      <c r="AT13" s="164">
        <v>1.6652475375312733E-4</v>
      </c>
      <c r="AU13" s="164">
        <v>3.9940871372144487E-4</v>
      </c>
      <c r="AV13" s="164">
        <v>4.6392363359078496E-4</v>
      </c>
      <c r="AW13" s="164">
        <v>2.4517823080064214E-4</v>
      </c>
      <c r="AX13" s="164">
        <v>2.9228246034896082E-4</v>
      </c>
      <c r="AY13" s="164">
        <v>3.2128688669006821E-4</v>
      </c>
      <c r="AZ13" s="164">
        <v>6.0504329497452396E-4</v>
      </c>
      <c r="BA13" s="164">
        <v>5.0532815418495016E-4</v>
      </c>
      <c r="BB13" s="164">
        <v>3.5400248240118753E-4</v>
      </c>
      <c r="BC13" s="164">
        <v>3.4593766637325881E-4</v>
      </c>
      <c r="BD13" s="164">
        <v>1.4455234409836556E-3</v>
      </c>
      <c r="BE13" s="164">
        <v>2.7735970427071301E-4</v>
      </c>
      <c r="BF13" s="164">
        <v>7.5245935569088389E-4</v>
      </c>
      <c r="BG13" s="164">
        <v>5.3606743766624872E-4</v>
      </c>
      <c r="BH13" s="164">
        <v>4.4387088498889506E-4</v>
      </c>
      <c r="BI13" s="164">
        <v>2.8604527017616054E-4</v>
      </c>
      <c r="BJ13" s="164">
        <v>2.5187465502091671E-4</v>
      </c>
      <c r="BK13" s="164">
        <v>3.3356206390969441E-4</v>
      </c>
      <c r="BL13" s="164">
        <v>2.2605082881217489E-4</v>
      </c>
      <c r="BM13" s="164">
        <v>4.7847936567541673E-4</v>
      </c>
      <c r="BN13" s="164">
        <v>2.5273366340659343E-4</v>
      </c>
      <c r="BO13" s="164">
        <v>3.3293992253079295E-4</v>
      </c>
      <c r="BP13" s="164">
        <v>4.8271204379564294E-4</v>
      </c>
      <c r="BQ13" s="164">
        <v>1.8206846460439702E-4</v>
      </c>
      <c r="BR13" s="164">
        <v>1.5067345355537881E-4</v>
      </c>
      <c r="BS13" s="164">
        <v>1.0744084181289073E-4</v>
      </c>
      <c r="BT13" s="164">
        <v>6.6469190084620736E-5</v>
      </c>
      <c r="BU13" s="164">
        <v>3.4464366547492995E-5</v>
      </c>
      <c r="BV13" s="164">
        <v>2.7915724711582995E-4</v>
      </c>
      <c r="BW13" s="164">
        <v>8.9327669227436251E-5</v>
      </c>
      <c r="BX13" s="164">
        <v>1.1196648846518214E-4</v>
      </c>
      <c r="BY13" s="164">
        <v>8.7996940581737282E-5</v>
      </c>
      <c r="BZ13" s="164">
        <v>1.8063661711853227E-4</v>
      </c>
      <c r="CA13" s="164">
        <v>1.1036715282165717E-4</v>
      </c>
      <c r="CB13" s="164">
        <v>1.0317405947447097E-4</v>
      </c>
      <c r="CC13" s="164">
        <v>1.6922390001133906E-4</v>
      </c>
      <c r="CD13" s="164">
        <v>3.8030808373425298E-4</v>
      </c>
      <c r="CE13" s="164">
        <v>2.4255039763814652E-4</v>
      </c>
      <c r="CF13" s="244">
        <f t="shared" si="1"/>
        <v>1.2359417693293337E-2</v>
      </c>
      <c r="CG13" s="165">
        <f t="shared" si="2"/>
        <v>0.43360638501268983</v>
      </c>
      <c r="CH13" s="249">
        <f t="shared" si="5"/>
        <v>1.4253028171112792</v>
      </c>
      <c r="CI13" s="165">
        <f t="shared" si="3"/>
        <v>0.98629047052735019</v>
      </c>
    </row>
    <row r="14" spans="1:87" x14ac:dyDescent="0.15">
      <c r="A14" s="113"/>
      <c r="B14" s="78" t="s">
        <v>88</v>
      </c>
      <c r="C14" s="514" t="s">
        <v>370</v>
      </c>
      <c r="D14" s="164">
        <v>1.8656202672178519E-3</v>
      </c>
      <c r="E14" s="164">
        <v>1.6632854641916966E-3</v>
      </c>
      <c r="F14" s="164">
        <v>3.4163348531414642E-3</v>
      </c>
      <c r="G14" s="164">
        <v>1.8465335317343686E-3</v>
      </c>
      <c r="H14" s="164">
        <v>3.7738325824901928E-3</v>
      </c>
      <c r="I14" s="164">
        <v>2.817994802424405E-3</v>
      </c>
      <c r="J14" s="164">
        <v>5.9152221290511078E-3</v>
      </c>
      <c r="K14" s="164">
        <v>3.9226079108763239E-3</v>
      </c>
      <c r="L14" s="164">
        <v>1.3550603022457284E-3</v>
      </c>
      <c r="M14" s="164">
        <v>1.0281497067154051</v>
      </c>
      <c r="N14" s="164">
        <v>3.0694772732931552E-3</v>
      </c>
      <c r="O14" s="164">
        <v>8.0645435035940226E-4</v>
      </c>
      <c r="P14" s="164">
        <v>1.0201526462743627E-3</v>
      </c>
      <c r="Q14" s="164">
        <v>1.3787854261534944E-3</v>
      </c>
      <c r="R14" s="164">
        <v>1.5981299658325723E-3</v>
      </c>
      <c r="S14" s="164">
        <v>4.712621049749453E-3</v>
      </c>
      <c r="T14" s="164">
        <v>6.1098655145889981E-3</v>
      </c>
      <c r="U14" s="164">
        <v>3.1729988168703333E-3</v>
      </c>
      <c r="V14" s="164">
        <v>5.2515048808996411E-3</v>
      </c>
      <c r="W14" s="164">
        <v>6.6930410264433781E-3</v>
      </c>
      <c r="X14" s="164">
        <v>4.9848227484256755E-3</v>
      </c>
      <c r="Y14" s="164">
        <v>7.7932920556195101E-3</v>
      </c>
      <c r="Z14" s="164">
        <v>2.4258651910475789E-3</v>
      </c>
      <c r="AA14" s="164">
        <v>1.0606309425582384E-3</v>
      </c>
      <c r="AB14" s="164">
        <v>5.3101557283484055E-3</v>
      </c>
      <c r="AC14" s="164">
        <v>1.9259967857144949E-3</v>
      </c>
      <c r="AD14" s="164">
        <v>1.1785953318827007E-3</v>
      </c>
      <c r="AE14" s="164">
        <v>8.400556393207884E-4</v>
      </c>
      <c r="AF14" s="164">
        <v>2.6960138031798556E-4</v>
      </c>
      <c r="AG14" s="164">
        <v>7.2162044769767122E-4</v>
      </c>
      <c r="AH14" s="164">
        <v>9.4695391827156203E-4</v>
      </c>
      <c r="AI14" s="164">
        <v>7.1224899797117192E-4</v>
      </c>
      <c r="AJ14" s="164">
        <v>9.3124911692186649E-4</v>
      </c>
      <c r="AK14" s="164">
        <v>9.7281497048227138E-4</v>
      </c>
      <c r="AL14" s="164">
        <v>1.4174817185354798E-3</v>
      </c>
      <c r="AM14" s="164">
        <v>1.8257370223885726E-3</v>
      </c>
      <c r="AN14" s="164">
        <v>1.0784536361075133E-3</v>
      </c>
      <c r="AO14" s="164">
        <v>9.1396854169228468E-3</v>
      </c>
      <c r="AP14" s="164">
        <v>1.6378946881634424E-3</v>
      </c>
      <c r="AQ14" s="244">
        <f t="shared" si="4"/>
        <v>1.1337123852459408</v>
      </c>
      <c r="AR14" s="165">
        <f t="shared" si="0"/>
        <v>0.80029907707355719</v>
      </c>
      <c r="AS14" s="164">
        <v>1.0294266300096191E-3</v>
      </c>
      <c r="AT14" s="164">
        <v>1.4264380368190586E-3</v>
      </c>
      <c r="AU14" s="164">
        <v>1.5477041344272994E-3</v>
      </c>
      <c r="AV14" s="164">
        <v>8.1417216299402187E-4</v>
      </c>
      <c r="AW14" s="164">
        <v>1.6451119498344493E-3</v>
      </c>
      <c r="AX14" s="164">
        <v>1.2935252497445419E-3</v>
      </c>
      <c r="AY14" s="164">
        <v>1.8630951086902824E-3</v>
      </c>
      <c r="AZ14" s="164">
        <v>1.7592156421314732E-3</v>
      </c>
      <c r="BA14" s="164">
        <v>6.1812299108428325E-4</v>
      </c>
      <c r="BB14" s="164">
        <v>1.042579007190925E-2</v>
      </c>
      <c r="BC14" s="164">
        <v>9.0562812129885845E-4</v>
      </c>
      <c r="BD14" s="164">
        <v>5.0987282435947681E-4</v>
      </c>
      <c r="BE14" s="164">
        <v>8.6275668409968088E-4</v>
      </c>
      <c r="BF14" s="164">
        <v>5.9735850081910459E-4</v>
      </c>
      <c r="BG14" s="164">
        <v>1.1190249434902093E-3</v>
      </c>
      <c r="BH14" s="164">
        <v>1.5824997678406869E-3</v>
      </c>
      <c r="BI14" s="164">
        <v>2.6223582416402742E-3</v>
      </c>
      <c r="BJ14" s="164">
        <v>1.689843763347208E-3</v>
      </c>
      <c r="BK14" s="164">
        <v>2.5407300783531956E-3</v>
      </c>
      <c r="BL14" s="164">
        <v>2.7071299529822894E-3</v>
      </c>
      <c r="BM14" s="164">
        <v>3.4132782750320506E-3</v>
      </c>
      <c r="BN14" s="164">
        <v>3.3239024117249858E-3</v>
      </c>
      <c r="BO14" s="164">
        <v>1.0818784494795175E-3</v>
      </c>
      <c r="BP14" s="164">
        <v>5.9755591276663348E-4</v>
      </c>
      <c r="BQ14" s="164">
        <v>2.1125784041115172E-3</v>
      </c>
      <c r="BR14" s="164">
        <v>7.6289446323998518E-4</v>
      </c>
      <c r="BS14" s="164">
        <v>4.7114501719276291E-4</v>
      </c>
      <c r="BT14" s="164">
        <v>4.1221473011874698E-4</v>
      </c>
      <c r="BU14" s="164">
        <v>1.5588326076870272E-4</v>
      </c>
      <c r="BV14" s="164">
        <v>3.9587179593981824E-4</v>
      </c>
      <c r="BW14" s="164">
        <v>5.7164790494753477E-4</v>
      </c>
      <c r="BX14" s="164">
        <v>4.0132924211461966E-4</v>
      </c>
      <c r="BY14" s="164">
        <v>4.4164570238130552E-4</v>
      </c>
      <c r="BZ14" s="164">
        <v>5.5727993109123009E-4</v>
      </c>
      <c r="CA14" s="164">
        <v>7.1904043915865616E-4</v>
      </c>
      <c r="CB14" s="164">
        <v>9.1549761183480508E-4</v>
      </c>
      <c r="CC14" s="164">
        <v>5.9206654509005668E-4</v>
      </c>
      <c r="CD14" s="164">
        <v>3.9684433864711401E-3</v>
      </c>
      <c r="CE14" s="164">
        <v>7.2642761161920448E-4</v>
      </c>
      <c r="CF14" s="244">
        <f t="shared" si="1"/>
        <v>5.9180385950958536E-2</v>
      </c>
      <c r="CG14" s="165">
        <f t="shared" si="2"/>
        <v>2.0762299529512207</v>
      </c>
      <c r="CH14" s="249">
        <f t="shared" si="5"/>
        <v>1.1928927711968993</v>
      </c>
      <c r="CI14" s="165">
        <f t="shared" si="3"/>
        <v>0.82546582976451621</v>
      </c>
    </row>
    <row r="15" spans="1:87" x14ac:dyDescent="0.15">
      <c r="A15" s="113"/>
      <c r="B15" s="78" t="s">
        <v>89</v>
      </c>
      <c r="C15" s="514" t="s">
        <v>7</v>
      </c>
      <c r="D15" s="164">
        <v>1.2872572965727455E-3</v>
      </c>
      <c r="E15" s="164">
        <v>2.8063751919620071E-4</v>
      </c>
      <c r="F15" s="164">
        <v>3.3821962520010627E-4</v>
      </c>
      <c r="G15" s="164">
        <v>4.548724412124014E-4</v>
      </c>
      <c r="H15" s="164">
        <v>1.6726140356092053E-3</v>
      </c>
      <c r="I15" s="164">
        <v>5.9367130668543566E-4</v>
      </c>
      <c r="J15" s="164">
        <v>1.8068770947822044E-3</v>
      </c>
      <c r="K15" s="164">
        <v>2.6144925267108077E-3</v>
      </c>
      <c r="L15" s="164">
        <v>7.5776925131022788E-4</v>
      </c>
      <c r="M15" s="164">
        <v>1.9388763953316864E-3</v>
      </c>
      <c r="N15" s="164">
        <v>1.0344861681608051</v>
      </c>
      <c r="O15" s="164">
        <v>3.1911762774686132E-3</v>
      </c>
      <c r="P15" s="164">
        <v>5.3363493468147208E-3</v>
      </c>
      <c r="Q15" s="164">
        <v>2.5028313061365376E-3</v>
      </c>
      <c r="R15" s="164">
        <v>2.0511196741965325E-3</v>
      </c>
      <c r="S15" s="164">
        <v>2.0426065806925155E-3</v>
      </c>
      <c r="T15" s="164">
        <v>3.8200373517980465E-3</v>
      </c>
      <c r="U15" s="164">
        <v>3.4320989000123321E-2</v>
      </c>
      <c r="V15" s="164">
        <v>4.8824818233489629E-3</v>
      </c>
      <c r="W15" s="164">
        <v>2.9802475049919151E-3</v>
      </c>
      <c r="X15" s="164">
        <v>3.2767348912001708E-3</v>
      </c>
      <c r="Y15" s="164">
        <v>2.3642565805439982E-3</v>
      </c>
      <c r="Z15" s="164">
        <v>1.8644491594903015E-2</v>
      </c>
      <c r="AA15" s="164">
        <v>7.0766553467138346E-4</v>
      </c>
      <c r="AB15" s="164">
        <v>2.4933603621362299E-3</v>
      </c>
      <c r="AC15" s="164">
        <v>4.3283164854791329E-4</v>
      </c>
      <c r="AD15" s="164">
        <v>3.2123038599855141E-4</v>
      </c>
      <c r="AE15" s="164">
        <v>2.1712143696270527E-4</v>
      </c>
      <c r="AF15" s="164">
        <v>5.3188490752562761E-4</v>
      </c>
      <c r="AG15" s="164">
        <v>3.3888551889928853E-4</v>
      </c>
      <c r="AH15" s="164">
        <v>2.9011217069895809E-4</v>
      </c>
      <c r="AI15" s="164">
        <v>4.4571757020168642E-4</v>
      </c>
      <c r="AJ15" s="164">
        <v>8.7644524767185579E-4</v>
      </c>
      <c r="AK15" s="164">
        <v>6.2189827602275442E-4</v>
      </c>
      <c r="AL15" s="164">
        <v>3.2694023354717982E-4</v>
      </c>
      <c r="AM15" s="164">
        <v>6.9394526823670667E-4</v>
      </c>
      <c r="AN15" s="164">
        <v>7.6632824934463797E-4</v>
      </c>
      <c r="AO15" s="164">
        <v>2.7148270030378399E-3</v>
      </c>
      <c r="AP15" s="164">
        <v>2.9455871297321221E-3</v>
      </c>
      <c r="AQ15" s="244">
        <f t="shared" si="4"/>
        <v>1.1463695585288698</v>
      </c>
      <c r="AR15" s="165">
        <f t="shared" si="0"/>
        <v>0.80923390413244189</v>
      </c>
      <c r="AS15" s="164">
        <v>2.0790302166590101E-4</v>
      </c>
      <c r="AT15" s="164">
        <v>7.5375900305156045E-5</v>
      </c>
      <c r="AU15" s="164">
        <v>1.0674368963419767E-4</v>
      </c>
      <c r="AV15" s="164">
        <v>1.1828104771207965E-4</v>
      </c>
      <c r="AW15" s="164">
        <v>1.9559431128961878E-4</v>
      </c>
      <c r="AX15" s="164">
        <v>1.5352466399410117E-4</v>
      </c>
      <c r="AY15" s="164">
        <v>3.3335508291502421E-4</v>
      </c>
      <c r="AZ15" s="164">
        <v>3.7532842029503561E-4</v>
      </c>
      <c r="BA15" s="164">
        <v>9.9346826684204998E-5</v>
      </c>
      <c r="BB15" s="164">
        <v>3.2674181802813034E-4</v>
      </c>
      <c r="BC15" s="164">
        <v>2.520728572912685E-3</v>
      </c>
      <c r="BD15" s="164">
        <v>4.9802383646308673E-4</v>
      </c>
      <c r="BE15" s="164">
        <v>3.5676153319762216E-4</v>
      </c>
      <c r="BF15" s="164">
        <v>3.6296483551207214E-4</v>
      </c>
      <c r="BG15" s="164">
        <v>4.9066347687690202E-4</v>
      </c>
      <c r="BH15" s="164">
        <v>3.493366802305184E-4</v>
      </c>
      <c r="BI15" s="164">
        <v>1.1111549921318028E-3</v>
      </c>
      <c r="BJ15" s="164">
        <v>2.0017633760401128E-3</v>
      </c>
      <c r="BK15" s="164">
        <v>7.2658034076003271E-4</v>
      </c>
      <c r="BL15" s="164">
        <v>8.0999504241842716E-4</v>
      </c>
      <c r="BM15" s="164">
        <v>6.0610673310730026E-4</v>
      </c>
      <c r="BN15" s="164">
        <v>2.6171736354161653E-4</v>
      </c>
      <c r="BO15" s="164">
        <v>1.6174612177317664E-3</v>
      </c>
      <c r="BP15" s="164">
        <v>1.6015095814949127E-4</v>
      </c>
      <c r="BQ15" s="164">
        <v>3.0519815532404482E-4</v>
      </c>
      <c r="BR15" s="164">
        <v>7.0355098369293247E-5</v>
      </c>
      <c r="BS15" s="164">
        <v>5.9282124893028048E-5</v>
      </c>
      <c r="BT15" s="164">
        <v>4.971142252602762E-5</v>
      </c>
      <c r="BU15" s="164">
        <v>8.8850102965193424E-5</v>
      </c>
      <c r="BV15" s="164">
        <v>7.4851057641758939E-5</v>
      </c>
      <c r="BW15" s="164">
        <v>7.403077597214294E-5</v>
      </c>
      <c r="BX15" s="164">
        <v>9.6684546489469235E-5</v>
      </c>
      <c r="BY15" s="164">
        <v>1.136250501320484E-4</v>
      </c>
      <c r="BZ15" s="164">
        <v>1.3095400990757551E-4</v>
      </c>
      <c r="CA15" s="164">
        <v>7.2353910564923053E-5</v>
      </c>
      <c r="CB15" s="164">
        <v>1.3954364865516626E-4</v>
      </c>
      <c r="CC15" s="164">
        <v>1.1864373356194408E-4</v>
      </c>
      <c r="CD15" s="164">
        <v>4.6837756968521455E-4</v>
      </c>
      <c r="CE15" s="164">
        <v>2.8712620112900106E-4</v>
      </c>
      <c r="CF15" s="244">
        <f t="shared" si="1"/>
        <v>1.6015191149413716E-2</v>
      </c>
      <c r="CG15" s="165">
        <f t="shared" si="2"/>
        <v>0.5618621614635394</v>
      </c>
      <c r="CH15" s="249">
        <f t="shared" si="5"/>
        <v>1.1623847496782835</v>
      </c>
      <c r="CI15" s="165">
        <f t="shared" si="3"/>
        <v>0.80435468724994641</v>
      </c>
    </row>
    <row r="16" spans="1:87" x14ac:dyDescent="0.15">
      <c r="A16" s="113"/>
      <c r="B16" s="78" t="s">
        <v>90</v>
      </c>
      <c r="C16" s="514" t="s">
        <v>8</v>
      </c>
      <c r="D16" s="164">
        <v>1.4680784858129121E-3</v>
      </c>
      <c r="E16" s="164">
        <v>6.0515688891253953E-4</v>
      </c>
      <c r="F16" s="164">
        <v>3.2532468939283962E-3</v>
      </c>
      <c r="G16" s="164">
        <v>5.44771691787806E-3</v>
      </c>
      <c r="H16" s="164">
        <v>2.5182752984471502E-3</v>
      </c>
      <c r="I16" s="164">
        <v>1.5617345354560098E-3</v>
      </c>
      <c r="J16" s="164">
        <v>6.2755700306897392E-3</v>
      </c>
      <c r="K16" s="164">
        <v>2.9348175210602762E-3</v>
      </c>
      <c r="L16" s="164">
        <v>3.9151663506757335E-3</v>
      </c>
      <c r="M16" s="164">
        <v>5.0780134301677453E-3</v>
      </c>
      <c r="N16" s="164">
        <v>9.0589719244003972E-3</v>
      </c>
      <c r="O16" s="164">
        <v>1.6664727564069284</v>
      </c>
      <c r="P16" s="164">
        <v>2.2016853312703481E-3</v>
      </c>
      <c r="Q16" s="164">
        <v>0.28760946752069672</v>
      </c>
      <c r="R16" s="164">
        <v>0.19461203511318409</v>
      </c>
      <c r="S16" s="164">
        <v>0.13161515200269883</v>
      </c>
      <c r="T16" s="164">
        <v>4.1408443697069766E-2</v>
      </c>
      <c r="U16" s="164">
        <v>9.8232766326283617E-3</v>
      </c>
      <c r="V16" s="164">
        <v>6.9174776022621356E-2</v>
      </c>
      <c r="W16" s="164">
        <v>1.6308983607589717E-2</v>
      </c>
      <c r="X16" s="164">
        <v>0.10733376515438857</v>
      </c>
      <c r="Y16" s="164">
        <v>7.2495986137478133E-3</v>
      </c>
      <c r="Z16" s="164">
        <v>4.0447897572368677E-2</v>
      </c>
      <c r="AA16" s="164">
        <v>3.5807081864505414E-3</v>
      </c>
      <c r="AB16" s="164">
        <v>3.5310237502120924E-3</v>
      </c>
      <c r="AC16" s="164">
        <v>8.456289897398289E-4</v>
      </c>
      <c r="AD16" s="164">
        <v>1.2556107579966135E-3</v>
      </c>
      <c r="AE16" s="164">
        <v>8.1764919286019054E-4</v>
      </c>
      <c r="AF16" s="164">
        <v>1.2582334891386602E-3</v>
      </c>
      <c r="AG16" s="164">
        <v>2.2361754177440693E-3</v>
      </c>
      <c r="AH16" s="164">
        <v>1.1386001938702584E-3</v>
      </c>
      <c r="AI16" s="164">
        <v>1.9361623962822338E-3</v>
      </c>
      <c r="AJ16" s="164">
        <v>9.3577082570428462E-4</v>
      </c>
      <c r="AK16" s="164">
        <v>1.0668108235650565E-3</v>
      </c>
      <c r="AL16" s="164">
        <v>1.0887771506606389E-3</v>
      </c>
      <c r="AM16" s="164">
        <v>3.2564034111645995E-3</v>
      </c>
      <c r="AN16" s="164">
        <v>1.2788260918201197E-3</v>
      </c>
      <c r="AO16" s="164">
        <v>3.5293489950521829E-3</v>
      </c>
      <c r="AP16" s="164">
        <v>1.3860290007131544E-2</v>
      </c>
      <c r="AQ16" s="244">
        <f t="shared" si="4"/>
        <v>2.6579906056320142</v>
      </c>
      <c r="AR16" s="165">
        <f t="shared" si="0"/>
        <v>1.8763025404331515</v>
      </c>
      <c r="AS16" s="164">
        <v>8.6572401694212913E-4</v>
      </c>
      <c r="AT16" s="164">
        <v>4.5552618268104899E-4</v>
      </c>
      <c r="AU16" s="164">
        <v>1.776750973645963E-3</v>
      </c>
      <c r="AV16" s="164">
        <v>2.6146400179612003E-3</v>
      </c>
      <c r="AW16" s="164">
        <v>1.4815126105332719E-3</v>
      </c>
      <c r="AX16" s="164">
        <v>9.3891787957840549E-4</v>
      </c>
      <c r="AY16" s="164">
        <v>3.6738765577477004E-3</v>
      </c>
      <c r="AZ16" s="164">
        <v>1.5772808302373558E-3</v>
      </c>
      <c r="BA16" s="164">
        <v>1.9436219692258651E-3</v>
      </c>
      <c r="BB16" s="164">
        <v>1.7765395975758607E-3</v>
      </c>
      <c r="BC16" s="164">
        <v>2.9123438554613198E-3</v>
      </c>
      <c r="BD16" s="164">
        <v>8.2654288479561397E-2</v>
      </c>
      <c r="BE16" s="164">
        <v>1.3868861651353994E-3</v>
      </c>
      <c r="BF16" s="164">
        <v>4.2010648363136623E-2</v>
      </c>
      <c r="BG16" s="164">
        <v>2.6994400975325319E-2</v>
      </c>
      <c r="BH16" s="164">
        <v>2.20215813984482E-2</v>
      </c>
      <c r="BI16" s="164">
        <v>7.696360692425218E-3</v>
      </c>
      <c r="BJ16" s="164">
        <v>3.5856712974448928E-3</v>
      </c>
      <c r="BK16" s="164">
        <v>1.121855222020759E-2</v>
      </c>
      <c r="BL16" s="164">
        <v>4.3500922983039092E-3</v>
      </c>
      <c r="BM16" s="164">
        <v>1.9448480993959155E-2</v>
      </c>
      <c r="BN16" s="164">
        <v>1.991312680674164E-3</v>
      </c>
      <c r="BO16" s="164">
        <v>9.0324459040729329E-3</v>
      </c>
      <c r="BP16" s="164">
        <v>1.8949311326666588E-3</v>
      </c>
      <c r="BQ16" s="164">
        <v>1.5878720128197075E-3</v>
      </c>
      <c r="BR16" s="164">
        <v>4.7680760512337344E-4</v>
      </c>
      <c r="BS16" s="164">
        <v>6.3640328777856282E-4</v>
      </c>
      <c r="BT16" s="164">
        <v>4.5401477789035411E-4</v>
      </c>
      <c r="BU16" s="164">
        <v>5.582288766267339E-4</v>
      </c>
      <c r="BV16" s="164">
        <v>1.1039113988114411E-3</v>
      </c>
      <c r="BW16" s="164">
        <v>6.6677694574760198E-4</v>
      </c>
      <c r="BX16" s="164">
        <v>1.1018881200854673E-3</v>
      </c>
      <c r="BY16" s="164">
        <v>4.8528724749513923E-4</v>
      </c>
      <c r="BZ16" s="164">
        <v>6.351960557840861E-4</v>
      </c>
      <c r="CA16" s="164">
        <v>6.3647166222977373E-4</v>
      </c>
      <c r="CB16" s="164">
        <v>1.7451323870549505E-3</v>
      </c>
      <c r="CC16" s="164">
        <v>7.4480579416512686E-4</v>
      </c>
      <c r="CD16" s="164">
        <v>2.4543770718305443E-3</v>
      </c>
      <c r="CE16" s="164">
        <v>2.4974679760544614E-3</v>
      </c>
      <c r="CF16" s="244">
        <f t="shared" si="1"/>
        <v>0.27008702831244891</v>
      </c>
      <c r="CG16" s="165">
        <f t="shared" si="2"/>
        <v>9.4754836264599955</v>
      </c>
      <c r="CH16" s="249">
        <f t="shared" si="5"/>
        <v>2.9280776339444632</v>
      </c>
      <c r="CI16" s="165">
        <f t="shared" si="3"/>
        <v>2.02619052783239</v>
      </c>
    </row>
    <row r="17" spans="1:87" x14ac:dyDescent="0.15">
      <c r="A17" s="113"/>
      <c r="B17" s="78" t="s">
        <v>91</v>
      </c>
      <c r="C17" s="514" t="s">
        <v>9</v>
      </c>
      <c r="D17" s="164">
        <v>1.5917865287966933E-4</v>
      </c>
      <c r="E17" s="164">
        <v>5.1591535595373087E-5</v>
      </c>
      <c r="F17" s="164">
        <v>2.0619421806129137E-4</v>
      </c>
      <c r="G17" s="164">
        <v>2.7604452956828921E-4</v>
      </c>
      <c r="H17" s="164">
        <v>5.7391160167596781E-4</v>
      </c>
      <c r="I17" s="164">
        <v>1.7883166887053864E-4</v>
      </c>
      <c r="J17" s="164">
        <v>4.4556604691797249E-4</v>
      </c>
      <c r="K17" s="164">
        <v>1.1357257255770431E-3</v>
      </c>
      <c r="L17" s="164">
        <v>2.1962324607367888E-4</v>
      </c>
      <c r="M17" s="164">
        <v>6.1446381298295644E-4</v>
      </c>
      <c r="N17" s="164">
        <v>1.4162907716225794E-3</v>
      </c>
      <c r="O17" s="164">
        <v>2.1088997527730683E-3</v>
      </c>
      <c r="P17" s="164">
        <v>1.0773838434500382</v>
      </c>
      <c r="Q17" s="164">
        <v>1.0796863752114664E-2</v>
      </c>
      <c r="R17" s="164">
        <v>6.9936334058288826E-3</v>
      </c>
      <c r="S17" s="164">
        <v>3.2699290831948069E-3</v>
      </c>
      <c r="T17" s="164">
        <v>5.1184244587429194E-3</v>
      </c>
      <c r="U17" s="164">
        <v>5.3910520455927105E-3</v>
      </c>
      <c r="V17" s="164">
        <v>1.100484165436556E-2</v>
      </c>
      <c r="W17" s="164">
        <v>7.4761559056192358E-3</v>
      </c>
      <c r="X17" s="164">
        <v>4.0175828107582197E-3</v>
      </c>
      <c r="Y17" s="164">
        <v>2.2568759730442873E-3</v>
      </c>
      <c r="Z17" s="164">
        <v>2.0324792507908835E-3</v>
      </c>
      <c r="AA17" s="164">
        <v>2.4437557398113141E-4</v>
      </c>
      <c r="AB17" s="164">
        <v>2.5235957551506395E-4</v>
      </c>
      <c r="AC17" s="164">
        <v>7.6070967222436348E-5</v>
      </c>
      <c r="AD17" s="164">
        <v>9.9554431023880408E-5</v>
      </c>
      <c r="AE17" s="164">
        <v>8.5268778923136437E-5</v>
      </c>
      <c r="AF17" s="164">
        <v>7.4702279367908856E-5</v>
      </c>
      <c r="AG17" s="164">
        <v>1.2202634378239081E-4</v>
      </c>
      <c r="AH17" s="164">
        <v>1.2417205686770445E-4</v>
      </c>
      <c r="AI17" s="164">
        <v>1.6574721640637697E-4</v>
      </c>
      <c r="AJ17" s="164">
        <v>1.0218828913708738E-4</v>
      </c>
      <c r="AK17" s="164">
        <v>3.9027879105316387E-4</v>
      </c>
      <c r="AL17" s="164">
        <v>1.4558854616126562E-4</v>
      </c>
      <c r="AM17" s="164">
        <v>3.5152681180373985E-4</v>
      </c>
      <c r="AN17" s="164">
        <v>1.7473159672930341E-4</v>
      </c>
      <c r="AO17" s="164">
        <v>5.7584715866007487E-4</v>
      </c>
      <c r="AP17" s="164">
        <v>1.3594343786696415E-3</v>
      </c>
      <c r="AQ17" s="244">
        <f t="shared" si="4"/>
        <v>1.1474718761479934</v>
      </c>
      <c r="AR17" s="165">
        <f t="shared" si="0"/>
        <v>0.81001204132553184</v>
      </c>
      <c r="AS17" s="164">
        <v>8.5600433259158348E-5</v>
      </c>
      <c r="AT17" s="164">
        <v>3.7785693464773484E-5</v>
      </c>
      <c r="AU17" s="164">
        <v>1.2992415508699431E-4</v>
      </c>
      <c r="AV17" s="164">
        <v>1.5308917914422042E-4</v>
      </c>
      <c r="AW17" s="164">
        <v>1.5204957416624782E-4</v>
      </c>
      <c r="AX17" s="164">
        <v>1.017820113261122E-4</v>
      </c>
      <c r="AY17" s="164">
        <v>2.2101141543374412E-4</v>
      </c>
      <c r="AZ17" s="164">
        <v>2.9403897844062436E-4</v>
      </c>
      <c r="BA17" s="164">
        <v>1.1587515132659837E-4</v>
      </c>
      <c r="BB17" s="164">
        <v>2.2348425771241901E-4</v>
      </c>
      <c r="BC17" s="164">
        <v>3.7036340169153265E-4</v>
      </c>
      <c r="BD17" s="164">
        <v>5.2177273203894529E-4</v>
      </c>
      <c r="BE17" s="164">
        <v>9.9092804490883701E-3</v>
      </c>
      <c r="BF17" s="164">
        <v>2.0422138235274747E-3</v>
      </c>
      <c r="BG17" s="164">
        <v>1.5051233658168808E-3</v>
      </c>
      <c r="BH17" s="164">
        <v>9.0488923770466214E-4</v>
      </c>
      <c r="BI17" s="164">
        <v>1.4493985532111409E-3</v>
      </c>
      <c r="BJ17" s="164">
        <v>1.9017032099109574E-3</v>
      </c>
      <c r="BK17" s="164">
        <v>2.2122737874763943E-3</v>
      </c>
      <c r="BL17" s="164">
        <v>1.5927147654597915E-3</v>
      </c>
      <c r="BM17" s="164">
        <v>1.3179482964700345E-3</v>
      </c>
      <c r="BN17" s="164">
        <v>4.2615264971213713E-4</v>
      </c>
      <c r="BO17" s="164">
        <v>5.7062831538230014E-4</v>
      </c>
      <c r="BP17" s="164">
        <v>1.4048274690676396E-4</v>
      </c>
      <c r="BQ17" s="164">
        <v>1.210575988027629E-4</v>
      </c>
      <c r="BR17" s="164">
        <v>4.1621695239900562E-5</v>
      </c>
      <c r="BS17" s="164">
        <v>4.9433691293662782E-5</v>
      </c>
      <c r="BT17" s="164">
        <v>4.3133850849186322E-5</v>
      </c>
      <c r="BU17" s="164">
        <v>3.8700527603029319E-5</v>
      </c>
      <c r="BV17" s="164">
        <v>7.406087558371063E-5</v>
      </c>
      <c r="BW17" s="164">
        <v>6.5495097294126703E-5</v>
      </c>
      <c r="BX17" s="164">
        <v>9.6770938513719034E-5</v>
      </c>
      <c r="BY17" s="164">
        <v>4.7872904395212039E-5</v>
      </c>
      <c r="BZ17" s="164">
        <v>1.2178583392514289E-4</v>
      </c>
      <c r="CA17" s="164">
        <v>6.5417440510618529E-5</v>
      </c>
      <c r="CB17" s="164">
        <v>1.5904354151755529E-4</v>
      </c>
      <c r="CC17" s="164">
        <v>7.3571218993234792E-5</v>
      </c>
      <c r="CD17" s="164">
        <v>2.8209655244762429E-4</v>
      </c>
      <c r="CE17" s="164">
        <v>2.8184021638664585E-4</v>
      </c>
      <c r="CF17" s="244">
        <f t="shared" si="1"/>
        <v>2.794148816711441E-2</v>
      </c>
      <c r="CG17" s="165">
        <f t="shared" si="2"/>
        <v>0.9802733410807607</v>
      </c>
      <c r="CH17" s="249">
        <f t="shared" si="5"/>
        <v>1.1754133643151079</v>
      </c>
      <c r="CI17" s="165">
        <f t="shared" si="3"/>
        <v>0.81337031417932881</v>
      </c>
    </row>
    <row r="18" spans="1:87" x14ac:dyDescent="0.15">
      <c r="A18" s="113"/>
      <c r="B18" s="78" t="s">
        <v>92</v>
      </c>
      <c r="C18" s="514" t="s">
        <v>10</v>
      </c>
      <c r="D18" s="164">
        <v>1.3297052031435691E-3</v>
      </c>
      <c r="E18" s="164">
        <v>4.1893317811011435E-4</v>
      </c>
      <c r="F18" s="164">
        <v>1.4699403782806471E-3</v>
      </c>
      <c r="G18" s="164">
        <v>9.5848757649188293E-3</v>
      </c>
      <c r="H18" s="164">
        <v>4.602705616252571E-3</v>
      </c>
      <c r="I18" s="164">
        <v>1.5557478814746139E-3</v>
      </c>
      <c r="J18" s="164">
        <v>3.2800142114280759E-3</v>
      </c>
      <c r="K18" s="164">
        <v>4.9246185260356538E-3</v>
      </c>
      <c r="L18" s="164">
        <v>6.4951684055202987E-3</v>
      </c>
      <c r="M18" s="164">
        <v>3.3694863513162375E-3</v>
      </c>
      <c r="N18" s="164">
        <v>4.8637604394660815E-3</v>
      </c>
      <c r="O18" s="164">
        <v>1.7321954982280471E-3</v>
      </c>
      <c r="P18" s="164">
        <v>1.6273525298521536E-3</v>
      </c>
      <c r="Q18" s="164">
        <v>1.0287651356516816</v>
      </c>
      <c r="R18" s="164">
        <v>1.1823390483448149E-2</v>
      </c>
      <c r="S18" s="164">
        <v>1.147524601366671E-2</v>
      </c>
      <c r="T18" s="164">
        <v>1.6842883516191325E-2</v>
      </c>
      <c r="U18" s="164">
        <v>7.27211301644213E-3</v>
      </c>
      <c r="V18" s="164">
        <v>1.0621174886082519E-2</v>
      </c>
      <c r="W18" s="164">
        <v>8.8913395204765419E-3</v>
      </c>
      <c r="X18" s="164">
        <v>6.9784277697749796E-3</v>
      </c>
      <c r="Y18" s="164">
        <v>4.2115986474511842E-3</v>
      </c>
      <c r="Z18" s="164">
        <v>2.4833415229208185E-2</v>
      </c>
      <c r="AA18" s="164">
        <v>4.5457054155892494E-3</v>
      </c>
      <c r="AB18" s="164">
        <v>1.835412445542121E-3</v>
      </c>
      <c r="AC18" s="164">
        <v>5.9594201811548819E-4</v>
      </c>
      <c r="AD18" s="164">
        <v>1.3690720878831791E-3</v>
      </c>
      <c r="AE18" s="164">
        <v>3.821680939347222E-4</v>
      </c>
      <c r="AF18" s="164">
        <v>7.9612453833450463E-4</v>
      </c>
      <c r="AG18" s="164">
        <v>1.2092697527843672E-3</v>
      </c>
      <c r="AH18" s="164">
        <v>6.0706613341492545E-4</v>
      </c>
      <c r="AI18" s="164">
        <v>1.9642340570556441E-3</v>
      </c>
      <c r="AJ18" s="164">
        <v>5.1457085165570072E-4</v>
      </c>
      <c r="AK18" s="164">
        <v>8.3585019467879746E-4</v>
      </c>
      <c r="AL18" s="164">
        <v>1.0332307381357559E-3</v>
      </c>
      <c r="AM18" s="164">
        <v>1.0392625034215625E-3</v>
      </c>
      <c r="AN18" s="164">
        <v>1.5601882138256541E-3</v>
      </c>
      <c r="AO18" s="164">
        <v>1.8043617508035456E-3</v>
      </c>
      <c r="AP18" s="164">
        <v>2.1199904530881893E-3</v>
      </c>
      <c r="AQ18" s="244">
        <f t="shared" si="4"/>
        <v>1.1991816779667135</v>
      </c>
      <c r="AR18" s="165">
        <f t="shared" si="0"/>
        <v>0.84651451515376019</v>
      </c>
      <c r="AS18" s="164">
        <v>4.92334403917675E-4</v>
      </c>
      <c r="AT18" s="164">
        <v>2.1235792880243445E-4</v>
      </c>
      <c r="AU18" s="164">
        <v>5.0089238831668465E-4</v>
      </c>
      <c r="AV18" s="164">
        <v>1.4438234591832078E-3</v>
      </c>
      <c r="AW18" s="164">
        <v>1.1133483374139374E-3</v>
      </c>
      <c r="AX18" s="164">
        <v>5.5763437405200952E-4</v>
      </c>
      <c r="AY18" s="164">
        <v>1.2019180536340112E-3</v>
      </c>
      <c r="AZ18" s="164">
        <v>1.0855425525227388E-3</v>
      </c>
      <c r="BA18" s="164">
        <v>1.0742823821781912E-3</v>
      </c>
      <c r="BB18" s="164">
        <v>9.3319480942770676E-4</v>
      </c>
      <c r="BC18" s="164">
        <v>1.0194610076488715E-3</v>
      </c>
      <c r="BD18" s="164">
        <v>6.7023362062157334E-4</v>
      </c>
      <c r="BE18" s="164">
        <v>5.9247499214172225E-4</v>
      </c>
      <c r="BF18" s="164">
        <v>3.6464561915261775E-3</v>
      </c>
      <c r="BG18" s="164">
        <v>2.3980488077308343E-3</v>
      </c>
      <c r="BH18" s="164">
        <v>2.2506864118382406E-3</v>
      </c>
      <c r="BI18" s="164">
        <v>2.5456310591183626E-3</v>
      </c>
      <c r="BJ18" s="164">
        <v>1.6034882080094516E-3</v>
      </c>
      <c r="BK18" s="164">
        <v>1.9115394745621848E-3</v>
      </c>
      <c r="BL18" s="164">
        <v>1.7220861138401106E-3</v>
      </c>
      <c r="BM18" s="164">
        <v>1.3617929814859755E-3</v>
      </c>
      <c r="BN18" s="164">
        <v>8.7261082942755486E-4</v>
      </c>
      <c r="BO18" s="164">
        <v>4.4082156099019458E-3</v>
      </c>
      <c r="BP18" s="164">
        <v>9.4362287091460169E-4</v>
      </c>
      <c r="BQ18" s="164">
        <v>6.0086804538894158E-4</v>
      </c>
      <c r="BR18" s="164">
        <v>2.0010340435397457E-4</v>
      </c>
      <c r="BS18" s="164">
        <v>3.2394290069863262E-4</v>
      </c>
      <c r="BT18" s="164">
        <v>1.4310604910546603E-4</v>
      </c>
      <c r="BU18" s="164">
        <v>2.5398921469497521E-4</v>
      </c>
      <c r="BV18" s="164">
        <v>3.38859058510484E-4</v>
      </c>
      <c r="BW18" s="164">
        <v>2.2103335745856306E-4</v>
      </c>
      <c r="BX18" s="164">
        <v>4.9164750659574995E-4</v>
      </c>
      <c r="BY18" s="164">
        <v>1.8977108964192342E-4</v>
      </c>
      <c r="BZ18" s="164">
        <v>3.3155803399885709E-4</v>
      </c>
      <c r="CA18" s="164">
        <v>2.9797503673305629E-4</v>
      </c>
      <c r="CB18" s="164">
        <v>3.2136534992281988E-4</v>
      </c>
      <c r="CC18" s="164">
        <v>4.5451989106187003E-4</v>
      </c>
      <c r="CD18" s="164">
        <v>9.3195647380794682E-4</v>
      </c>
      <c r="CE18" s="164">
        <v>4.8926205425190935E-4</v>
      </c>
      <c r="CF18" s="244">
        <f t="shared" si="1"/>
        <v>4.0151634334441376E-2</v>
      </c>
      <c r="CG18" s="165">
        <f t="shared" si="2"/>
        <v>1.408642821866585</v>
      </c>
      <c r="CH18" s="249">
        <f t="shared" si="5"/>
        <v>1.239333312301155</v>
      </c>
      <c r="CI18" s="165">
        <f t="shared" si="3"/>
        <v>0.85760206256176397</v>
      </c>
    </row>
    <row r="19" spans="1:87" x14ac:dyDescent="0.15">
      <c r="A19" s="113"/>
      <c r="B19" s="78" t="s">
        <v>93</v>
      </c>
      <c r="C19" s="514" t="s">
        <v>371</v>
      </c>
      <c r="D19" s="164">
        <v>1.3923195216266341E-4</v>
      </c>
      <c r="E19" s="164">
        <v>7.5085350461040441E-5</v>
      </c>
      <c r="F19" s="164">
        <v>1.8893988435037101E-4</v>
      </c>
      <c r="G19" s="164">
        <v>6.5665306471017395E-4</v>
      </c>
      <c r="H19" s="164">
        <v>1.5193705008547114E-4</v>
      </c>
      <c r="I19" s="164">
        <v>1.560989720254715E-4</v>
      </c>
      <c r="J19" s="164">
        <v>3.487626198018449E-4</v>
      </c>
      <c r="K19" s="164">
        <v>2.1408482034377933E-4</v>
      </c>
      <c r="L19" s="164">
        <v>4.632635063475038E-4</v>
      </c>
      <c r="M19" s="164">
        <v>2.2346884737262237E-4</v>
      </c>
      <c r="N19" s="164">
        <v>3.719395326020503E-4</v>
      </c>
      <c r="O19" s="164">
        <v>2.1627602249981638E-4</v>
      </c>
      <c r="P19" s="164">
        <v>1.5739589350562578E-4</v>
      </c>
      <c r="Q19" s="164">
        <v>3.2501498879466755E-4</v>
      </c>
      <c r="R19" s="164">
        <v>1.0157836061644585</v>
      </c>
      <c r="S19" s="164">
        <v>5.1682397689733249E-3</v>
      </c>
      <c r="T19" s="164">
        <v>3.2965253850839359E-3</v>
      </c>
      <c r="U19" s="164">
        <v>5.64343071887576E-4</v>
      </c>
      <c r="V19" s="164">
        <v>1.8444210164164998E-3</v>
      </c>
      <c r="W19" s="164">
        <v>4.5558087800851775E-4</v>
      </c>
      <c r="X19" s="164">
        <v>2.487202858230017E-3</v>
      </c>
      <c r="Y19" s="164">
        <v>1.8805493647158403E-4</v>
      </c>
      <c r="Z19" s="164">
        <v>1.0201527267473952E-3</v>
      </c>
      <c r="AA19" s="164">
        <v>4.0404662201935532E-4</v>
      </c>
      <c r="AB19" s="164">
        <v>1.106218015935649E-3</v>
      </c>
      <c r="AC19" s="164">
        <v>1.5806914469161366E-4</v>
      </c>
      <c r="AD19" s="164">
        <v>1.8511491537948172E-4</v>
      </c>
      <c r="AE19" s="164">
        <v>2.0010093601532264E-4</v>
      </c>
      <c r="AF19" s="164">
        <v>8.4180121831737024E-5</v>
      </c>
      <c r="AG19" s="164">
        <v>1.9670946743175987E-4</v>
      </c>
      <c r="AH19" s="164">
        <v>2.6792662916618425E-4</v>
      </c>
      <c r="AI19" s="164">
        <v>2.2342031724760056E-4</v>
      </c>
      <c r="AJ19" s="164">
        <v>1.2855411190274075E-4</v>
      </c>
      <c r="AK19" s="164">
        <v>1.5773094820091546E-4</v>
      </c>
      <c r="AL19" s="164">
        <v>1.6597834347502436E-4</v>
      </c>
      <c r="AM19" s="164">
        <v>1.6204459076114739E-3</v>
      </c>
      <c r="AN19" s="164">
        <v>1.3567317363543725E-4</v>
      </c>
      <c r="AO19" s="164">
        <v>2.5686830490310661E-4</v>
      </c>
      <c r="AP19" s="164">
        <v>2.0433278887337824E-4</v>
      </c>
      <c r="AQ19" s="244">
        <f>SUM(D19:AP19)</f>
        <v>1.0399916490596615</v>
      </c>
      <c r="AR19" s="165">
        <f>AQ19/AVERAGE(AQ$5:AQ$43)</f>
        <v>0.73414065836997866</v>
      </c>
      <c r="AS19" s="164">
        <v>1.1019526911542626E-4</v>
      </c>
      <c r="AT19" s="164">
        <v>7.7017439685004075E-5</v>
      </c>
      <c r="AU19" s="164">
        <v>1.5940939184668241E-4</v>
      </c>
      <c r="AV19" s="164">
        <v>4.4198205989343857E-4</v>
      </c>
      <c r="AW19" s="164">
        <v>1.1301638905472693E-4</v>
      </c>
      <c r="AX19" s="164">
        <v>1.251672883988542E-4</v>
      </c>
      <c r="AY19" s="164">
        <v>2.680747883133466E-4</v>
      </c>
      <c r="AZ19" s="164">
        <v>1.8029773148132337E-4</v>
      </c>
      <c r="BA19" s="164">
        <v>3.2561279452402413E-4</v>
      </c>
      <c r="BB19" s="164">
        <v>1.8264796264927356E-4</v>
      </c>
      <c r="BC19" s="164">
        <v>3.6233898822586553E-4</v>
      </c>
      <c r="BD19" s="164">
        <v>1.9851117223977885E-4</v>
      </c>
      <c r="BE19" s="164">
        <v>1.6087423418168344E-4</v>
      </c>
      <c r="BF19" s="164">
        <v>2.1606596974153513E-4</v>
      </c>
      <c r="BG19" s="164">
        <v>1.2051917094584579E-2</v>
      </c>
      <c r="BH19" s="164">
        <v>4.0027829921155814E-3</v>
      </c>
      <c r="BI19" s="164">
        <v>1.5938388861920871E-3</v>
      </c>
      <c r="BJ19" s="164">
        <v>4.0486745059297531E-4</v>
      </c>
      <c r="BK19" s="164">
        <v>1.3578964364747848E-3</v>
      </c>
      <c r="BL19" s="164">
        <v>4.4577896510240378E-4</v>
      </c>
      <c r="BM19" s="164">
        <v>1.3680562324036877E-3</v>
      </c>
      <c r="BN19" s="164">
        <v>1.7858048281544619E-4</v>
      </c>
      <c r="BO19" s="164">
        <v>6.903754662355092E-4</v>
      </c>
      <c r="BP19" s="164">
        <v>3.3384218964224661E-4</v>
      </c>
      <c r="BQ19" s="164">
        <v>7.0789929135583736E-4</v>
      </c>
      <c r="BR19" s="164">
        <v>1.0827688952015096E-4</v>
      </c>
      <c r="BS19" s="164">
        <v>1.1966695867517023E-4</v>
      </c>
      <c r="BT19" s="164">
        <v>1.3445459930072943E-4</v>
      </c>
      <c r="BU19" s="164">
        <v>7.3707062904437157E-5</v>
      </c>
      <c r="BV19" s="164">
        <v>1.5550531918407572E-4</v>
      </c>
      <c r="BW19" s="164">
        <v>1.8811617636997803E-4</v>
      </c>
      <c r="BX19" s="164">
        <v>1.764967970667442E-4</v>
      </c>
      <c r="BY19" s="164">
        <v>9.8891799894909639E-5</v>
      </c>
      <c r="BZ19" s="164">
        <v>1.1709094843874641E-4</v>
      </c>
      <c r="CA19" s="164">
        <v>1.2149027230848174E-4</v>
      </c>
      <c r="CB19" s="164">
        <v>8.6279878321437304E-4</v>
      </c>
      <c r="CC19" s="164">
        <v>1.0364899565908364E-4</v>
      </c>
      <c r="CD19" s="164">
        <v>2.2662814125653648E-4</v>
      </c>
      <c r="CE19" s="164">
        <v>1.4631520083007352E-4</v>
      </c>
      <c r="CF19" s="244">
        <f>SUM(AS19:CE19)</f>
        <v>2.8690134911489595E-2</v>
      </c>
      <c r="CG19" s="165">
        <f>CF19/AVERAGE(CF$5:CF$43)</f>
        <v>1.0065381713936155</v>
      </c>
      <c r="CH19" s="249">
        <f>AQ19+CF19</f>
        <v>1.0686817839711511</v>
      </c>
      <c r="CI19" s="165">
        <f>CH19/AVERAGE(CH$5:CH$43)</f>
        <v>0.73951348927602811</v>
      </c>
    </row>
    <row r="20" spans="1:87" x14ac:dyDescent="0.15">
      <c r="A20" s="113"/>
      <c r="B20" s="78" t="s">
        <v>94</v>
      </c>
      <c r="C20" s="514" t="s">
        <v>372</v>
      </c>
      <c r="D20" s="164">
        <v>1.1473840277349576E-4</v>
      </c>
      <c r="E20" s="164">
        <v>7.2497340406845677E-5</v>
      </c>
      <c r="F20" s="164">
        <v>9.8370433447247301E-5</v>
      </c>
      <c r="G20" s="164">
        <v>6.2825237704828391E-4</v>
      </c>
      <c r="H20" s="164">
        <v>1.2734792111263475E-4</v>
      </c>
      <c r="I20" s="164">
        <v>1.2696391082753908E-4</v>
      </c>
      <c r="J20" s="164">
        <v>1.2999875803671552E-4</v>
      </c>
      <c r="K20" s="164">
        <v>1.6988230250867769E-4</v>
      </c>
      <c r="L20" s="164">
        <v>4.2571954482364916E-4</v>
      </c>
      <c r="M20" s="164">
        <v>4.3966186037404891E-4</v>
      </c>
      <c r="N20" s="164">
        <v>2.8841195755718136E-4</v>
      </c>
      <c r="O20" s="164">
        <v>1.5343049285209499E-4</v>
      </c>
      <c r="P20" s="164">
        <v>1.307881740600018E-4</v>
      </c>
      <c r="Q20" s="164">
        <v>2.0293361141676515E-4</v>
      </c>
      <c r="R20" s="164">
        <v>4.4819994127694152E-4</v>
      </c>
      <c r="S20" s="164">
        <v>1.0189768372150829</v>
      </c>
      <c r="T20" s="164">
        <v>3.9933166298470831E-4</v>
      </c>
      <c r="U20" s="164">
        <v>4.9729956603370492E-4</v>
      </c>
      <c r="V20" s="164">
        <v>4.0518727438674954E-4</v>
      </c>
      <c r="W20" s="164">
        <v>2.2848309870452876E-4</v>
      </c>
      <c r="X20" s="164">
        <v>3.02146040025567E-4</v>
      </c>
      <c r="Y20" s="164">
        <v>1.5034909139715163E-4</v>
      </c>
      <c r="Z20" s="164">
        <v>2.4436051406765032E-4</v>
      </c>
      <c r="AA20" s="164">
        <v>3.6076805597619555E-4</v>
      </c>
      <c r="AB20" s="164">
        <v>3.6144546137009854E-4</v>
      </c>
      <c r="AC20" s="164">
        <v>1.5071149388301813E-4</v>
      </c>
      <c r="AD20" s="164">
        <v>1.9162643647312722E-4</v>
      </c>
      <c r="AE20" s="164">
        <v>2.2043182183343693E-4</v>
      </c>
      <c r="AF20" s="164">
        <v>7.2531834805215502E-5</v>
      </c>
      <c r="AG20" s="164">
        <v>1.6520333738032276E-4</v>
      </c>
      <c r="AH20" s="164">
        <v>2.8664663690827232E-4</v>
      </c>
      <c r="AI20" s="164">
        <v>1.7347345193830928E-4</v>
      </c>
      <c r="AJ20" s="164">
        <v>1.2248582260014496E-4</v>
      </c>
      <c r="AK20" s="164">
        <v>1.3159551151548899E-4</v>
      </c>
      <c r="AL20" s="164">
        <v>1.6826881178387722E-4</v>
      </c>
      <c r="AM20" s="164">
        <v>2.2324786184162392E-3</v>
      </c>
      <c r="AN20" s="164">
        <v>1.1501400999511706E-4</v>
      </c>
      <c r="AO20" s="164">
        <v>1.0006708773604747E-4</v>
      </c>
      <c r="AP20" s="164">
        <v>1.8641322740779083E-4</v>
      </c>
      <c r="AQ20" s="244">
        <f>SUM(D20:AP20)</f>
        <v>1.0298003531112279</v>
      </c>
      <c r="AR20" s="165">
        <f>AQ20/AVERAGE(AQ$5:AQ$43)</f>
        <v>0.72694651914396546</v>
      </c>
      <c r="AS20" s="164">
        <v>4.566359820619721E-5</v>
      </c>
      <c r="AT20" s="164">
        <v>3.595001285631413E-5</v>
      </c>
      <c r="AU20" s="164">
        <v>4.4414109373203404E-5</v>
      </c>
      <c r="AV20" s="164">
        <v>1.4805480541137545E-4</v>
      </c>
      <c r="AW20" s="164">
        <v>4.939508046329746E-5</v>
      </c>
      <c r="AX20" s="164">
        <v>5.4006825719420855E-5</v>
      </c>
      <c r="AY20" s="164">
        <v>5.8019449187375671E-5</v>
      </c>
      <c r="AZ20" s="164">
        <v>7.410916593450342E-5</v>
      </c>
      <c r="BA20" s="164">
        <v>1.1046107281559252E-4</v>
      </c>
      <c r="BB20" s="164">
        <v>1.5433378268754841E-4</v>
      </c>
      <c r="BC20" s="164">
        <v>9.5726711020186221E-5</v>
      </c>
      <c r="BD20" s="164">
        <v>7.3732787349739664E-5</v>
      </c>
      <c r="BE20" s="164">
        <v>6.2368985016561653E-5</v>
      </c>
      <c r="BF20" s="164">
        <v>6.9653350317278365E-5</v>
      </c>
      <c r="BG20" s="164">
        <v>1.9890647832868644E-4</v>
      </c>
      <c r="BH20" s="164">
        <v>4.246017609835678E-3</v>
      </c>
      <c r="BI20" s="164">
        <v>1.3007931711208305E-4</v>
      </c>
      <c r="BJ20" s="164">
        <v>1.763507604646993E-4</v>
      </c>
      <c r="BK20" s="164">
        <v>1.4339968350351995E-4</v>
      </c>
      <c r="BL20" s="164">
        <v>1.164141937051381E-4</v>
      </c>
      <c r="BM20" s="164">
        <v>1.1874610632099395E-4</v>
      </c>
      <c r="BN20" s="164">
        <v>6.0967059402289559E-5</v>
      </c>
      <c r="BO20" s="164">
        <v>8.0853747284860409E-5</v>
      </c>
      <c r="BP20" s="164">
        <v>1.218851787269252E-4</v>
      </c>
      <c r="BQ20" s="164">
        <v>1.0153590803267978E-4</v>
      </c>
      <c r="BR20" s="164">
        <v>4.5399479008234801E-5</v>
      </c>
      <c r="BS20" s="164">
        <v>5.2619939853882992E-5</v>
      </c>
      <c r="BT20" s="164">
        <v>6.3036590706870541E-5</v>
      </c>
      <c r="BU20" s="164">
        <v>2.3805979049698691E-5</v>
      </c>
      <c r="BV20" s="164">
        <v>5.4791703858944034E-5</v>
      </c>
      <c r="BW20" s="164">
        <v>8.765540485381501E-5</v>
      </c>
      <c r="BX20" s="164">
        <v>5.2982952440494706E-5</v>
      </c>
      <c r="BY20" s="164">
        <v>4.0194481807996245E-5</v>
      </c>
      <c r="BZ20" s="164">
        <v>4.6449932173629833E-5</v>
      </c>
      <c r="CA20" s="164">
        <v>5.4933969098470733E-5</v>
      </c>
      <c r="CB20" s="164">
        <v>4.330272918083384E-4</v>
      </c>
      <c r="CC20" s="164">
        <v>4.2271968899517985E-5</v>
      </c>
      <c r="CD20" s="164">
        <v>6.4786867243067222E-5</v>
      </c>
      <c r="CE20" s="164">
        <v>5.819830698502378E-5</v>
      </c>
      <c r="CF20" s="244">
        <f>SUM(AS20:CE20)</f>
        <v>7.6912006468641356E-3</v>
      </c>
      <c r="CG20" s="165">
        <f>CF20/AVERAGE(CF$5:CF$43)</f>
        <v>0.26983097356631008</v>
      </c>
      <c r="CH20" s="249">
        <f>AQ20+CF20</f>
        <v>1.037491553758092</v>
      </c>
      <c r="CI20" s="165">
        <f>CH20/AVERAGE(CH$5:CH$43)</f>
        <v>0.71793026747685829</v>
      </c>
    </row>
    <row r="21" spans="1:87" x14ac:dyDescent="0.15">
      <c r="A21" s="113"/>
      <c r="B21" s="78" t="s">
        <v>95</v>
      </c>
      <c r="C21" s="514" t="s">
        <v>373</v>
      </c>
      <c r="D21" s="164">
        <v>3.3638840798326839E-4</v>
      </c>
      <c r="E21" s="164">
        <v>9.4477987439897003E-5</v>
      </c>
      <c r="F21" s="164">
        <v>1.1236950239801792E-4</v>
      </c>
      <c r="G21" s="164">
        <v>4.4362302865279696E-4</v>
      </c>
      <c r="H21" s="164">
        <v>1.6694699794049756E-4</v>
      </c>
      <c r="I21" s="164">
        <v>1.570349944915784E-4</v>
      </c>
      <c r="J21" s="164">
        <v>1.4164360439122405E-4</v>
      </c>
      <c r="K21" s="164">
        <v>1.8922003799213175E-4</v>
      </c>
      <c r="L21" s="164">
        <v>3.1354760677023124E-4</v>
      </c>
      <c r="M21" s="164">
        <v>1.4420813891857776E-4</v>
      </c>
      <c r="N21" s="164">
        <v>2.0670164304903906E-4</v>
      </c>
      <c r="O21" s="164">
        <v>1.2575741532833024E-4</v>
      </c>
      <c r="P21" s="164">
        <v>1.1025819264302749E-4</v>
      </c>
      <c r="Q21" s="164">
        <v>1.3598895853923185E-4</v>
      </c>
      <c r="R21" s="164">
        <v>7.3828501511659177E-4</v>
      </c>
      <c r="S21" s="164">
        <v>2.1052705286540825E-3</v>
      </c>
      <c r="T21" s="164">
        <v>1.0312138773663115</v>
      </c>
      <c r="U21" s="164">
        <v>2.662379325779135E-4</v>
      </c>
      <c r="V21" s="164">
        <v>4.3448616311588022E-4</v>
      </c>
      <c r="W21" s="164">
        <v>5.2783532615977274E-4</v>
      </c>
      <c r="X21" s="164">
        <v>2.492587823103887E-4</v>
      </c>
      <c r="Y21" s="164">
        <v>2.1761246145374328E-4</v>
      </c>
      <c r="Z21" s="164">
        <v>3.2631372541378639E-4</v>
      </c>
      <c r="AA21" s="164">
        <v>3.0614934567616301E-4</v>
      </c>
      <c r="AB21" s="164">
        <v>4.2360355624563749E-4</v>
      </c>
      <c r="AC21" s="164">
        <v>2.0157490781224971E-4</v>
      </c>
      <c r="AD21" s="164">
        <v>5.5079541404968741E-4</v>
      </c>
      <c r="AE21" s="164">
        <v>2.9167541339284348E-4</v>
      </c>
      <c r="AF21" s="164">
        <v>9.1156252047993092E-5</v>
      </c>
      <c r="AG21" s="164">
        <v>2.0472476690923456E-4</v>
      </c>
      <c r="AH21" s="164">
        <v>3.6823380613071511E-4</v>
      </c>
      <c r="AI21" s="164">
        <v>1.0741403856098855E-3</v>
      </c>
      <c r="AJ21" s="164">
        <v>1.71456681621622E-4</v>
      </c>
      <c r="AK21" s="164">
        <v>2.8847270948311014E-3</v>
      </c>
      <c r="AL21" s="164">
        <v>2.313887943265375E-4</v>
      </c>
      <c r="AM21" s="164">
        <v>2.7965225046770494E-3</v>
      </c>
      <c r="AN21" s="164">
        <v>3.0730906505633762E-4</v>
      </c>
      <c r="AO21" s="164">
        <v>7.3005069583534261E-3</v>
      </c>
      <c r="AP21" s="164">
        <v>4.1923545462486294E-4</v>
      </c>
      <c r="AQ21" s="244">
        <f t="shared" si="4"/>
        <v>1.0563805442190168</v>
      </c>
      <c r="AR21" s="165">
        <f t="shared" ref="AR21:AR29" si="6">AQ21/AVERAGE(AQ$5:AQ$43)</f>
        <v>0.74570974576902138</v>
      </c>
      <c r="AS21" s="164">
        <v>3.0126863680572775E-5</v>
      </c>
      <c r="AT21" s="164">
        <v>1.6806402093141228E-5</v>
      </c>
      <c r="AU21" s="164">
        <v>2.1108972154059773E-5</v>
      </c>
      <c r="AV21" s="164">
        <v>3.8886239783706488E-5</v>
      </c>
      <c r="AW21" s="164">
        <v>2.6679351284107773E-5</v>
      </c>
      <c r="AX21" s="164">
        <v>2.8563829235198076E-5</v>
      </c>
      <c r="AY21" s="164">
        <v>2.7776251098369266E-5</v>
      </c>
      <c r="AZ21" s="164">
        <v>3.2347570990563493E-5</v>
      </c>
      <c r="BA21" s="164">
        <v>3.0115967374612902E-5</v>
      </c>
      <c r="BB21" s="164">
        <v>3.0507040859395936E-5</v>
      </c>
      <c r="BC21" s="164">
        <v>2.8173769535740282E-5</v>
      </c>
      <c r="BD21" s="164">
        <v>2.8605685399383257E-5</v>
      </c>
      <c r="BE21" s="164">
        <v>2.3362911178225249E-5</v>
      </c>
      <c r="BF21" s="164">
        <v>2.5320834257419573E-5</v>
      </c>
      <c r="BG21" s="164">
        <v>9.8013008066503816E-5</v>
      </c>
      <c r="BH21" s="164">
        <v>1.6468019582031754E-4</v>
      </c>
      <c r="BI21" s="164">
        <v>1.7278644124816571E-3</v>
      </c>
      <c r="BJ21" s="164">
        <v>3.4337636158574651E-5</v>
      </c>
      <c r="BK21" s="164">
        <v>4.8586434301114825E-5</v>
      </c>
      <c r="BL21" s="164">
        <v>4.8873941539609148E-5</v>
      </c>
      <c r="BM21" s="164">
        <v>4.6147691428047674E-5</v>
      </c>
      <c r="BN21" s="164">
        <v>2.8947664916730917E-5</v>
      </c>
      <c r="BO21" s="164">
        <v>3.7783052902548147E-5</v>
      </c>
      <c r="BP21" s="164">
        <v>4.0843719248242862E-5</v>
      </c>
      <c r="BQ21" s="164">
        <v>4.0476604601944373E-5</v>
      </c>
      <c r="BR21" s="164">
        <v>2.0301068313786788E-5</v>
      </c>
      <c r="BS21" s="164">
        <v>4.902574286881264E-5</v>
      </c>
      <c r="BT21" s="164">
        <v>2.7788099775103583E-5</v>
      </c>
      <c r="BU21" s="164">
        <v>1.0243444043324725E-5</v>
      </c>
      <c r="BV21" s="164">
        <v>2.3267139028955421E-5</v>
      </c>
      <c r="BW21" s="164">
        <v>4.0344224539266262E-5</v>
      </c>
      <c r="BX21" s="164">
        <v>2.5191518752357345E-4</v>
      </c>
      <c r="BY21" s="164">
        <v>1.9016446807690292E-5</v>
      </c>
      <c r="BZ21" s="164">
        <v>2.1479457908221523E-4</v>
      </c>
      <c r="CA21" s="164">
        <v>2.6529089208868967E-5</v>
      </c>
      <c r="CB21" s="164">
        <v>1.6261475583578605E-4</v>
      </c>
      <c r="CC21" s="164">
        <v>3.7133858934284075E-5</v>
      </c>
      <c r="CD21" s="164">
        <v>5.5218145857540628E-4</v>
      </c>
      <c r="CE21" s="164">
        <v>7.6524781558494722E-5</v>
      </c>
      <c r="CF21" s="244">
        <f t="shared" si="1"/>
        <v>4.2166159264853563E-3</v>
      </c>
      <c r="CG21" s="165">
        <f t="shared" ref="CG21:CG29" si="7">CF21/AVERAGE(CF$5:CF$43)</f>
        <v>0.1479318552250547</v>
      </c>
      <c r="CH21" s="249">
        <f t="shared" si="5"/>
        <v>1.0605971601455022</v>
      </c>
      <c r="CI21" s="165">
        <f t="shared" ref="CI21:CI29" si="8">CH21/AVERAGE(CH$5:CH$43)</f>
        <v>0.73391903780837675</v>
      </c>
    </row>
    <row r="22" spans="1:87" x14ac:dyDescent="0.15">
      <c r="A22" s="113"/>
      <c r="B22" s="78" t="s">
        <v>96</v>
      </c>
      <c r="C22" s="514" t="s">
        <v>374</v>
      </c>
      <c r="D22" s="164">
        <v>1.5988018174191025E-4</v>
      </c>
      <c r="E22" s="164">
        <v>1.0263262130823849E-4</v>
      </c>
      <c r="F22" s="164">
        <v>1.5245573862956332E-4</v>
      </c>
      <c r="G22" s="164">
        <v>5.2641608534820326E-4</v>
      </c>
      <c r="H22" s="164">
        <v>1.7642104556684813E-4</v>
      </c>
      <c r="I22" s="164">
        <v>1.768647579242688E-4</v>
      </c>
      <c r="J22" s="164">
        <v>1.6579356201193476E-4</v>
      </c>
      <c r="K22" s="164">
        <v>2.4161826349839935E-4</v>
      </c>
      <c r="L22" s="164">
        <v>3.7553151824519407E-4</v>
      </c>
      <c r="M22" s="164">
        <v>1.7721983314890384E-4</v>
      </c>
      <c r="N22" s="164">
        <v>2.4761462728817258E-4</v>
      </c>
      <c r="O22" s="164">
        <v>1.5806287849122718E-4</v>
      </c>
      <c r="P22" s="164">
        <v>1.4668489320451996E-4</v>
      </c>
      <c r="Q22" s="164">
        <v>1.3305755743575206E-3</v>
      </c>
      <c r="R22" s="164">
        <v>7.9958705573380986E-4</v>
      </c>
      <c r="S22" s="164">
        <v>1.4197009238678898E-3</v>
      </c>
      <c r="T22" s="164">
        <v>2.3443315528386431E-2</v>
      </c>
      <c r="U22" s="164">
        <v>1.0365460430932825</v>
      </c>
      <c r="V22" s="164">
        <v>1.2763953982701276E-2</v>
      </c>
      <c r="W22" s="164">
        <v>4.4438098318986791E-2</v>
      </c>
      <c r="X22" s="164">
        <v>1.0062598379001579E-3</v>
      </c>
      <c r="Y22" s="164">
        <v>4.5444996825380439E-4</v>
      </c>
      <c r="Z22" s="164">
        <v>4.6880536367246344E-4</v>
      </c>
      <c r="AA22" s="164">
        <v>3.6973954816031836E-4</v>
      </c>
      <c r="AB22" s="164">
        <v>4.6868832567624089E-4</v>
      </c>
      <c r="AC22" s="164">
        <v>2.1439604261034906E-4</v>
      </c>
      <c r="AD22" s="164">
        <v>2.9673102793486249E-4</v>
      </c>
      <c r="AE22" s="164">
        <v>3.3513107899625432E-4</v>
      </c>
      <c r="AF22" s="164">
        <v>1.080737219106444E-4</v>
      </c>
      <c r="AG22" s="164">
        <v>2.3232332068492045E-4</v>
      </c>
      <c r="AH22" s="164">
        <v>5.0136930559899879E-4</v>
      </c>
      <c r="AI22" s="164">
        <v>6.1255935591843236E-4</v>
      </c>
      <c r="AJ22" s="164">
        <v>3.5323970837397974E-4</v>
      </c>
      <c r="AK22" s="164">
        <v>2.6607859821279413E-4</v>
      </c>
      <c r="AL22" s="164">
        <v>2.6133845270788589E-4</v>
      </c>
      <c r="AM22" s="164">
        <v>3.1492798980584376E-3</v>
      </c>
      <c r="AN22" s="164">
        <v>1.7204466913575713E-4</v>
      </c>
      <c r="AO22" s="164">
        <v>4.6128644714429319E-3</v>
      </c>
      <c r="AP22" s="164">
        <v>3.4714070330242385E-4</v>
      </c>
      <c r="AQ22" s="244">
        <f t="shared" si="4"/>
        <v>1.1377789838822754</v>
      </c>
      <c r="AR22" s="165">
        <f t="shared" si="6"/>
        <v>0.80316973031669092</v>
      </c>
      <c r="AS22" s="164">
        <v>4.613262604352137E-5</v>
      </c>
      <c r="AT22" s="164">
        <v>3.219017436949353E-5</v>
      </c>
      <c r="AU22" s="164">
        <v>6.4719957433558625E-5</v>
      </c>
      <c r="AV22" s="164">
        <v>9.3941482698239968E-5</v>
      </c>
      <c r="AW22" s="164">
        <v>5.15043232506651E-5</v>
      </c>
      <c r="AX22" s="164">
        <v>5.6907977097913189E-5</v>
      </c>
      <c r="AY22" s="164">
        <v>5.6897962801793499E-5</v>
      </c>
      <c r="AZ22" s="164">
        <v>7.2536060969509224E-5</v>
      </c>
      <c r="BA22" s="164">
        <v>7.2231904705419609E-5</v>
      </c>
      <c r="BB22" s="164">
        <v>6.2979445607834101E-5</v>
      </c>
      <c r="BC22" s="164">
        <v>6.4220468173989151E-5</v>
      </c>
      <c r="BD22" s="164">
        <v>5.964807658451434E-5</v>
      </c>
      <c r="BE22" s="164">
        <v>5.8045013264300964E-5</v>
      </c>
      <c r="BF22" s="164">
        <v>1.2363164530072504E-4</v>
      </c>
      <c r="BG22" s="164">
        <v>3.6412388772144968E-4</v>
      </c>
      <c r="BH22" s="164">
        <v>3.6960556468043306E-4</v>
      </c>
      <c r="BI22" s="164">
        <v>3.3661100127418252E-3</v>
      </c>
      <c r="BJ22" s="164">
        <v>5.5906472376790681E-3</v>
      </c>
      <c r="BK22" s="164">
        <v>3.2032811689306005E-3</v>
      </c>
      <c r="BL22" s="164">
        <v>6.896706331743367E-3</v>
      </c>
      <c r="BM22" s="164">
        <v>4.9240503555115296E-4</v>
      </c>
      <c r="BN22" s="164">
        <v>1.9611546998416757E-4</v>
      </c>
      <c r="BO22" s="164">
        <v>1.2143860837443382E-4</v>
      </c>
      <c r="BP22" s="164">
        <v>9.9844745037959727E-5</v>
      </c>
      <c r="BQ22" s="164">
        <v>9.4101164767239877E-5</v>
      </c>
      <c r="BR22" s="164">
        <v>4.4747994741281869E-5</v>
      </c>
      <c r="BS22" s="164">
        <v>6.0538296069366874E-5</v>
      </c>
      <c r="BT22" s="164">
        <v>6.792233087541423E-5</v>
      </c>
      <c r="BU22" s="164">
        <v>2.588526204578126E-5</v>
      </c>
      <c r="BV22" s="164">
        <v>6.021804225763615E-5</v>
      </c>
      <c r="BW22" s="164">
        <v>1.1392630355536668E-4</v>
      </c>
      <c r="BX22" s="164">
        <v>1.5681636921550726E-4</v>
      </c>
      <c r="BY22" s="164">
        <v>6.707624113331982E-5</v>
      </c>
      <c r="BZ22" s="164">
        <v>7.5587448049496247E-5</v>
      </c>
      <c r="CA22" s="164">
        <v>6.3071490817383176E-5</v>
      </c>
      <c r="CB22" s="164">
        <v>3.9855231597463528E-4</v>
      </c>
      <c r="CC22" s="164">
        <v>4.8039974132915153E-5</v>
      </c>
      <c r="CD22" s="164">
        <v>7.5640944578888702E-4</v>
      </c>
      <c r="CE22" s="164">
        <v>8.4505944656427495E-5</v>
      </c>
      <c r="CF22" s="244">
        <f t="shared" si="1"/>
        <v>2.3733263804826592E-2</v>
      </c>
      <c r="CG22" s="165">
        <f t="shared" si="7"/>
        <v>0.83263588773665154</v>
      </c>
      <c r="CH22" s="249">
        <f t="shared" si="5"/>
        <v>1.161512247687102</v>
      </c>
      <c r="CI22" s="165">
        <f t="shared" si="8"/>
        <v>0.80375092755124422</v>
      </c>
    </row>
    <row r="23" spans="1:87" x14ac:dyDescent="0.15">
      <c r="A23" s="113"/>
      <c r="B23" s="78" t="s">
        <v>97</v>
      </c>
      <c r="C23" s="514" t="s">
        <v>11</v>
      </c>
      <c r="D23" s="164">
        <v>1.5508583748122739E-4</v>
      </c>
      <c r="E23" s="164">
        <v>8.2749162059006314E-5</v>
      </c>
      <c r="F23" s="164">
        <v>5.0734794591108059E-4</v>
      </c>
      <c r="G23" s="164">
        <v>4.5196144905391202E-4</v>
      </c>
      <c r="H23" s="164">
        <v>1.6114266205147589E-4</v>
      </c>
      <c r="I23" s="164">
        <v>1.6236449735886416E-4</v>
      </c>
      <c r="J23" s="164">
        <v>1.8120892390413037E-4</v>
      </c>
      <c r="K23" s="164">
        <v>2.1355081689457484E-4</v>
      </c>
      <c r="L23" s="164">
        <v>3.3128658869406677E-4</v>
      </c>
      <c r="M23" s="164">
        <v>1.7816511574571652E-4</v>
      </c>
      <c r="N23" s="164">
        <v>2.2411146252583248E-4</v>
      </c>
      <c r="O23" s="164">
        <v>1.7071818871200651E-4</v>
      </c>
      <c r="P23" s="164">
        <v>1.4049613181952672E-4</v>
      </c>
      <c r="Q23" s="164">
        <v>3.0250238742982603E-4</v>
      </c>
      <c r="R23" s="164">
        <v>3.6215825074758707E-3</v>
      </c>
      <c r="S23" s="164">
        <v>4.0748538917153229E-3</v>
      </c>
      <c r="T23" s="164">
        <v>4.8389644658764922E-3</v>
      </c>
      <c r="U23" s="164">
        <v>6.2880601473873114E-3</v>
      </c>
      <c r="V23" s="164">
        <v>1.0274054693583838</v>
      </c>
      <c r="W23" s="164">
        <v>4.8677066016174705E-3</v>
      </c>
      <c r="X23" s="164">
        <v>5.0616379166200966E-3</v>
      </c>
      <c r="Y23" s="164">
        <v>3.1776958210135385E-4</v>
      </c>
      <c r="Z23" s="164">
        <v>1.7428694194350006E-3</v>
      </c>
      <c r="AA23" s="164">
        <v>3.4392533813860687E-4</v>
      </c>
      <c r="AB23" s="164">
        <v>4.321899917370243E-4</v>
      </c>
      <c r="AC23" s="164">
        <v>1.6442688054729942E-4</v>
      </c>
      <c r="AD23" s="164">
        <v>2.5292339347925423E-4</v>
      </c>
      <c r="AE23" s="164">
        <v>2.362678052851001E-4</v>
      </c>
      <c r="AF23" s="164">
        <v>1.1406722036597969E-4</v>
      </c>
      <c r="AG23" s="164">
        <v>2.6552279083875551E-4</v>
      </c>
      <c r="AH23" s="164">
        <v>3.2733184029528489E-4</v>
      </c>
      <c r="AI23" s="164">
        <v>5.2581702133343462E-4</v>
      </c>
      <c r="AJ23" s="164">
        <v>2.2660634117096479E-4</v>
      </c>
      <c r="AK23" s="164">
        <v>1.9601867714810737E-4</v>
      </c>
      <c r="AL23" s="164">
        <v>1.907173379316371E-4</v>
      </c>
      <c r="AM23" s="164">
        <v>2.0429049129900268E-3</v>
      </c>
      <c r="AN23" s="164">
        <v>1.753904568381226E-4</v>
      </c>
      <c r="AO23" s="164">
        <v>2.5612098959946529E-4</v>
      </c>
      <c r="AP23" s="164">
        <v>5.1321591899784031E-4</v>
      </c>
      <c r="AQ23" s="244">
        <f t="shared" si="4"/>
        <v>1.0677450519769507</v>
      </c>
      <c r="AR23" s="165">
        <f t="shared" si="6"/>
        <v>0.75373206711650909</v>
      </c>
      <c r="AS23" s="164">
        <v>9.3046156329311234E-5</v>
      </c>
      <c r="AT23" s="164">
        <v>6.3071092819805464E-5</v>
      </c>
      <c r="AU23" s="164">
        <v>3.2914735819531121E-4</v>
      </c>
      <c r="AV23" s="164">
        <v>2.0996141089444243E-4</v>
      </c>
      <c r="AW23" s="164">
        <v>9.9984800013785372E-5</v>
      </c>
      <c r="AX23" s="164">
        <v>1.0324001207200298E-4</v>
      </c>
      <c r="AY23" s="164">
        <v>1.1862736793392618E-4</v>
      </c>
      <c r="AZ23" s="164">
        <v>1.3476873807327996E-4</v>
      </c>
      <c r="BA23" s="164">
        <v>1.6022349926650946E-4</v>
      </c>
      <c r="BB23" s="164">
        <v>1.1982369701874808E-4</v>
      </c>
      <c r="BC23" s="164">
        <v>1.3276999231454515E-4</v>
      </c>
      <c r="BD23" s="164">
        <v>1.1850717441225122E-4</v>
      </c>
      <c r="BE23" s="164">
        <v>1.0712675803504602E-4</v>
      </c>
      <c r="BF23" s="164">
        <v>1.6167267066205266E-4</v>
      </c>
      <c r="BG23" s="164">
        <v>2.0987019757032783E-3</v>
      </c>
      <c r="BH23" s="164">
        <v>1.8999735567329101E-3</v>
      </c>
      <c r="BI23" s="164">
        <v>1.6252468844994805E-3</v>
      </c>
      <c r="BJ23" s="164">
        <v>1.6057653680977316E-3</v>
      </c>
      <c r="BK23" s="164">
        <v>7.0867000341328966E-3</v>
      </c>
      <c r="BL23" s="164">
        <v>1.9515189191049969E-3</v>
      </c>
      <c r="BM23" s="164">
        <v>3.5422130950898776E-3</v>
      </c>
      <c r="BN23" s="164">
        <v>1.8681508207742058E-4</v>
      </c>
      <c r="BO23" s="164">
        <v>6.3456248361920249E-4</v>
      </c>
      <c r="BP23" s="164">
        <v>2.1827588624493045E-4</v>
      </c>
      <c r="BQ23" s="164">
        <v>2.1571098938386911E-4</v>
      </c>
      <c r="BR23" s="164">
        <v>8.4802224222476461E-5</v>
      </c>
      <c r="BS23" s="164">
        <v>1.1714113757311888E-4</v>
      </c>
      <c r="BT23" s="164">
        <v>1.1666024314773232E-4</v>
      </c>
      <c r="BU23" s="164">
        <v>6.5895429890561061E-5</v>
      </c>
      <c r="BV23" s="164">
        <v>1.7643624236912228E-4</v>
      </c>
      <c r="BW23" s="164">
        <v>1.7740601231985462E-4</v>
      </c>
      <c r="BX23" s="164">
        <v>2.7607689100400879E-4</v>
      </c>
      <c r="BY23" s="164">
        <v>1.1366369898173213E-4</v>
      </c>
      <c r="BZ23" s="164">
        <v>1.0710010565094229E-4</v>
      </c>
      <c r="CA23" s="164">
        <v>1.0469064602748569E-4</v>
      </c>
      <c r="CB23" s="164">
        <v>7.3106755031969938E-4</v>
      </c>
      <c r="CC23" s="164">
        <v>9.5666752215517036E-5</v>
      </c>
      <c r="CD23" s="164">
        <v>1.8793635857142639E-4</v>
      </c>
      <c r="CE23" s="164">
        <v>2.3580464732072382E-4</v>
      </c>
      <c r="CF23" s="244">
        <f t="shared" si="1"/>
        <v>2.5607802942342009E-2</v>
      </c>
      <c r="CG23" s="165">
        <f t="shared" si="7"/>
        <v>0.89840048596880995</v>
      </c>
      <c r="CH23" s="249">
        <f t="shared" si="5"/>
        <v>1.0933528549192928</v>
      </c>
      <c r="CI23" s="165">
        <f t="shared" si="8"/>
        <v>0.75658554012847279</v>
      </c>
    </row>
    <row r="24" spans="1:87" x14ac:dyDescent="0.15">
      <c r="A24" s="113"/>
      <c r="B24" s="78" t="s">
        <v>98</v>
      </c>
      <c r="C24" s="514" t="s">
        <v>345</v>
      </c>
      <c r="D24" s="164">
        <v>6.3771395503227807E-5</v>
      </c>
      <c r="E24" s="164">
        <v>3.1872225198281595E-5</v>
      </c>
      <c r="F24" s="164">
        <v>9.0676944648861735E-5</v>
      </c>
      <c r="G24" s="164">
        <v>1.5442482739332436E-4</v>
      </c>
      <c r="H24" s="164">
        <v>7.3424522885030149E-5</v>
      </c>
      <c r="I24" s="164">
        <v>6.7793800959712759E-5</v>
      </c>
      <c r="J24" s="164">
        <v>6.924846399130573E-5</v>
      </c>
      <c r="K24" s="164">
        <v>1.0277685506311364E-4</v>
      </c>
      <c r="L24" s="164">
        <v>1.140275694121695E-4</v>
      </c>
      <c r="M24" s="164">
        <v>7.0445359411738822E-5</v>
      </c>
      <c r="N24" s="164">
        <v>8.7537863106179368E-5</v>
      </c>
      <c r="O24" s="164">
        <v>5.9878661654412396E-5</v>
      </c>
      <c r="P24" s="164">
        <v>5.0358374650447027E-5</v>
      </c>
      <c r="Q24" s="164">
        <v>8.5540716996221913E-5</v>
      </c>
      <c r="R24" s="164">
        <v>3.2367652282831949E-4</v>
      </c>
      <c r="S24" s="164">
        <v>1.6459294261714756E-4</v>
      </c>
      <c r="T24" s="164">
        <v>9.5666412220382803E-5</v>
      </c>
      <c r="U24" s="164">
        <v>9.5989510537975575E-5</v>
      </c>
      <c r="V24" s="164">
        <v>9.9923462719416452E-5</v>
      </c>
      <c r="W24" s="164">
        <v>1.0094084822371983</v>
      </c>
      <c r="X24" s="164">
        <v>1.0226651367361728E-3</v>
      </c>
      <c r="Y24" s="164">
        <v>1.0977053867512684E-4</v>
      </c>
      <c r="Z24" s="164">
        <v>9.6141296755642889E-4</v>
      </c>
      <c r="AA24" s="164">
        <v>1.3765687870421272E-4</v>
      </c>
      <c r="AB24" s="164">
        <v>1.6657489001792355E-4</v>
      </c>
      <c r="AC24" s="164">
        <v>7.1015540137005595E-5</v>
      </c>
      <c r="AD24" s="164">
        <v>2.9561528560988713E-4</v>
      </c>
      <c r="AE24" s="164">
        <v>1.925937618576798E-4</v>
      </c>
      <c r="AF24" s="164">
        <v>9.3171897034265017E-5</v>
      </c>
      <c r="AG24" s="164">
        <v>1.6341419267347244E-4</v>
      </c>
      <c r="AH24" s="164">
        <v>2.4245133177472033E-4</v>
      </c>
      <c r="AI24" s="164">
        <v>9.0037348397922572E-4</v>
      </c>
      <c r="AJ24" s="164">
        <v>1.2002085915758471E-4</v>
      </c>
      <c r="AK24" s="164">
        <v>8.0187887312341627E-5</v>
      </c>
      <c r="AL24" s="164">
        <v>1.2193483385103538E-4</v>
      </c>
      <c r="AM24" s="164">
        <v>8.0911442362155525E-4</v>
      </c>
      <c r="AN24" s="164">
        <v>1.4090878143220378E-4</v>
      </c>
      <c r="AO24" s="164">
        <v>6.3151031370355524E-5</v>
      </c>
      <c r="AP24" s="164">
        <v>2.6948300395909325E-4</v>
      </c>
      <c r="AQ24" s="244">
        <f t="shared" si="4"/>
        <v>1.0172716253944558</v>
      </c>
      <c r="AR24" s="165">
        <f t="shared" si="6"/>
        <v>0.71810236311363018</v>
      </c>
      <c r="AS24" s="164">
        <v>1.631343044838379E-5</v>
      </c>
      <c r="AT24" s="164">
        <v>1.285848339492513E-5</v>
      </c>
      <c r="AU24" s="164">
        <v>4.1252583986897181E-5</v>
      </c>
      <c r="AV24" s="164">
        <v>2.6755321196278569E-5</v>
      </c>
      <c r="AW24" s="164">
        <v>1.8758520295593765E-5</v>
      </c>
      <c r="AX24" s="164">
        <v>2.091942585985214E-5</v>
      </c>
      <c r="AY24" s="164">
        <v>2.1081900737043451E-5</v>
      </c>
      <c r="AZ24" s="164">
        <v>2.5699418019099227E-5</v>
      </c>
      <c r="BA24" s="164">
        <v>2.1219681583005216E-5</v>
      </c>
      <c r="BB24" s="164">
        <v>2.2558435846580957E-5</v>
      </c>
      <c r="BC24" s="164">
        <v>2.0699187922376102E-5</v>
      </c>
      <c r="BD24" s="164">
        <v>2.036243750001284E-5</v>
      </c>
      <c r="BE24" s="164">
        <v>1.7270239326931336E-5</v>
      </c>
      <c r="BF24" s="164">
        <v>2.0767250036520225E-5</v>
      </c>
      <c r="BG24" s="164">
        <v>5.8652672462962756E-5</v>
      </c>
      <c r="BH24" s="164">
        <v>3.630421231646762E-5</v>
      </c>
      <c r="BI24" s="164">
        <v>2.3503165033115664E-5</v>
      </c>
      <c r="BJ24" s="164">
        <v>2.3425625080452521E-5</v>
      </c>
      <c r="BK24" s="164">
        <v>2.2558998328836523E-5</v>
      </c>
      <c r="BL24" s="164">
        <v>1.1626607979465776E-3</v>
      </c>
      <c r="BM24" s="164">
        <v>5.3858445736780318E-4</v>
      </c>
      <c r="BN24" s="164">
        <v>2.2513811475679224E-5</v>
      </c>
      <c r="BO24" s="164">
        <v>1.0830113828903935E-4</v>
      </c>
      <c r="BP24" s="164">
        <v>3.1797345274974343E-5</v>
      </c>
      <c r="BQ24" s="164">
        <v>3.0472116319719206E-5</v>
      </c>
      <c r="BR24" s="164">
        <v>1.3753525769623422E-5</v>
      </c>
      <c r="BS24" s="164">
        <v>3.668999448616343E-5</v>
      </c>
      <c r="BT24" s="164">
        <v>2.7139692763078008E-5</v>
      </c>
      <c r="BU24" s="164">
        <v>1.442638184798676E-5</v>
      </c>
      <c r="BV24" s="164">
        <v>3.285789864893434E-5</v>
      </c>
      <c r="BW24" s="164">
        <v>4.1884916041559665E-5</v>
      </c>
      <c r="BX24" s="164">
        <v>1.2073922434558579E-4</v>
      </c>
      <c r="BY24" s="164">
        <v>1.8330484965337015E-5</v>
      </c>
      <c r="BZ24" s="164">
        <v>1.6909016358680222E-5</v>
      </c>
      <c r="CA24" s="164">
        <v>2.1743195331902361E-5</v>
      </c>
      <c r="CB24" s="164">
        <v>8.9763353379020071E-5</v>
      </c>
      <c r="CC24" s="164">
        <v>2.4081377695538519E-5</v>
      </c>
      <c r="CD24" s="164">
        <v>2.6652022869600231E-5</v>
      </c>
      <c r="CE24" s="164">
        <v>4.1116232878248624E-5</v>
      </c>
      <c r="CF24" s="244">
        <f t="shared" si="1"/>
        <v>2.8913779734303872E-3</v>
      </c>
      <c r="CG24" s="165">
        <f t="shared" si="7"/>
        <v>0.10143843196146538</v>
      </c>
      <c r="CH24" s="249">
        <f t="shared" si="5"/>
        <v>1.0201630033678861</v>
      </c>
      <c r="CI24" s="165">
        <f t="shared" si="8"/>
        <v>0.70593914256450307</v>
      </c>
    </row>
    <row r="25" spans="1:87" x14ac:dyDescent="0.15">
      <c r="A25" s="113"/>
      <c r="B25" s="78" t="s">
        <v>99</v>
      </c>
      <c r="C25" s="514" t="s">
        <v>342</v>
      </c>
      <c r="D25" s="164">
        <v>3.1488902317964348E-4</v>
      </c>
      <c r="E25" s="164">
        <v>1.8433197359077303E-4</v>
      </c>
      <c r="F25" s="164">
        <v>8.859821151849058E-3</v>
      </c>
      <c r="G25" s="164">
        <v>8.7581052541428736E-4</v>
      </c>
      <c r="H25" s="164">
        <v>4.1894581207806939E-4</v>
      </c>
      <c r="I25" s="164">
        <v>3.2217222358991255E-4</v>
      </c>
      <c r="J25" s="164">
        <v>3.3532427056679972E-4</v>
      </c>
      <c r="K25" s="164">
        <v>4.0739749817821969E-4</v>
      </c>
      <c r="L25" s="164">
        <v>6.8856610515246686E-4</v>
      </c>
      <c r="M25" s="164">
        <v>3.1497211633346468E-4</v>
      </c>
      <c r="N25" s="164">
        <v>4.5312231727179345E-4</v>
      </c>
      <c r="O25" s="164">
        <v>3.1489634872216611E-4</v>
      </c>
      <c r="P25" s="164">
        <v>2.6144763197969047E-4</v>
      </c>
      <c r="Q25" s="164">
        <v>2.9518419367962191E-4</v>
      </c>
      <c r="R25" s="164">
        <v>3.0096143654140983E-4</v>
      </c>
      <c r="S25" s="164">
        <v>5.4435046819720093E-4</v>
      </c>
      <c r="T25" s="164">
        <v>2.837775013001484E-4</v>
      </c>
      <c r="U25" s="164">
        <v>3.2073774444818488E-4</v>
      </c>
      <c r="V25" s="164">
        <v>3.1646235709842548E-4</v>
      </c>
      <c r="W25" s="164">
        <v>3.135979528590667E-4</v>
      </c>
      <c r="X25" s="164">
        <v>1.0547502306239156</v>
      </c>
      <c r="Y25" s="164">
        <v>5.183826473356977E-4</v>
      </c>
      <c r="Z25" s="164">
        <v>5.4886831156877945E-4</v>
      </c>
      <c r="AA25" s="164">
        <v>6.6603388038207932E-4</v>
      </c>
      <c r="AB25" s="164">
        <v>7.3769396925842557E-4</v>
      </c>
      <c r="AC25" s="164">
        <v>3.891320912936154E-4</v>
      </c>
      <c r="AD25" s="164">
        <v>4.5177665961149778E-4</v>
      </c>
      <c r="AE25" s="164">
        <v>5.2703611934525648E-4</v>
      </c>
      <c r="AF25" s="164">
        <v>1.627835412410725E-4</v>
      </c>
      <c r="AG25" s="164">
        <v>3.3096233783530961E-3</v>
      </c>
      <c r="AH25" s="164">
        <v>6.4971578264314217E-4</v>
      </c>
      <c r="AI25" s="164">
        <v>2.1427902336422929E-3</v>
      </c>
      <c r="AJ25" s="164">
        <v>3.0207520557402884E-4</v>
      </c>
      <c r="AK25" s="164">
        <v>3.0870264633788659E-4</v>
      </c>
      <c r="AL25" s="164">
        <v>4.1514603232770911E-4</v>
      </c>
      <c r="AM25" s="164">
        <v>4.7607896357118734E-3</v>
      </c>
      <c r="AN25" s="164">
        <v>3.2940922149074986E-4</v>
      </c>
      <c r="AO25" s="164">
        <v>3.061677726703861E-4</v>
      </c>
      <c r="AP25" s="164">
        <v>9.2028469347134832E-4</v>
      </c>
      <c r="AQ25" s="244">
        <f t="shared" si="4"/>
        <v>1.0883234110982047</v>
      </c>
      <c r="AR25" s="165">
        <f t="shared" si="6"/>
        <v>0.76825853963877511</v>
      </c>
      <c r="AS25" s="164">
        <v>1.1963037613203187E-4</v>
      </c>
      <c r="AT25" s="164">
        <v>8.0201773651888687E-5</v>
      </c>
      <c r="AU25" s="164">
        <v>1.459216376769793E-3</v>
      </c>
      <c r="AV25" s="164">
        <v>2.143314945211168E-4</v>
      </c>
      <c r="AW25" s="164">
        <v>1.6905337826837591E-4</v>
      </c>
      <c r="AX25" s="164">
        <v>1.2768024549649113E-4</v>
      </c>
      <c r="AY25" s="164">
        <v>1.3472039629794705E-4</v>
      </c>
      <c r="AZ25" s="164">
        <v>1.6198390741159043E-4</v>
      </c>
      <c r="BA25" s="164">
        <v>1.7495218882420416E-4</v>
      </c>
      <c r="BB25" s="164">
        <v>1.3785515147251423E-4</v>
      </c>
      <c r="BC25" s="164">
        <v>1.5334281144553866E-4</v>
      </c>
      <c r="BD25" s="164">
        <v>1.4187083088364536E-4</v>
      </c>
      <c r="BE25" s="164">
        <v>1.2518249242055796E-4</v>
      </c>
      <c r="BF25" s="164">
        <v>1.1973456558097119E-4</v>
      </c>
      <c r="BG25" s="164">
        <v>1.2172207410246015E-4</v>
      </c>
      <c r="BH25" s="164">
        <v>1.3013318182901395E-4</v>
      </c>
      <c r="BI25" s="164">
        <v>1.1475719330369095E-4</v>
      </c>
      <c r="BJ25" s="164">
        <v>1.3030081199618369E-4</v>
      </c>
      <c r="BK25" s="164">
        <v>1.2347051334126089E-4</v>
      </c>
      <c r="BL25" s="164">
        <v>1.2071731913087973E-4</v>
      </c>
      <c r="BM25" s="164">
        <v>1.1552857838075964E-2</v>
      </c>
      <c r="BN25" s="164">
        <v>1.6207186319737942E-4</v>
      </c>
      <c r="BO25" s="164">
        <v>1.6978527352420414E-4</v>
      </c>
      <c r="BP25" s="164">
        <v>2.3656031078072307E-4</v>
      </c>
      <c r="BQ25" s="164">
        <v>1.9771814912242542E-4</v>
      </c>
      <c r="BR25" s="164">
        <v>1.1363991320955314E-4</v>
      </c>
      <c r="BS25" s="164">
        <v>1.2181019981091705E-4</v>
      </c>
      <c r="BT25" s="164">
        <v>1.473028013827344E-4</v>
      </c>
      <c r="BU25" s="164">
        <v>5.1372607765391794E-5</v>
      </c>
      <c r="BV25" s="164">
        <v>6.5474034310315386E-4</v>
      </c>
      <c r="BW25" s="164">
        <v>1.9329840978496459E-4</v>
      </c>
      <c r="BX25" s="164">
        <v>4.1110181448316633E-4</v>
      </c>
      <c r="BY25" s="164">
        <v>9.4920294091896634E-5</v>
      </c>
      <c r="BZ25" s="164">
        <v>1.050682257961239E-4</v>
      </c>
      <c r="CA25" s="164">
        <v>1.3099310611610639E-4</v>
      </c>
      <c r="CB25" s="164">
        <v>8.9017619923390152E-4</v>
      </c>
      <c r="CC25" s="164">
        <v>1.1835093750405987E-4</v>
      </c>
      <c r="CD25" s="164">
        <v>1.5789175036955564E-4</v>
      </c>
      <c r="CE25" s="164">
        <v>2.2308188939100887E-4</v>
      </c>
      <c r="CF25" s="244">
        <f t="shared" si="1"/>
        <v>1.9793599009623384E-2</v>
      </c>
      <c r="CG25" s="165">
        <f t="shared" si="7"/>
        <v>0.69442032998130621</v>
      </c>
      <c r="CH25" s="249">
        <f t="shared" si="5"/>
        <v>1.1081170101078281</v>
      </c>
      <c r="CI25" s="165">
        <f t="shared" si="8"/>
        <v>0.76680213788792451</v>
      </c>
    </row>
    <row r="26" spans="1:87" x14ac:dyDescent="0.15">
      <c r="A26" s="113"/>
      <c r="B26" s="78" t="s">
        <v>100</v>
      </c>
      <c r="C26" s="514" t="s">
        <v>13</v>
      </c>
      <c r="D26" s="164">
        <v>1.3346627941414676E-3</v>
      </c>
      <c r="E26" s="164">
        <v>8.2953848123549937E-4</v>
      </c>
      <c r="F26" s="164">
        <v>4.0119968724242746E-3</v>
      </c>
      <c r="G26" s="164">
        <v>4.1182317754640055E-3</v>
      </c>
      <c r="H26" s="164">
        <v>5.0639957338278526E-3</v>
      </c>
      <c r="I26" s="164">
        <v>8.2128377797602587E-3</v>
      </c>
      <c r="J26" s="164">
        <v>6.4762214898962528E-3</v>
      </c>
      <c r="K26" s="164">
        <v>3.7336652267309493E-3</v>
      </c>
      <c r="L26" s="164">
        <v>9.4453255664005507E-3</v>
      </c>
      <c r="M26" s="164">
        <v>6.1249049583899694E-3</v>
      </c>
      <c r="N26" s="164">
        <v>7.066674730303959E-3</v>
      </c>
      <c r="O26" s="164">
        <v>1.0711438865627396E-2</v>
      </c>
      <c r="P26" s="164">
        <v>1.1955014808809295E-2</v>
      </c>
      <c r="Q26" s="164">
        <v>5.0419937670009695E-3</v>
      </c>
      <c r="R26" s="164">
        <v>2.7381024567300401E-3</v>
      </c>
      <c r="S26" s="164">
        <v>3.1260562972807945E-3</v>
      </c>
      <c r="T26" s="164">
        <v>4.121824734478005E-3</v>
      </c>
      <c r="U26" s="164">
        <v>4.479460858267721E-3</v>
      </c>
      <c r="V26" s="164">
        <v>3.0845668347694059E-3</v>
      </c>
      <c r="W26" s="164">
        <v>4.7023100942917284E-3</v>
      </c>
      <c r="X26" s="164">
        <v>2.9252790681563957E-3</v>
      </c>
      <c r="Y26" s="164">
        <v>1.0204318594734465</v>
      </c>
      <c r="Z26" s="164">
        <v>2.8068045280965838E-3</v>
      </c>
      <c r="AA26" s="164">
        <v>7.6121792415243103E-3</v>
      </c>
      <c r="AB26" s="164">
        <v>2.8672593998396441E-3</v>
      </c>
      <c r="AC26" s="164">
        <v>2.9412713667683076E-3</v>
      </c>
      <c r="AD26" s="164">
        <v>3.7649751789576753E-3</v>
      </c>
      <c r="AE26" s="164">
        <v>8.1209954122691622E-3</v>
      </c>
      <c r="AF26" s="164">
        <v>8.1777823526322331E-4</v>
      </c>
      <c r="AG26" s="164">
        <v>1.9754007270382868E-3</v>
      </c>
      <c r="AH26" s="164">
        <v>8.3612516053565376E-3</v>
      </c>
      <c r="AI26" s="164">
        <v>4.9954081343207956E-3</v>
      </c>
      <c r="AJ26" s="164">
        <v>8.0594333852347481E-3</v>
      </c>
      <c r="AK26" s="164">
        <v>2.6611782773875623E-3</v>
      </c>
      <c r="AL26" s="164">
        <v>1.8510000770211206E-2</v>
      </c>
      <c r="AM26" s="164">
        <v>4.1969576785930015E-3</v>
      </c>
      <c r="AN26" s="164">
        <v>3.7342498146275944E-3</v>
      </c>
      <c r="AO26" s="164">
        <v>5.6817537106994664E-2</v>
      </c>
      <c r="AP26" s="164">
        <v>2.9763745244230323E-3</v>
      </c>
      <c r="AQ26" s="244">
        <f t="shared" si="4"/>
        <v>1.2709550180543399</v>
      </c>
      <c r="AR26" s="165">
        <f t="shared" si="6"/>
        <v>0.89718004424044573</v>
      </c>
      <c r="AS26" s="164">
        <v>3.1742518634800021E-4</v>
      </c>
      <c r="AT26" s="164">
        <v>2.0706978355004035E-4</v>
      </c>
      <c r="AU26" s="164">
        <v>5.0141370130609786E-4</v>
      </c>
      <c r="AV26" s="164">
        <v>4.2720982753933465E-4</v>
      </c>
      <c r="AW26" s="164">
        <v>5.9563717141083181E-4</v>
      </c>
      <c r="AX26" s="164">
        <v>9.3253411601752073E-4</v>
      </c>
      <c r="AY26" s="164">
        <v>8.7098075152238722E-4</v>
      </c>
      <c r="AZ26" s="164">
        <v>5.8764822407044966E-4</v>
      </c>
      <c r="BA26" s="164">
        <v>4.0011956411274127E-4</v>
      </c>
      <c r="BB26" s="164">
        <v>8.4217577272364442E-4</v>
      </c>
      <c r="BC26" s="164">
        <v>7.2248189482943188E-4</v>
      </c>
      <c r="BD26" s="164">
        <v>1.5621100975633413E-3</v>
      </c>
      <c r="BE26" s="164">
        <v>1.2759912174712567E-3</v>
      </c>
      <c r="BF26" s="164">
        <v>8.2539206304054716E-4</v>
      </c>
      <c r="BG26" s="164">
        <v>6.2455571790430908E-4</v>
      </c>
      <c r="BH26" s="164">
        <v>5.9083402730349902E-4</v>
      </c>
      <c r="BI26" s="164">
        <v>6.7400892350777451E-4</v>
      </c>
      <c r="BJ26" s="164">
        <v>6.4453054082769462E-4</v>
      </c>
      <c r="BK26" s="164">
        <v>6.4780910485298237E-4</v>
      </c>
      <c r="BL26" s="164">
        <v>7.261052034139362E-4</v>
      </c>
      <c r="BM26" s="164">
        <v>6.6053048060763224E-4</v>
      </c>
      <c r="BN26" s="164">
        <v>1.9312727832724698E-3</v>
      </c>
      <c r="BO26" s="164">
        <v>5.0132077562505158E-4</v>
      </c>
      <c r="BP26" s="164">
        <v>6.3874202270285617E-4</v>
      </c>
      <c r="BQ26" s="164">
        <v>3.9366547786919806E-4</v>
      </c>
      <c r="BR26" s="164">
        <v>2.9685097352329028E-4</v>
      </c>
      <c r="BS26" s="164">
        <v>3.6783579198272436E-4</v>
      </c>
      <c r="BT26" s="164">
        <v>7.2696621029309056E-4</v>
      </c>
      <c r="BU26" s="164">
        <v>1.1281710896115798E-4</v>
      </c>
      <c r="BV26" s="164">
        <v>2.6206722417318657E-4</v>
      </c>
      <c r="BW26" s="164">
        <v>9.8767496558284503E-4</v>
      </c>
      <c r="BX26" s="164">
        <v>4.8431319414973063E-4</v>
      </c>
      <c r="BY26" s="164">
        <v>6.9463739415183033E-4</v>
      </c>
      <c r="BZ26" s="164">
        <v>3.6684167431202887E-4</v>
      </c>
      <c r="CA26" s="164">
        <v>1.5177499635838092E-3</v>
      </c>
      <c r="CB26" s="164">
        <v>5.5085333569191526E-4</v>
      </c>
      <c r="CC26" s="164">
        <v>4.7038515133083E-4</v>
      </c>
      <c r="CD26" s="164">
        <v>4.8381953388672511E-3</v>
      </c>
      <c r="CE26" s="164">
        <v>3.7693886639908328E-4</v>
      </c>
      <c r="CF26" s="244">
        <f t="shared" si="1"/>
        <v>3.01556916223958E-2</v>
      </c>
      <c r="CG26" s="165">
        <f t="shared" si="7"/>
        <v>1.0579544082436703</v>
      </c>
      <c r="CH26" s="249">
        <f t="shared" si="5"/>
        <v>1.3011107096767356</v>
      </c>
      <c r="CI26" s="165">
        <f t="shared" si="8"/>
        <v>0.90035119460165336</v>
      </c>
    </row>
    <row r="27" spans="1:87" x14ac:dyDescent="0.15">
      <c r="A27" s="113"/>
      <c r="B27" s="78" t="s">
        <v>101</v>
      </c>
      <c r="C27" s="514" t="s">
        <v>14</v>
      </c>
      <c r="D27" s="164">
        <v>5.0867647562113129E-3</v>
      </c>
      <c r="E27" s="164">
        <v>1.9815390871108628E-3</v>
      </c>
      <c r="F27" s="164">
        <v>2.6443733981523854E-3</v>
      </c>
      <c r="G27" s="164">
        <v>1.1502887084527881E-2</v>
      </c>
      <c r="H27" s="164">
        <v>2.7034861031079568E-3</v>
      </c>
      <c r="I27" s="164">
        <v>4.9064357922403599E-3</v>
      </c>
      <c r="J27" s="164">
        <v>7.4912338923251798E-3</v>
      </c>
      <c r="K27" s="164">
        <v>7.3251151140817641E-3</v>
      </c>
      <c r="L27" s="164">
        <v>8.9152943009958349E-3</v>
      </c>
      <c r="M27" s="164">
        <v>5.7035419419127226E-3</v>
      </c>
      <c r="N27" s="164">
        <v>9.6575521270967947E-3</v>
      </c>
      <c r="O27" s="164">
        <v>1.044697506389167E-2</v>
      </c>
      <c r="P27" s="164">
        <v>5.8668132089353371E-3</v>
      </c>
      <c r="Q27" s="164">
        <v>6.7938470270415873E-3</v>
      </c>
      <c r="R27" s="164">
        <v>4.5146921842075726E-3</v>
      </c>
      <c r="S27" s="164">
        <v>4.0012805445341585E-3</v>
      </c>
      <c r="T27" s="164">
        <v>3.0623251662024275E-3</v>
      </c>
      <c r="U27" s="164">
        <v>5.4218849098061775E-3</v>
      </c>
      <c r="V27" s="164">
        <v>4.2793596014442745E-3</v>
      </c>
      <c r="W27" s="164">
        <v>3.664648063610638E-3</v>
      </c>
      <c r="X27" s="164">
        <v>3.7870518307813552E-3</v>
      </c>
      <c r="Y27" s="164">
        <v>3.755803331381848E-3</v>
      </c>
      <c r="Z27" s="164">
        <v>1.0027799553016223</v>
      </c>
      <c r="AA27" s="164">
        <v>2.6902982402954502E-2</v>
      </c>
      <c r="AB27" s="164">
        <v>3.9309175023006813E-2</v>
      </c>
      <c r="AC27" s="164">
        <v>6.0673040341100984E-3</v>
      </c>
      <c r="AD27" s="164">
        <v>6.359236181641215E-3</v>
      </c>
      <c r="AE27" s="164">
        <v>4.7827459586499092E-3</v>
      </c>
      <c r="AF27" s="164">
        <v>2.4957723654546453E-2</v>
      </c>
      <c r="AG27" s="164">
        <v>1.0259000263878021E-2</v>
      </c>
      <c r="AH27" s="164">
        <v>5.5883772834600491E-3</v>
      </c>
      <c r="AI27" s="164">
        <v>1.2993086441082961E-2</v>
      </c>
      <c r="AJ27" s="164">
        <v>8.4033717150704974E-3</v>
      </c>
      <c r="AK27" s="164">
        <v>4.7426893713530668E-3</v>
      </c>
      <c r="AL27" s="164">
        <v>3.3218723850520094E-3</v>
      </c>
      <c r="AM27" s="164">
        <v>3.0167252453215908E-3</v>
      </c>
      <c r="AN27" s="164">
        <v>5.2463531847936618E-3</v>
      </c>
      <c r="AO27" s="164">
        <v>2.5967723658441209E-3</v>
      </c>
      <c r="AP27" s="164">
        <v>5.6261971010999161E-3</v>
      </c>
      <c r="AQ27" s="244">
        <f t="shared" si="4"/>
        <v>1.2964664724430874</v>
      </c>
      <c r="AR27" s="165">
        <f t="shared" si="6"/>
        <v>0.91518883877054147</v>
      </c>
      <c r="AS27" s="164">
        <v>1.0580273573639566E-4</v>
      </c>
      <c r="AT27" s="164">
        <v>4.2068355120891255E-5</v>
      </c>
      <c r="AU27" s="164">
        <v>8.5545575579907692E-5</v>
      </c>
      <c r="AV27" s="164">
        <v>7.6495385023944752E-5</v>
      </c>
      <c r="AW27" s="164">
        <v>1.1354459859005553E-4</v>
      </c>
      <c r="AX27" s="164">
        <v>1.4417268412244338E-4</v>
      </c>
      <c r="AY27" s="164">
        <v>1.8312672689217629E-4</v>
      </c>
      <c r="AZ27" s="164">
        <v>2.0819393094286009E-4</v>
      </c>
      <c r="BA27" s="164">
        <v>6.7788666442567224E-5</v>
      </c>
      <c r="BB27" s="164">
        <v>2.2002329694874583E-4</v>
      </c>
      <c r="BC27" s="164">
        <v>1.1850277167785384E-4</v>
      </c>
      <c r="BD27" s="164">
        <v>5.7836007731114586E-4</v>
      </c>
      <c r="BE27" s="164">
        <v>1.2397301939987284E-4</v>
      </c>
      <c r="BF27" s="164">
        <v>3.424539115257261E-4</v>
      </c>
      <c r="BG27" s="164">
        <v>2.8312070530739391E-4</v>
      </c>
      <c r="BH27" s="164">
        <v>2.3370362726866036E-4</v>
      </c>
      <c r="BI27" s="164">
        <v>1.7183199019316472E-4</v>
      </c>
      <c r="BJ27" s="164">
        <v>1.5163959575330657E-4</v>
      </c>
      <c r="BK27" s="164">
        <v>2.038432663746052E-4</v>
      </c>
      <c r="BL27" s="164">
        <v>1.566796407177117E-4</v>
      </c>
      <c r="BM27" s="164">
        <v>2.6295595680328763E-4</v>
      </c>
      <c r="BN27" s="164">
        <v>1.4119139692406703E-4</v>
      </c>
      <c r="BO27" s="164">
        <v>1.5715815275540101E-4</v>
      </c>
      <c r="BP27" s="164">
        <v>7.6803466942139214E-5</v>
      </c>
      <c r="BQ27" s="164">
        <v>6.797542010977169E-5</v>
      </c>
      <c r="BR27" s="164">
        <v>4.3969409545119814E-5</v>
      </c>
      <c r="BS27" s="164">
        <v>3.5437987906846199E-5</v>
      </c>
      <c r="BT27" s="164">
        <v>3.1875623638189506E-5</v>
      </c>
      <c r="BU27" s="164">
        <v>1.4895294198246201E-5</v>
      </c>
      <c r="BV27" s="164">
        <v>5.8507277303111145E-5</v>
      </c>
      <c r="BW27" s="164">
        <v>4.5598542557954049E-5</v>
      </c>
      <c r="BX27" s="164">
        <v>4.0106926395172954E-5</v>
      </c>
      <c r="BY27" s="164">
        <v>3.2966084098986661E-5</v>
      </c>
      <c r="BZ27" s="164">
        <v>9.0420501766892093E-5</v>
      </c>
      <c r="CA27" s="164">
        <v>5.3077687311496928E-5</v>
      </c>
      <c r="CB27" s="164">
        <v>5.5830551927627664E-5</v>
      </c>
      <c r="CC27" s="164">
        <v>7.010901810040437E-5</v>
      </c>
      <c r="CD27" s="164">
        <v>2.6426521804544782E-4</v>
      </c>
      <c r="CE27" s="164">
        <v>7.2661534295656466E-5</v>
      </c>
      <c r="CF27" s="244">
        <f t="shared" si="1"/>
        <v>5.2266766115552478E-3</v>
      </c>
      <c r="CG27" s="165">
        <f t="shared" si="7"/>
        <v>0.18336789057599637</v>
      </c>
      <c r="CH27" s="249">
        <f t="shared" si="5"/>
        <v>1.3016931490546426</v>
      </c>
      <c r="CI27" s="165">
        <f t="shared" si="8"/>
        <v>0.90075423485470918</v>
      </c>
    </row>
    <row r="28" spans="1:87" x14ac:dyDescent="0.15">
      <c r="A28" s="113"/>
      <c r="B28" s="78" t="s">
        <v>102</v>
      </c>
      <c r="C28" s="514" t="s">
        <v>343</v>
      </c>
      <c r="D28" s="164">
        <v>1.2381604398434731E-2</v>
      </c>
      <c r="E28" s="164">
        <v>4.7271120995230585E-3</v>
      </c>
      <c r="F28" s="164">
        <v>7.579179793115484E-3</v>
      </c>
      <c r="G28" s="164">
        <v>2.5435173088818895E-2</v>
      </c>
      <c r="H28" s="164">
        <v>1.7303372708073368E-2</v>
      </c>
      <c r="I28" s="164">
        <v>2.5290770792236291E-2</v>
      </c>
      <c r="J28" s="164">
        <v>4.475664090311663E-2</v>
      </c>
      <c r="K28" s="164">
        <v>3.9108114801963058E-2</v>
      </c>
      <c r="L28" s="164">
        <v>2.5467723798074764E-2</v>
      </c>
      <c r="M28" s="164">
        <v>2.405950559153085E-2</v>
      </c>
      <c r="N28" s="164">
        <v>4.7575123438538078E-2</v>
      </c>
      <c r="O28" s="164">
        <v>5.7292495059691445E-2</v>
      </c>
      <c r="P28" s="164">
        <v>3.1716455627157719E-2</v>
      </c>
      <c r="Q28" s="164">
        <v>2.7444557398217873E-2</v>
      </c>
      <c r="R28" s="164">
        <v>1.7349861745501315E-2</v>
      </c>
      <c r="S28" s="164">
        <v>1.398430292182346E-2</v>
      </c>
      <c r="T28" s="164">
        <v>1.1380561716780875E-2</v>
      </c>
      <c r="U28" s="164">
        <v>3.0950084803845413E-2</v>
      </c>
      <c r="V28" s="164">
        <v>1.3822020720059728E-2</v>
      </c>
      <c r="W28" s="164">
        <v>9.3760081405776744E-3</v>
      </c>
      <c r="X28" s="164">
        <v>1.8948138760570384E-2</v>
      </c>
      <c r="Y28" s="164">
        <v>1.6959338251717398E-2</v>
      </c>
      <c r="Z28" s="164">
        <v>1.0206231282832086E-2</v>
      </c>
      <c r="AA28" s="164">
        <v>1.0966852435930179</v>
      </c>
      <c r="AB28" s="164">
        <v>4.2509726852134742E-2</v>
      </c>
      <c r="AC28" s="164">
        <v>4.1915731988521089E-2</v>
      </c>
      <c r="AD28" s="164">
        <v>2.3006552888039652E-2</v>
      </c>
      <c r="AE28" s="164">
        <v>5.4971529568821767E-3</v>
      </c>
      <c r="AF28" s="164">
        <v>4.9255938613313559E-3</v>
      </c>
      <c r="AG28" s="164">
        <v>1.3233582001292921E-2</v>
      </c>
      <c r="AH28" s="164">
        <v>9.2095616332791928E-3</v>
      </c>
      <c r="AI28" s="164">
        <v>1.1071825457095083E-2</v>
      </c>
      <c r="AJ28" s="164">
        <v>1.5738463825655767E-2</v>
      </c>
      <c r="AK28" s="164">
        <v>1.3041686954299804E-2</v>
      </c>
      <c r="AL28" s="164">
        <v>6.0381968027929649E-3</v>
      </c>
      <c r="AM28" s="164">
        <v>7.2724827828065976E-3</v>
      </c>
      <c r="AN28" s="164">
        <v>2.8282521868941774E-2</v>
      </c>
      <c r="AO28" s="164">
        <v>1.2643674988681209E-2</v>
      </c>
      <c r="AP28" s="164">
        <v>1.4055075034170141E-2</v>
      </c>
      <c r="AQ28" s="244">
        <f t="shared" si="4"/>
        <v>1.8782414513311425</v>
      </c>
      <c r="AR28" s="165">
        <f t="shared" si="6"/>
        <v>1.3258696999199904</v>
      </c>
      <c r="AS28" s="164">
        <v>5.3648321549991666E-4</v>
      </c>
      <c r="AT28" s="164">
        <v>2.0265267409693314E-4</v>
      </c>
      <c r="AU28" s="164">
        <v>4.1457021675160262E-4</v>
      </c>
      <c r="AV28" s="164">
        <v>4.0417356242797834E-4</v>
      </c>
      <c r="AW28" s="164">
        <v>5.6763073423051098E-4</v>
      </c>
      <c r="AX28" s="164">
        <v>7.6104102488504753E-4</v>
      </c>
      <c r="AY28" s="164">
        <v>1.0257591366688746E-3</v>
      </c>
      <c r="AZ28" s="164">
        <v>1.1057562757485029E-3</v>
      </c>
      <c r="BA28" s="164">
        <v>3.3772367693052309E-4</v>
      </c>
      <c r="BB28" s="164">
        <v>1.1098654321889541E-3</v>
      </c>
      <c r="BC28" s="164">
        <v>6.5624531502542834E-4</v>
      </c>
      <c r="BD28" s="164">
        <v>3.2086795053278866E-3</v>
      </c>
      <c r="BE28" s="164">
        <v>6.7034752081562767E-4</v>
      </c>
      <c r="BF28" s="164">
        <v>1.8424636541510306E-3</v>
      </c>
      <c r="BG28" s="164">
        <v>1.4069222765907895E-3</v>
      </c>
      <c r="BH28" s="164">
        <v>1.1580831723484995E-3</v>
      </c>
      <c r="BI28" s="164">
        <v>8.455446838263155E-4</v>
      </c>
      <c r="BJ28" s="164">
        <v>8.1058211870625035E-4</v>
      </c>
      <c r="BK28" s="164">
        <v>9.9024682410328102E-4</v>
      </c>
      <c r="BL28" s="164">
        <v>7.7538168497469665E-4</v>
      </c>
      <c r="BM28" s="164">
        <v>1.3278010673265996E-3</v>
      </c>
      <c r="BN28" s="164">
        <v>6.5807290995354383E-4</v>
      </c>
      <c r="BO28" s="164">
        <v>7.5763338014006945E-4</v>
      </c>
      <c r="BP28" s="164">
        <v>5.6463083043769278E-4</v>
      </c>
      <c r="BQ28" s="164">
        <v>3.9809852133542442E-4</v>
      </c>
      <c r="BR28" s="164">
        <v>2.6431543934322732E-4</v>
      </c>
      <c r="BS28" s="164">
        <v>1.8345210607026801E-4</v>
      </c>
      <c r="BT28" s="164">
        <v>1.2855193015734085E-4</v>
      </c>
      <c r="BU28" s="164">
        <v>7.7494156994403711E-5</v>
      </c>
      <c r="BV28" s="164">
        <v>2.1511742881914894E-4</v>
      </c>
      <c r="BW28" s="164">
        <v>2.0584974473932159E-4</v>
      </c>
      <c r="BX28" s="164">
        <v>1.8580008915780553E-4</v>
      </c>
      <c r="BY28" s="164">
        <v>1.7821947292981935E-4</v>
      </c>
      <c r="BZ28" s="164">
        <v>4.7316216425092846E-4</v>
      </c>
      <c r="CA28" s="164">
        <v>2.3196822355047757E-4</v>
      </c>
      <c r="CB28" s="164">
        <v>2.6019061632397085E-4</v>
      </c>
      <c r="CC28" s="164">
        <v>3.8969381572485473E-4</v>
      </c>
      <c r="CD28" s="164">
        <v>1.3347778769428041E-3</v>
      </c>
      <c r="CE28" s="164">
        <v>3.1320734409484433E-4</v>
      </c>
      <c r="CF28" s="244">
        <f t="shared" si="1"/>
        <v>2.6978189823591205E-2</v>
      </c>
      <c r="CG28" s="165">
        <f t="shared" si="7"/>
        <v>0.94647787249242554</v>
      </c>
      <c r="CH28" s="249">
        <f t="shared" si="5"/>
        <v>1.9052196411547337</v>
      </c>
      <c r="CI28" s="165">
        <f t="shared" si="8"/>
        <v>1.3183864886627406</v>
      </c>
    </row>
    <row r="29" spans="1:87" x14ac:dyDescent="0.15">
      <c r="A29" s="113"/>
      <c r="B29" s="78" t="s">
        <v>103</v>
      </c>
      <c r="C29" s="514" t="s">
        <v>375</v>
      </c>
      <c r="D29" s="164">
        <v>2.5149274701614997E-3</v>
      </c>
      <c r="E29" s="164">
        <v>6.2942160857398528E-4</v>
      </c>
      <c r="F29" s="164">
        <v>1.2981180511554317E-3</v>
      </c>
      <c r="G29" s="164">
        <v>7.2993054625377848E-3</v>
      </c>
      <c r="H29" s="164">
        <v>4.1382551171454942E-3</v>
      </c>
      <c r="I29" s="164">
        <v>2.3267148008496771E-3</v>
      </c>
      <c r="J29" s="164">
        <v>3.9141772297788908E-3</v>
      </c>
      <c r="K29" s="164">
        <v>4.9554449852467555E-3</v>
      </c>
      <c r="L29" s="164">
        <v>6.9337898357250969E-3</v>
      </c>
      <c r="M29" s="164">
        <v>2.5299891918888892E-3</v>
      </c>
      <c r="N29" s="164">
        <v>3.2064637083036242E-3</v>
      </c>
      <c r="O29" s="164">
        <v>3.2240298040031486E-3</v>
      </c>
      <c r="P29" s="164">
        <v>2.2788173070204926E-3</v>
      </c>
      <c r="Q29" s="164">
        <v>1.9081106545196002E-3</v>
      </c>
      <c r="R29" s="164">
        <v>1.7351459522716708E-3</v>
      </c>
      <c r="S29" s="164">
        <v>1.5558765124984596E-3</v>
      </c>
      <c r="T29" s="164">
        <v>1.7156689706228604E-3</v>
      </c>
      <c r="U29" s="164">
        <v>3.4191636424018563E-3</v>
      </c>
      <c r="V29" s="164">
        <v>1.8838761531918913E-3</v>
      </c>
      <c r="W29" s="164">
        <v>1.6127238721275056E-3</v>
      </c>
      <c r="X29" s="164">
        <v>1.5610397117987243E-3</v>
      </c>
      <c r="Y29" s="164">
        <v>2.4788368822438382E-3</v>
      </c>
      <c r="Z29" s="164">
        <v>1.8827236057805976E-3</v>
      </c>
      <c r="AA29" s="164">
        <v>4.2075992977129197E-3</v>
      </c>
      <c r="AB29" s="164">
        <v>1.0947756185499149</v>
      </c>
      <c r="AC29" s="164">
        <v>1.3133299119447724E-2</v>
      </c>
      <c r="AD29" s="164">
        <v>4.3806044165561834E-3</v>
      </c>
      <c r="AE29" s="164">
        <v>2.4560975175720963E-3</v>
      </c>
      <c r="AF29" s="164">
        <v>8.7070405601516498E-4</v>
      </c>
      <c r="AG29" s="164">
        <v>3.7698345536261078E-3</v>
      </c>
      <c r="AH29" s="164">
        <v>5.1241907191145559E-3</v>
      </c>
      <c r="AI29" s="164">
        <v>5.0171457352231599E-3</v>
      </c>
      <c r="AJ29" s="164">
        <v>1.021418488155057E-2</v>
      </c>
      <c r="AK29" s="164">
        <v>6.9771726854314601E-3</v>
      </c>
      <c r="AL29" s="164">
        <v>3.5209156211841626E-3</v>
      </c>
      <c r="AM29" s="164">
        <v>1.7638464842478377E-3</v>
      </c>
      <c r="AN29" s="164">
        <v>1.218587757178901E-2</v>
      </c>
      <c r="AO29" s="164">
        <v>1.4240498044808428E-3</v>
      </c>
      <c r="AP29" s="164">
        <v>5.8499144109171071E-3</v>
      </c>
      <c r="AQ29" s="244">
        <f t="shared" si="4"/>
        <v>1.2406736759546315</v>
      </c>
      <c r="AR29" s="165">
        <f t="shared" si="6"/>
        <v>0.87580413757282294</v>
      </c>
      <c r="AS29" s="164">
        <v>7.2132896796472403E-5</v>
      </c>
      <c r="AT29" s="164">
        <v>2.3224080341713347E-5</v>
      </c>
      <c r="AU29" s="164">
        <v>5.397100887988734E-5</v>
      </c>
      <c r="AV29" s="164">
        <v>3.4776847507161435E-5</v>
      </c>
      <c r="AW29" s="164">
        <v>8.1551121918706527E-5</v>
      </c>
      <c r="AX29" s="164">
        <v>8.3373528657071911E-5</v>
      </c>
      <c r="AY29" s="164">
        <v>9.2468499382247451E-5</v>
      </c>
      <c r="AZ29" s="164">
        <v>1.2673087271244143E-4</v>
      </c>
      <c r="BA29" s="164">
        <v>3.1405393626394902E-5</v>
      </c>
      <c r="BB29" s="164">
        <v>1.2362648801883186E-4</v>
      </c>
      <c r="BC29" s="164">
        <v>5.3413676242505778E-5</v>
      </c>
      <c r="BD29" s="164">
        <v>1.8994060619964749E-4</v>
      </c>
      <c r="BE29" s="164">
        <v>5.5499918604536592E-5</v>
      </c>
      <c r="BF29" s="164">
        <v>1.1735562127115798E-4</v>
      </c>
      <c r="BG29" s="164">
        <v>1.0386894000027555E-4</v>
      </c>
      <c r="BH29" s="164">
        <v>8.7010177322767874E-5</v>
      </c>
      <c r="BI29" s="164">
        <v>7.7532745180012032E-5</v>
      </c>
      <c r="BJ29" s="164">
        <v>7.2973378334302032E-5</v>
      </c>
      <c r="BK29" s="164">
        <v>8.8514295721698797E-5</v>
      </c>
      <c r="BL29" s="164">
        <v>7.7291508841464518E-5</v>
      </c>
      <c r="BM29" s="164">
        <v>1.0572669388780611E-4</v>
      </c>
      <c r="BN29" s="164">
        <v>7.1304004678163015E-5</v>
      </c>
      <c r="BO29" s="164">
        <v>6.2495504181073658E-5</v>
      </c>
      <c r="BP29" s="164">
        <v>3.3886688220868492E-5</v>
      </c>
      <c r="BQ29" s="164">
        <v>3.2606098228369157E-5</v>
      </c>
      <c r="BR29" s="164">
        <v>2.1146560481461729E-5</v>
      </c>
      <c r="BS29" s="164">
        <v>1.7055213109045942E-5</v>
      </c>
      <c r="BT29" s="164">
        <v>1.5881529693355841E-5</v>
      </c>
      <c r="BU29" s="164">
        <v>6.5593037071458896E-6</v>
      </c>
      <c r="BV29" s="164">
        <v>2.5252800598795414E-5</v>
      </c>
      <c r="BW29" s="164">
        <v>2.5968043245255368E-5</v>
      </c>
      <c r="BX29" s="164">
        <v>1.8607022586151872E-5</v>
      </c>
      <c r="BY29" s="164">
        <v>1.6860290526797245E-5</v>
      </c>
      <c r="BZ29" s="164">
        <v>5.792106457225829E-5</v>
      </c>
      <c r="CA29" s="164">
        <v>2.8441239537096614E-5</v>
      </c>
      <c r="CB29" s="164">
        <v>2.7272977564141011E-5</v>
      </c>
      <c r="CC29" s="164">
        <v>5.2727501783584862E-5</v>
      </c>
      <c r="CD29" s="164">
        <v>1.4080704671260585E-4</v>
      </c>
      <c r="CE29" s="164">
        <v>3.2947765978436625E-5</v>
      </c>
      <c r="CF29" s="244">
        <f t="shared" si="1"/>
        <v>2.44012895485171E-3</v>
      </c>
      <c r="CG29" s="165">
        <f t="shared" si="7"/>
        <v>8.5607228538944993E-2</v>
      </c>
      <c r="CH29" s="249">
        <f t="shared" si="5"/>
        <v>1.2431138049094832</v>
      </c>
      <c r="CI29" s="165">
        <f t="shared" si="8"/>
        <v>0.86021811284155658</v>
      </c>
    </row>
    <row r="30" spans="1:87" x14ac:dyDescent="0.15">
      <c r="A30" s="113"/>
      <c r="B30" s="78" t="s">
        <v>104</v>
      </c>
      <c r="C30" s="514" t="s">
        <v>376</v>
      </c>
      <c r="D30" s="164">
        <v>8.2393537733051799E-4</v>
      </c>
      <c r="E30" s="164">
        <v>2.5233184183892345E-4</v>
      </c>
      <c r="F30" s="164">
        <v>4.6544836330353789E-4</v>
      </c>
      <c r="G30" s="164">
        <v>1.8817895638565422E-3</v>
      </c>
      <c r="H30" s="164">
        <v>9.943894004280536E-4</v>
      </c>
      <c r="I30" s="164">
        <v>7.130511034181044E-4</v>
      </c>
      <c r="J30" s="164">
        <v>1.3929609557166204E-3</v>
      </c>
      <c r="K30" s="164">
        <v>2.9232324384834379E-3</v>
      </c>
      <c r="L30" s="164">
        <v>1.4847906317666333E-3</v>
      </c>
      <c r="M30" s="164">
        <v>6.8243574729755436E-4</v>
      </c>
      <c r="N30" s="164">
        <v>2.788194301136887E-3</v>
      </c>
      <c r="O30" s="164">
        <v>8.0715700854694231E-4</v>
      </c>
      <c r="P30" s="164">
        <v>5.4772018590315411E-4</v>
      </c>
      <c r="Q30" s="164">
        <v>5.4139543055929001E-4</v>
      </c>
      <c r="R30" s="164">
        <v>6.5148810435370133E-4</v>
      </c>
      <c r="S30" s="164">
        <v>4.5610899035087216E-4</v>
      </c>
      <c r="T30" s="164">
        <v>6.5999553134558203E-4</v>
      </c>
      <c r="U30" s="164">
        <v>1.1595727279690574E-3</v>
      </c>
      <c r="V30" s="164">
        <v>7.1034036312193124E-4</v>
      </c>
      <c r="W30" s="164">
        <v>6.9548474891498494E-4</v>
      </c>
      <c r="X30" s="164">
        <v>2.6438877967826886E-3</v>
      </c>
      <c r="Y30" s="164">
        <v>8.6252800199074903E-4</v>
      </c>
      <c r="Z30" s="164">
        <v>1.7640727799790388E-3</v>
      </c>
      <c r="AA30" s="164">
        <v>6.4845416165521114E-3</v>
      </c>
      <c r="AB30" s="164">
        <v>2.0574061997532451E-3</v>
      </c>
      <c r="AC30" s="164">
        <v>1.0004959406613212</v>
      </c>
      <c r="AD30" s="164">
        <v>1.7450628371905607E-3</v>
      </c>
      <c r="AE30" s="164">
        <v>2.6348094144983676E-3</v>
      </c>
      <c r="AF30" s="164">
        <v>3.294924220417283E-4</v>
      </c>
      <c r="AG30" s="164">
        <v>4.2788238327237851E-3</v>
      </c>
      <c r="AH30" s="164">
        <v>4.7747127862383196E-3</v>
      </c>
      <c r="AI30" s="164">
        <v>2.2525094880127577E-2</v>
      </c>
      <c r="AJ30" s="164">
        <v>3.6905602143787984E-3</v>
      </c>
      <c r="AK30" s="164">
        <v>3.2357798381422664E-3</v>
      </c>
      <c r="AL30" s="164">
        <v>5.5060165317580409E-4</v>
      </c>
      <c r="AM30" s="164">
        <v>6.2178738206452374E-4</v>
      </c>
      <c r="AN30" s="164">
        <v>1.2018803935867182E-2</v>
      </c>
      <c r="AO30" s="164">
        <v>6.0951726524236633E-4</v>
      </c>
      <c r="AP30" s="164">
        <v>9.1969587970115781E-3</v>
      </c>
      <c r="AQ30" s="244">
        <f>SUM(D30:AP30)</f>
        <v>1.1011522051307241</v>
      </c>
      <c r="AR30" s="165">
        <f>AQ30/AVERAGE(AQ$5:AQ$43)</f>
        <v>0.77731451552631448</v>
      </c>
      <c r="AS30" s="164">
        <v>3.314989387542642E-5</v>
      </c>
      <c r="AT30" s="164">
        <v>1.1292490137433916E-5</v>
      </c>
      <c r="AU30" s="164">
        <v>2.5243671745810261E-5</v>
      </c>
      <c r="AV30" s="164">
        <v>1.8652309986286064E-5</v>
      </c>
      <c r="AW30" s="164">
        <v>3.2612075560782985E-5</v>
      </c>
      <c r="AX30" s="164">
        <v>4.3524394669160226E-5</v>
      </c>
      <c r="AY30" s="164">
        <v>4.2961768663803937E-5</v>
      </c>
      <c r="AZ30" s="164">
        <v>7.125021952256584E-5</v>
      </c>
      <c r="BA30" s="164">
        <v>1.74039164355151E-5</v>
      </c>
      <c r="BB30" s="164">
        <v>6.2309006293704669E-5</v>
      </c>
      <c r="BC30" s="164">
        <v>3.1416315350860908E-5</v>
      </c>
      <c r="BD30" s="164">
        <v>5.7950324653216622E-5</v>
      </c>
      <c r="BE30" s="164">
        <v>2.4567538418492391E-5</v>
      </c>
      <c r="BF30" s="164">
        <v>3.8957278478222666E-5</v>
      </c>
      <c r="BG30" s="164">
        <v>3.7615510354955323E-5</v>
      </c>
      <c r="BH30" s="164">
        <v>3.1368601171946895E-5</v>
      </c>
      <c r="BI30" s="164">
        <v>3.3257795354449385E-5</v>
      </c>
      <c r="BJ30" s="164">
        <v>3.3994066722941916E-5</v>
      </c>
      <c r="BK30" s="164">
        <v>3.5819769337272135E-5</v>
      </c>
      <c r="BL30" s="164">
        <v>3.2732119640361465E-5</v>
      </c>
      <c r="BM30" s="164">
        <v>6.3785424190777258E-5</v>
      </c>
      <c r="BN30" s="164">
        <v>3.7129521941997214E-5</v>
      </c>
      <c r="BO30" s="164">
        <v>2.8494493380041722E-5</v>
      </c>
      <c r="BP30" s="164">
        <v>2.0462073169465209E-5</v>
      </c>
      <c r="BQ30" s="164">
        <v>1.7289461918448878E-5</v>
      </c>
      <c r="BR30" s="164">
        <v>1.3600785138261577E-5</v>
      </c>
      <c r="BS30" s="164">
        <v>1.0257966525702685E-5</v>
      </c>
      <c r="BT30" s="164">
        <v>1.0243124179026003E-5</v>
      </c>
      <c r="BU30" s="164">
        <v>3.628731140470329E-6</v>
      </c>
      <c r="BV30" s="164">
        <v>1.9386745203676555E-5</v>
      </c>
      <c r="BW30" s="164">
        <v>1.6073576224641146E-5</v>
      </c>
      <c r="BX30" s="164">
        <v>1.1251295301699468E-5</v>
      </c>
      <c r="BY30" s="164">
        <v>9.7123040512397516E-6</v>
      </c>
      <c r="BZ30" s="164">
        <v>3.3468702494441245E-5</v>
      </c>
      <c r="CA30" s="164">
        <v>1.57024648828431E-5</v>
      </c>
      <c r="CB30" s="164">
        <v>1.5247408922111491E-5</v>
      </c>
      <c r="CC30" s="164">
        <v>2.3164670720283337E-5</v>
      </c>
      <c r="CD30" s="164">
        <v>6.2935921525630089E-5</v>
      </c>
      <c r="CE30" s="164">
        <v>2.0865046427341481E-5</v>
      </c>
      <c r="CF30" s="244">
        <f>SUM(AS30:CE30)</f>
        <v>1.1487787837113079E-3</v>
      </c>
      <c r="CG30" s="165">
        <f>CF30/AVERAGE(CF$5:CF$43)</f>
        <v>4.0302692889377108E-2</v>
      </c>
      <c r="CH30" s="249">
        <f>AQ30+CF30</f>
        <v>1.1023009839144353</v>
      </c>
      <c r="CI30" s="165">
        <f>CH30/AVERAGE(CH$5:CH$43)</f>
        <v>0.76277752561464862</v>
      </c>
    </row>
    <row r="31" spans="1:87" x14ac:dyDescent="0.15">
      <c r="A31" s="113"/>
      <c r="B31" s="78" t="s">
        <v>105</v>
      </c>
      <c r="C31" s="514" t="s">
        <v>377</v>
      </c>
      <c r="D31" s="164">
        <v>2.3088747965729517E-2</v>
      </c>
      <c r="E31" s="164">
        <v>6.6929681450646076E-3</v>
      </c>
      <c r="F31" s="164">
        <v>2.364475687698555E-2</v>
      </c>
      <c r="G31" s="164">
        <v>2.0798546494996829E-2</v>
      </c>
      <c r="H31" s="164">
        <v>3.3372809280810108E-2</v>
      </c>
      <c r="I31" s="164">
        <v>4.7447021263949465E-2</v>
      </c>
      <c r="J31" s="164">
        <v>4.9544707491119062E-2</v>
      </c>
      <c r="K31" s="164">
        <v>2.7702105037652667E-2</v>
      </c>
      <c r="L31" s="164">
        <v>1.8980169886661503E-2</v>
      </c>
      <c r="M31" s="164">
        <v>3.1889726648070597E-2</v>
      </c>
      <c r="N31" s="164">
        <v>2.1771139362046027E-2</v>
      </c>
      <c r="O31" s="164">
        <v>2.0513639682255072E-2</v>
      </c>
      <c r="P31" s="164">
        <v>2.5403996443850579E-2</v>
      </c>
      <c r="Q31" s="164">
        <v>2.8614315263206513E-2</v>
      </c>
      <c r="R31" s="164">
        <v>2.2656601836788887E-2</v>
      </c>
      <c r="S31" s="164">
        <v>2.0538000847895348E-2</v>
      </c>
      <c r="T31" s="164">
        <v>2.5327467111390067E-2</v>
      </c>
      <c r="U31" s="164">
        <v>2.2549144204540801E-2</v>
      </c>
      <c r="V31" s="164">
        <v>2.5262676281919683E-2</v>
      </c>
      <c r="W31" s="164">
        <v>2.17073988400306E-2</v>
      </c>
      <c r="X31" s="164">
        <v>2.0548613288138996E-2</v>
      </c>
      <c r="Y31" s="164">
        <v>3.2535906580838755E-2</v>
      </c>
      <c r="Z31" s="164">
        <v>2.8250510667491704E-2</v>
      </c>
      <c r="AA31" s="164">
        <v>1.5611971366371031E-2</v>
      </c>
      <c r="AB31" s="164">
        <v>1.2096981831776495E-2</v>
      </c>
      <c r="AC31" s="164">
        <v>8.4033187964725718E-3</v>
      </c>
      <c r="AD31" s="164">
        <v>1.0095652505200887</v>
      </c>
      <c r="AE31" s="164">
        <v>4.8634815831804235E-3</v>
      </c>
      <c r="AF31" s="164">
        <v>1.9683665689001675E-3</v>
      </c>
      <c r="AG31" s="164">
        <v>6.2849647347717613E-3</v>
      </c>
      <c r="AH31" s="164">
        <v>7.5296349404947909E-3</v>
      </c>
      <c r="AI31" s="164">
        <v>6.799260725013777E-3</v>
      </c>
      <c r="AJ31" s="164">
        <v>7.7328193117393584E-3</v>
      </c>
      <c r="AK31" s="164">
        <v>2.0674043040506778E-2</v>
      </c>
      <c r="AL31" s="164">
        <v>1.6276550414665161E-2</v>
      </c>
      <c r="AM31" s="164">
        <v>1.0437557269502525E-2</v>
      </c>
      <c r="AN31" s="164">
        <v>2.9057812274815048E-2</v>
      </c>
      <c r="AO31" s="164">
        <v>8.838691288107528E-2</v>
      </c>
      <c r="AP31" s="164">
        <v>9.2285637763656475E-3</v>
      </c>
      <c r="AQ31" s="244">
        <f t="shared" si="4"/>
        <v>1.8537584595371726</v>
      </c>
      <c r="AR31" s="165">
        <f t="shared" ref="AR31:AR43" si="9">AQ31/AVERAGE(AQ$5:AQ$43)</f>
        <v>1.3085869075718559</v>
      </c>
      <c r="AS31" s="164">
        <v>2.4651714403855331E-3</v>
      </c>
      <c r="AT31" s="164">
        <v>1.0863775840956229E-3</v>
      </c>
      <c r="AU31" s="164">
        <v>2.254131138509482E-3</v>
      </c>
      <c r="AV31" s="164">
        <v>1.4854959345752122E-3</v>
      </c>
      <c r="AW31" s="164">
        <v>3.1118031286108891E-3</v>
      </c>
      <c r="AX31" s="164">
        <v>3.8510877491863887E-3</v>
      </c>
      <c r="AY31" s="164">
        <v>4.0206968685205244E-3</v>
      </c>
      <c r="AZ31" s="164">
        <v>2.6985215020320199E-3</v>
      </c>
      <c r="BA31" s="164">
        <v>1.2719545327229075E-3</v>
      </c>
      <c r="BB31" s="164">
        <v>3.5317368513813922E-3</v>
      </c>
      <c r="BC31" s="164">
        <v>1.9587466456589073E-3</v>
      </c>
      <c r="BD31" s="164">
        <v>2.9559335507210647E-3</v>
      </c>
      <c r="BE31" s="164">
        <v>2.2934878078063855E-3</v>
      </c>
      <c r="BF31" s="164">
        <v>2.9112814125381134E-3</v>
      </c>
      <c r="BG31" s="164">
        <v>2.743528981456962E-3</v>
      </c>
      <c r="BH31" s="164">
        <v>2.393185632249291E-3</v>
      </c>
      <c r="BI31" s="164">
        <v>2.5802740569772034E-3</v>
      </c>
      <c r="BJ31" s="164">
        <v>2.3297030035470865E-3</v>
      </c>
      <c r="BK31" s="164">
        <v>2.6982380432477812E-3</v>
      </c>
      <c r="BL31" s="164">
        <v>2.3911674253534565E-3</v>
      </c>
      <c r="BM31" s="164">
        <v>3.0448459940263222E-3</v>
      </c>
      <c r="BN31" s="164">
        <v>3.0118613189512571E-3</v>
      </c>
      <c r="BO31" s="164">
        <v>2.5266946751346751E-3</v>
      </c>
      <c r="BP31" s="164">
        <v>1.3356134395554786E-3</v>
      </c>
      <c r="BQ31" s="164">
        <v>1.2278907709857658E-3</v>
      </c>
      <c r="BR31" s="164">
        <v>7.4291273665281186E-4</v>
      </c>
      <c r="BS31" s="164">
        <v>8.3666284457778873E-4</v>
      </c>
      <c r="BT31" s="164">
        <v>5.3246052990593555E-4</v>
      </c>
      <c r="BU31" s="164">
        <v>2.5522450559368234E-4</v>
      </c>
      <c r="BV31" s="164">
        <v>6.9741507688640561E-4</v>
      </c>
      <c r="BW31" s="164">
        <v>8.9691786944057759E-4</v>
      </c>
      <c r="BX31" s="164">
        <v>7.1040423420442287E-4</v>
      </c>
      <c r="BY31" s="164">
        <v>7.2707776513067845E-4</v>
      </c>
      <c r="BZ31" s="164">
        <v>1.8063969257480601E-3</v>
      </c>
      <c r="CA31" s="164">
        <v>1.4512960162093838E-3</v>
      </c>
      <c r="CB31" s="164">
        <v>1.0315575118447031E-3</v>
      </c>
      <c r="CC31" s="164">
        <v>2.3957655933138943E-3</v>
      </c>
      <c r="CD31" s="164">
        <v>7.5967081296978477E-3</v>
      </c>
      <c r="CE31" s="164">
        <v>9.3174294623458748E-4</v>
      </c>
      <c r="CF31" s="244">
        <f t="shared" si="1"/>
        <v>8.2791972173670486E-2</v>
      </c>
      <c r="CG31" s="165">
        <f t="shared" ref="CG31:CG43" si="10">CF31/AVERAGE(CF$5:CF$43)</f>
        <v>2.9045970168786046</v>
      </c>
      <c r="CH31" s="249">
        <f t="shared" si="5"/>
        <v>1.9365504317108431</v>
      </c>
      <c r="CI31" s="165">
        <f t="shared" ref="CI31:CI43" si="11">CH31/AVERAGE(CH$5:CH$43)</f>
        <v>1.3400669763377793</v>
      </c>
    </row>
    <row r="32" spans="1:87" x14ac:dyDescent="0.15">
      <c r="A32" s="113"/>
      <c r="B32" s="78" t="s">
        <v>106</v>
      </c>
      <c r="C32" s="514" t="s">
        <v>17</v>
      </c>
      <c r="D32" s="164">
        <v>9.7205808545013771E-3</v>
      </c>
      <c r="E32" s="164">
        <v>7.3787239639452129E-3</v>
      </c>
      <c r="F32" s="164">
        <v>1.3147443577704455E-2</v>
      </c>
      <c r="G32" s="164">
        <v>5.2830815451623124E-2</v>
      </c>
      <c r="H32" s="164">
        <v>9.0627463512100957E-3</v>
      </c>
      <c r="I32" s="164">
        <v>2.3267199080382037E-2</v>
      </c>
      <c r="J32" s="164">
        <v>1.4627247230366005E-2</v>
      </c>
      <c r="K32" s="164">
        <v>1.1132204819299529E-2</v>
      </c>
      <c r="L32" s="164">
        <v>3.6536990711191528E-2</v>
      </c>
      <c r="M32" s="164">
        <v>6.5162390432024261E-3</v>
      </c>
      <c r="N32" s="164">
        <v>1.6011690448740686E-2</v>
      </c>
      <c r="O32" s="164">
        <v>1.2874897382436152E-2</v>
      </c>
      <c r="P32" s="164">
        <v>1.2806430549639054E-2</v>
      </c>
      <c r="Q32" s="164">
        <v>1.5116196587235033E-2</v>
      </c>
      <c r="R32" s="164">
        <v>1.125816691701609E-2</v>
      </c>
      <c r="S32" s="164">
        <v>8.9022934124167504E-3</v>
      </c>
      <c r="T32" s="164">
        <v>9.6411336256896716E-3</v>
      </c>
      <c r="U32" s="164">
        <v>8.5164359866209041E-3</v>
      </c>
      <c r="V32" s="164">
        <v>7.5313459802324421E-3</v>
      </c>
      <c r="W32" s="164">
        <v>7.3547086228794188E-3</v>
      </c>
      <c r="X32" s="164">
        <v>1.3181735123366799E-2</v>
      </c>
      <c r="Y32" s="164">
        <v>1.5917816963728085E-2</v>
      </c>
      <c r="Z32" s="164">
        <v>1.7299660507849715E-2</v>
      </c>
      <c r="AA32" s="164">
        <v>3.6964226527964432E-2</v>
      </c>
      <c r="AB32" s="164">
        <v>9.4406052609381109E-3</v>
      </c>
      <c r="AC32" s="164">
        <v>1.156167980670884E-2</v>
      </c>
      <c r="AD32" s="164">
        <v>2.0957280867809094E-2</v>
      </c>
      <c r="AE32" s="164">
        <v>1.0585886848372525</v>
      </c>
      <c r="AF32" s="164">
        <v>7.0495596634849778E-2</v>
      </c>
      <c r="AG32" s="164">
        <v>2.1359467859969457E-2</v>
      </c>
      <c r="AH32" s="164">
        <v>1.1186120333913736E-2</v>
      </c>
      <c r="AI32" s="164">
        <v>3.9598408436819582E-2</v>
      </c>
      <c r="AJ32" s="164">
        <v>4.9783137924614192E-3</v>
      </c>
      <c r="AK32" s="164">
        <v>9.5084137297992005E-3</v>
      </c>
      <c r="AL32" s="164">
        <v>6.2829434142677318E-2</v>
      </c>
      <c r="AM32" s="164">
        <v>1.3977079123245039E-2</v>
      </c>
      <c r="AN32" s="164">
        <v>1.0699999434035776E-2</v>
      </c>
      <c r="AO32" s="164">
        <v>6.3243193190294852E-3</v>
      </c>
      <c r="AP32" s="164">
        <v>1.9325476712561223E-2</v>
      </c>
      <c r="AQ32" s="244">
        <f t="shared" si="4"/>
        <v>1.7484278100113115</v>
      </c>
      <c r="AR32" s="165">
        <f t="shared" si="9"/>
        <v>1.2342329332304554</v>
      </c>
      <c r="AS32" s="164">
        <v>2.4418191924402134E-4</v>
      </c>
      <c r="AT32" s="164">
        <v>1.0244470875518007E-4</v>
      </c>
      <c r="AU32" s="164">
        <v>2.2394059726173687E-4</v>
      </c>
      <c r="AV32" s="164">
        <v>2.0677665868074364E-4</v>
      </c>
      <c r="AW32" s="164">
        <v>2.8381784622814334E-4</v>
      </c>
      <c r="AX32" s="164">
        <v>3.7005876148378893E-4</v>
      </c>
      <c r="AY32" s="164">
        <v>3.8840353527516594E-4</v>
      </c>
      <c r="AZ32" s="164">
        <v>3.8929954580229221E-4</v>
      </c>
      <c r="BA32" s="164">
        <v>1.8617111420065531E-4</v>
      </c>
      <c r="BB32" s="164">
        <v>3.8507004364484403E-4</v>
      </c>
      <c r="BC32" s="164">
        <v>2.5216414251536033E-4</v>
      </c>
      <c r="BD32" s="164">
        <v>8.073147903043795E-4</v>
      </c>
      <c r="BE32" s="164">
        <v>2.9533523698088509E-4</v>
      </c>
      <c r="BF32" s="164">
        <v>5.3394205847707684E-4</v>
      </c>
      <c r="BG32" s="164">
        <v>5.0758630074095631E-4</v>
      </c>
      <c r="BH32" s="164">
        <v>4.0862713536752736E-4</v>
      </c>
      <c r="BI32" s="164">
        <v>3.357722861402639E-4</v>
      </c>
      <c r="BJ32" s="164">
        <v>2.96744901614957E-4</v>
      </c>
      <c r="BK32" s="164">
        <v>3.7072632004138146E-4</v>
      </c>
      <c r="BL32" s="164">
        <v>2.9895956890875291E-4</v>
      </c>
      <c r="BM32" s="164">
        <v>5.2006701902906536E-4</v>
      </c>
      <c r="BN32" s="164">
        <v>3.0996190743966316E-4</v>
      </c>
      <c r="BO32" s="164">
        <v>3.1849636074490301E-4</v>
      </c>
      <c r="BP32" s="164">
        <v>2.0758871057767738E-4</v>
      </c>
      <c r="BQ32" s="164">
        <v>1.4499968609441998E-4</v>
      </c>
      <c r="BR32" s="164">
        <v>1.0281876057426027E-4</v>
      </c>
      <c r="BS32" s="164">
        <v>9.9489647366121208E-5</v>
      </c>
      <c r="BT32" s="164">
        <v>1.2525027070277637E-4</v>
      </c>
      <c r="BU32" s="164">
        <v>9.012941581008091E-5</v>
      </c>
      <c r="BV32" s="164">
        <v>1.4934344049119229E-4</v>
      </c>
      <c r="BW32" s="164">
        <v>1.1533406657115334E-4</v>
      </c>
      <c r="BX32" s="164">
        <v>1.2459458126640489E-4</v>
      </c>
      <c r="BY32" s="164">
        <v>8.0015346352230789E-5</v>
      </c>
      <c r="BZ32" s="164">
        <v>1.8534022606030116E-4</v>
      </c>
      <c r="CA32" s="164">
        <v>1.8276790351541081E-4</v>
      </c>
      <c r="CB32" s="164">
        <v>1.3404936104433339E-4</v>
      </c>
      <c r="CC32" s="164">
        <v>1.9029886917727471E-4</v>
      </c>
      <c r="CD32" s="164">
        <v>6.0416769274863555E-4</v>
      </c>
      <c r="CE32" s="164">
        <v>1.6384965737030214E-4</v>
      </c>
      <c r="CF32" s="244">
        <f t="shared" si="1"/>
        <v>1.0735900394604325E-2</v>
      </c>
      <c r="CG32" s="165">
        <f t="shared" si="10"/>
        <v>0.37664840492337642</v>
      </c>
      <c r="CH32" s="249">
        <f t="shared" si="5"/>
        <v>1.7591637104059159</v>
      </c>
      <c r="CI32" s="165">
        <f t="shared" si="11"/>
        <v>1.2173177396697925</v>
      </c>
    </row>
    <row r="33" spans="1:87" x14ac:dyDescent="0.15">
      <c r="A33" s="113"/>
      <c r="B33" s="78" t="s">
        <v>107</v>
      </c>
      <c r="C33" s="514" t="s">
        <v>18</v>
      </c>
      <c r="D33" s="164">
        <v>8.4452859799930211E-3</v>
      </c>
      <c r="E33" s="164">
        <v>2.3429221881638672E-3</v>
      </c>
      <c r="F33" s="164">
        <v>4.3703426127616168E-3</v>
      </c>
      <c r="G33" s="164">
        <v>1.1618941641614377E-2</v>
      </c>
      <c r="H33" s="164">
        <v>6.8669628392967691E-3</v>
      </c>
      <c r="I33" s="164">
        <v>8.9661963414474459E-3</v>
      </c>
      <c r="J33" s="164">
        <v>7.4052304814597727E-3</v>
      </c>
      <c r="K33" s="164">
        <v>7.1211436720768004E-3</v>
      </c>
      <c r="L33" s="164">
        <v>8.9746554815960979E-3</v>
      </c>
      <c r="M33" s="164">
        <v>6.860593523013896E-3</v>
      </c>
      <c r="N33" s="164">
        <v>7.1457142253273133E-3</v>
      </c>
      <c r="O33" s="164">
        <v>5.4705713931325547E-3</v>
      </c>
      <c r="P33" s="164">
        <v>4.5397367841746366E-3</v>
      </c>
      <c r="Q33" s="164">
        <v>7.4061834460246749E-3</v>
      </c>
      <c r="R33" s="164">
        <v>6.2325881954051624E-3</v>
      </c>
      <c r="S33" s="164">
        <v>5.3337874261767228E-3</v>
      </c>
      <c r="T33" s="164">
        <v>5.290345145237507E-3</v>
      </c>
      <c r="U33" s="164">
        <v>4.7835090380012367E-3</v>
      </c>
      <c r="V33" s="164">
        <v>5.7345723840772468E-3</v>
      </c>
      <c r="W33" s="164">
        <v>6.3706550969586783E-3</v>
      </c>
      <c r="X33" s="164">
        <v>4.2264951718042837E-3</v>
      </c>
      <c r="Y33" s="164">
        <v>7.5462524304235135E-3</v>
      </c>
      <c r="Z33" s="164">
        <v>9.6274282392982257E-3</v>
      </c>
      <c r="AA33" s="164">
        <v>1.3656430080988368E-2</v>
      </c>
      <c r="AB33" s="164">
        <v>6.1242975780929085E-3</v>
      </c>
      <c r="AC33" s="164">
        <v>5.6391393677394566E-3</v>
      </c>
      <c r="AD33" s="164">
        <v>3.5644348526614134E-2</v>
      </c>
      <c r="AE33" s="164">
        <v>2.3697931922830387E-2</v>
      </c>
      <c r="AF33" s="164">
        <v>1.0233508434600265</v>
      </c>
      <c r="AG33" s="164">
        <v>3.418127321537958E-2</v>
      </c>
      <c r="AH33" s="164">
        <v>2.3799859106067422E-2</v>
      </c>
      <c r="AI33" s="164">
        <v>4.529432225685694E-3</v>
      </c>
      <c r="AJ33" s="164">
        <v>1.0911441096922969E-2</v>
      </c>
      <c r="AK33" s="164">
        <v>2.2851516069925061E-2</v>
      </c>
      <c r="AL33" s="164">
        <v>2.3274045066880664E-2</v>
      </c>
      <c r="AM33" s="164">
        <v>1.1117620332041235E-2</v>
      </c>
      <c r="AN33" s="164">
        <v>2.0639229416766002E-2</v>
      </c>
      <c r="AO33" s="164">
        <v>5.6886598414771427E-3</v>
      </c>
      <c r="AP33" s="164">
        <v>4.3401700244944601E-2</v>
      </c>
      <c r="AQ33" s="244">
        <f t="shared" si="4"/>
        <v>1.4611878812898476</v>
      </c>
      <c r="AR33" s="165">
        <f t="shared" si="9"/>
        <v>1.0314673527833531</v>
      </c>
      <c r="AS33" s="164">
        <v>2.2560008414377255E-4</v>
      </c>
      <c r="AT33" s="164">
        <v>9.831779287210372E-5</v>
      </c>
      <c r="AU33" s="164">
        <v>1.9322826176228599E-4</v>
      </c>
      <c r="AV33" s="164">
        <v>1.594828250514893E-4</v>
      </c>
      <c r="AW33" s="164">
        <v>2.6964931186974331E-4</v>
      </c>
      <c r="AX33" s="164">
        <v>2.9784231794245496E-4</v>
      </c>
      <c r="AY33" s="164">
        <v>3.2437213313880984E-4</v>
      </c>
      <c r="AZ33" s="164">
        <v>3.0927116505472365E-4</v>
      </c>
      <c r="BA33" s="164">
        <v>1.4729827703292473E-4</v>
      </c>
      <c r="BB33" s="164">
        <v>3.4651945847256253E-4</v>
      </c>
      <c r="BC33" s="164">
        <v>2.056670384120471E-4</v>
      </c>
      <c r="BD33" s="164">
        <v>4.3270574299073797E-4</v>
      </c>
      <c r="BE33" s="164">
        <v>2.1139449606005038E-4</v>
      </c>
      <c r="BF33" s="164">
        <v>3.2363388982131053E-4</v>
      </c>
      <c r="BG33" s="164">
        <v>3.257948143691553E-4</v>
      </c>
      <c r="BH33" s="164">
        <v>2.7308027918592512E-4</v>
      </c>
      <c r="BI33" s="164">
        <v>2.5317293133714415E-4</v>
      </c>
      <c r="BJ33" s="164">
        <v>2.2852148285283289E-4</v>
      </c>
      <c r="BK33" s="164">
        <v>2.7993185576114535E-4</v>
      </c>
      <c r="BL33" s="164">
        <v>2.3904277288889033E-4</v>
      </c>
      <c r="BM33" s="164">
        <v>3.2835997274930343E-4</v>
      </c>
      <c r="BN33" s="164">
        <v>2.9209059927592327E-4</v>
      </c>
      <c r="BO33" s="164">
        <v>2.382778585088946E-4</v>
      </c>
      <c r="BP33" s="164">
        <v>1.6742868843015811E-4</v>
      </c>
      <c r="BQ33" s="164">
        <v>1.2837854507043327E-4</v>
      </c>
      <c r="BR33" s="164">
        <v>9.954059517080496E-5</v>
      </c>
      <c r="BS33" s="164">
        <v>1.0096781626879401E-4</v>
      </c>
      <c r="BT33" s="164">
        <v>8.9528859798278433E-5</v>
      </c>
      <c r="BU33" s="164">
        <v>3.8545644303456607E-5</v>
      </c>
      <c r="BV33" s="164">
        <v>1.5832075561410239E-4</v>
      </c>
      <c r="BW33" s="164">
        <v>1.2351028745969365E-4</v>
      </c>
      <c r="BX33" s="164">
        <v>8.8866998125062364E-5</v>
      </c>
      <c r="BY33" s="164">
        <v>7.8747121109804338E-5</v>
      </c>
      <c r="BZ33" s="164">
        <v>1.7062444385269285E-4</v>
      </c>
      <c r="CA33" s="164">
        <v>1.4265056281996712E-4</v>
      </c>
      <c r="CB33" s="164">
        <v>1.1235655958836885E-4</v>
      </c>
      <c r="CC33" s="164">
        <v>1.9715931787361987E-4</v>
      </c>
      <c r="CD33" s="164">
        <v>5.4023361442251774E-4</v>
      </c>
      <c r="CE33" s="164">
        <v>1.6838504671694673E-4</v>
      </c>
      <c r="CF33" s="244">
        <f t="shared" si="1"/>
        <v>8.4085002181789326E-3</v>
      </c>
      <c r="CG33" s="165">
        <f t="shared" si="10"/>
        <v>0.29499604863758427</v>
      </c>
      <c r="CH33" s="249">
        <f t="shared" si="5"/>
        <v>1.4695963815080264</v>
      </c>
      <c r="CI33" s="165">
        <f t="shared" si="11"/>
        <v>1.0169410241821464</v>
      </c>
    </row>
    <row r="34" spans="1:87" x14ac:dyDescent="0.15">
      <c r="A34" s="113"/>
      <c r="B34" s="78" t="s">
        <v>108</v>
      </c>
      <c r="C34" s="514" t="s">
        <v>378</v>
      </c>
      <c r="D34" s="164">
        <v>1.9978553155215538E-2</v>
      </c>
      <c r="E34" s="164">
        <v>1.0221107572662024E-2</v>
      </c>
      <c r="F34" s="164">
        <v>1.6505405952524008E-2</v>
      </c>
      <c r="G34" s="164">
        <v>2.6444289250940226E-2</v>
      </c>
      <c r="H34" s="164">
        <v>2.1691706975956213E-2</v>
      </c>
      <c r="I34" s="164">
        <v>1.8581165178884498E-2</v>
      </c>
      <c r="J34" s="164">
        <v>2.7818011529252951E-2</v>
      </c>
      <c r="K34" s="164">
        <v>1.9835740858966715E-2</v>
      </c>
      <c r="L34" s="164">
        <v>3.7986490958797643E-2</v>
      </c>
      <c r="M34" s="164">
        <v>1.5040979039972459E-2</v>
      </c>
      <c r="N34" s="164">
        <v>2.8455092842614434E-2</v>
      </c>
      <c r="O34" s="164">
        <v>2.1084113320097315E-2</v>
      </c>
      <c r="P34" s="164">
        <v>1.6287398002425825E-2</v>
      </c>
      <c r="Q34" s="164">
        <v>1.9191923218439037E-2</v>
      </c>
      <c r="R34" s="164">
        <v>1.6634733202697261E-2</v>
      </c>
      <c r="S34" s="164">
        <v>1.2659491950839806E-2</v>
      </c>
      <c r="T34" s="164">
        <v>1.4179616148509386E-2</v>
      </c>
      <c r="U34" s="164">
        <v>1.5551633224705586E-2</v>
      </c>
      <c r="V34" s="164">
        <v>1.562280557593854E-2</v>
      </c>
      <c r="W34" s="164">
        <v>1.3810153228033797E-2</v>
      </c>
      <c r="X34" s="164">
        <v>1.3129744494040026E-2</v>
      </c>
      <c r="Y34" s="164">
        <v>6.2669567984436444E-2</v>
      </c>
      <c r="Z34" s="164">
        <v>2.0430519984491947E-2</v>
      </c>
      <c r="AA34" s="164">
        <v>3.3742156613088367E-2</v>
      </c>
      <c r="AB34" s="164">
        <v>1.1980768808034328E-2</v>
      </c>
      <c r="AC34" s="164">
        <v>2.5857985805553787E-2</v>
      </c>
      <c r="AD34" s="164">
        <v>1.5781694842812409E-2</v>
      </c>
      <c r="AE34" s="164">
        <v>1.8663789253789503E-2</v>
      </c>
      <c r="AF34" s="164">
        <v>2.9075117331513437E-3</v>
      </c>
      <c r="AG34" s="164">
        <v>1.0359649239336406</v>
      </c>
      <c r="AH34" s="164">
        <v>1.3078055465616306E-2</v>
      </c>
      <c r="AI34" s="164">
        <v>1.6634885864860768E-2</v>
      </c>
      <c r="AJ34" s="164">
        <v>1.1534377687832387E-2</v>
      </c>
      <c r="AK34" s="164">
        <v>9.8596732760772385E-3</v>
      </c>
      <c r="AL34" s="164">
        <v>1.8610234770032184E-2</v>
      </c>
      <c r="AM34" s="164">
        <v>8.134284972151214E-3</v>
      </c>
      <c r="AN34" s="164">
        <v>1.5588279472488044E-2</v>
      </c>
      <c r="AO34" s="164">
        <v>3.7502250780799128E-2</v>
      </c>
      <c r="AP34" s="164">
        <v>4.4690926879052878E-2</v>
      </c>
      <c r="AQ34" s="244">
        <f t="shared" si="4"/>
        <v>1.8043420438094222</v>
      </c>
      <c r="AR34" s="165">
        <f t="shared" si="9"/>
        <v>1.2737033582573423</v>
      </c>
      <c r="AS34" s="164">
        <v>1.6678828712573251E-3</v>
      </c>
      <c r="AT34" s="164">
        <v>9.7068997852064976E-4</v>
      </c>
      <c r="AU34" s="164">
        <v>1.4301699262100475E-3</v>
      </c>
      <c r="AV34" s="164">
        <v>1.6492741789955077E-3</v>
      </c>
      <c r="AW34" s="164">
        <v>1.8597270446149654E-3</v>
      </c>
      <c r="AX34" s="164">
        <v>1.6921458294806378E-3</v>
      </c>
      <c r="AY34" s="164">
        <v>2.3215319185099911E-3</v>
      </c>
      <c r="AZ34" s="164">
        <v>2.0206044844103084E-3</v>
      </c>
      <c r="BA34" s="164">
        <v>1.794508576619268E-3</v>
      </c>
      <c r="BB34" s="164">
        <v>1.846058527264648E-3</v>
      </c>
      <c r="BC34" s="164">
        <v>2.047684848124363E-3</v>
      </c>
      <c r="BD34" s="164">
        <v>2.8268323573794525E-3</v>
      </c>
      <c r="BE34" s="164">
        <v>1.892959613722954E-3</v>
      </c>
      <c r="BF34" s="164">
        <v>2.0598657287151808E-3</v>
      </c>
      <c r="BG34" s="164">
        <v>1.797786648923546E-3</v>
      </c>
      <c r="BH34" s="164">
        <v>1.5582648166893214E-3</v>
      </c>
      <c r="BI34" s="164">
        <v>1.5466611490326753E-3</v>
      </c>
      <c r="BJ34" s="164">
        <v>1.535116635336559E-3</v>
      </c>
      <c r="BK34" s="164">
        <v>1.6598828172589624E-3</v>
      </c>
      <c r="BL34" s="164">
        <v>1.4802782005538385E-3</v>
      </c>
      <c r="BM34" s="164">
        <v>1.9393663768996149E-3</v>
      </c>
      <c r="BN34" s="164">
        <v>3.1330573270868553E-3</v>
      </c>
      <c r="BO34" s="164">
        <v>1.6893104234599274E-3</v>
      </c>
      <c r="BP34" s="164">
        <v>2.0917792355346666E-3</v>
      </c>
      <c r="BQ34" s="164">
        <v>9.6825969427599343E-4</v>
      </c>
      <c r="BR34" s="164">
        <v>1.4285698937044008E-3</v>
      </c>
      <c r="BS34" s="164">
        <v>9.8466202258618994E-4</v>
      </c>
      <c r="BT34" s="164">
        <v>1.0787400633469164E-3</v>
      </c>
      <c r="BU34" s="164">
        <v>2.5028585128776369E-4</v>
      </c>
      <c r="BV34" s="164">
        <v>3.0068503084538308E-3</v>
      </c>
      <c r="BW34" s="164">
        <v>9.9946947146574926E-4</v>
      </c>
      <c r="BX34" s="164">
        <v>1.0530983487848345E-3</v>
      </c>
      <c r="BY34" s="164">
        <v>8.0983552775365389E-4</v>
      </c>
      <c r="BZ34" s="164">
        <v>9.6489812275156917E-4</v>
      </c>
      <c r="CA34" s="164">
        <v>1.2746619764746187E-3</v>
      </c>
      <c r="CB34" s="164">
        <v>7.5706030088806906E-4</v>
      </c>
      <c r="CC34" s="164">
        <v>1.369053094177038E-3</v>
      </c>
      <c r="CD34" s="164">
        <v>3.5900056388749888E-3</v>
      </c>
      <c r="CE34" s="164">
        <v>2.3798128476659889E-3</v>
      </c>
      <c r="CF34" s="244">
        <f t="shared" si="1"/>
        <v>6.5426702677092885E-2</v>
      </c>
      <c r="CG34" s="165">
        <f t="shared" si="10"/>
        <v>2.2953699547276081</v>
      </c>
      <c r="CH34" s="249">
        <f t="shared" si="5"/>
        <v>1.8697687464865151</v>
      </c>
      <c r="CI34" s="165">
        <f t="shared" si="11"/>
        <v>1.2938549440932872</v>
      </c>
    </row>
    <row r="35" spans="1:87" x14ac:dyDescent="0.15">
      <c r="A35" s="113"/>
      <c r="B35" s="78" t="s">
        <v>109</v>
      </c>
      <c r="C35" s="514" t="s">
        <v>347</v>
      </c>
      <c r="D35" s="164">
        <v>4.5619813853549447E-3</v>
      </c>
      <c r="E35" s="164">
        <v>2.3422643144381055E-3</v>
      </c>
      <c r="F35" s="164">
        <v>6.5862153714116908E-3</v>
      </c>
      <c r="G35" s="164">
        <v>8.6301343221007673E-3</v>
      </c>
      <c r="H35" s="164">
        <v>6.1104276699013036E-3</v>
      </c>
      <c r="I35" s="164">
        <v>8.495233734225326E-3</v>
      </c>
      <c r="J35" s="164">
        <v>6.8105551511734056E-3</v>
      </c>
      <c r="K35" s="164">
        <v>1.1885984996120369E-2</v>
      </c>
      <c r="L35" s="164">
        <v>6.7298649082842181E-3</v>
      </c>
      <c r="M35" s="164">
        <v>6.7878884449339722E-3</v>
      </c>
      <c r="N35" s="164">
        <v>7.4285838311395833E-3</v>
      </c>
      <c r="O35" s="164">
        <v>4.7647828196768893E-3</v>
      </c>
      <c r="P35" s="164">
        <v>4.9696299833983625E-3</v>
      </c>
      <c r="Q35" s="164">
        <v>6.1617346831292661E-3</v>
      </c>
      <c r="R35" s="164">
        <v>7.0079756296806415E-3</v>
      </c>
      <c r="S35" s="164">
        <v>8.363371434104646E-3</v>
      </c>
      <c r="T35" s="164">
        <v>7.465781501386032E-3</v>
      </c>
      <c r="U35" s="164">
        <v>7.5883244148934178E-3</v>
      </c>
      <c r="V35" s="164">
        <v>1.0599901747234528E-2</v>
      </c>
      <c r="W35" s="164">
        <v>1.3045524524345728E-2</v>
      </c>
      <c r="X35" s="164">
        <v>4.959895990746829E-3</v>
      </c>
      <c r="Y35" s="164">
        <v>6.7669309013390052E-3</v>
      </c>
      <c r="Z35" s="164">
        <v>8.2194711215193752E-3</v>
      </c>
      <c r="AA35" s="164">
        <v>1.0769668053308729E-2</v>
      </c>
      <c r="AB35" s="164">
        <v>2.9870472325949669E-2</v>
      </c>
      <c r="AC35" s="164">
        <v>7.9021432747361665E-3</v>
      </c>
      <c r="AD35" s="164">
        <v>2.4655130171562959E-2</v>
      </c>
      <c r="AE35" s="164">
        <v>3.5219427094860603E-2</v>
      </c>
      <c r="AF35" s="164">
        <v>5.1182075825299484E-3</v>
      </c>
      <c r="AG35" s="164">
        <v>1.018334657874221E-2</v>
      </c>
      <c r="AH35" s="164">
        <v>1.0976978616399202</v>
      </c>
      <c r="AI35" s="164">
        <v>1.7130347044064676E-2</v>
      </c>
      <c r="AJ35" s="164">
        <v>1.4544954709663367E-2</v>
      </c>
      <c r="AK35" s="164">
        <v>1.0068636105240026E-2</v>
      </c>
      <c r="AL35" s="164">
        <v>3.5299174173474147E-2</v>
      </c>
      <c r="AM35" s="164">
        <v>1.9782271242595222E-2</v>
      </c>
      <c r="AN35" s="164">
        <v>1.1985415338767687E-2</v>
      </c>
      <c r="AO35" s="164">
        <v>4.2291831898019529E-3</v>
      </c>
      <c r="AP35" s="164">
        <v>2.8740984637591987E-2</v>
      </c>
      <c r="AQ35" s="244">
        <f t="shared" si="4"/>
        <v>1.5294796820433481</v>
      </c>
      <c r="AR35" s="165">
        <f t="shared" si="9"/>
        <v>1.079675227925214</v>
      </c>
      <c r="AS35" s="164">
        <v>2.8383440943893475E-4</v>
      </c>
      <c r="AT35" s="164">
        <v>1.2719979760894318E-4</v>
      </c>
      <c r="AU35" s="164">
        <v>2.5780329463323439E-4</v>
      </c>
      <c r="AV35" s="164">
        <v>2.8484569293821038E-4</v>
      </c>
      <c r="AW35" s="164">
        <v>3.187025885179294E-4</v>
      </c>
      <c r="AX35" s="164">
        <v>4.1435801912958174E-4</v>
      </c>
      <c r="AY35" s="164">
        <v>3.8971944143100255E-4</v>
      </c>
      <c r="AZ35" s="164">
        <v>5.2810100879019145E-4</v>
      </c>
      <c r="BA35" s="164">
        <v>2.325786495808753E-4</v>
      </c>
      <c r="BB35" s="164">
        <v>4.9416560797585799E-4</v>
      </c>
      <c r="BC35" s="164">
        <v>2.8894212741485144E-4</v>
      </c>
      <c r="BD35" s="164">
        <v>4.5308397983827661E-4</v>
      </c>
      <c r="BE35" s="164">
        <v>2.7461470964462519E-4</v>
      </c>
      <c r="BF35" s="164">
        <v>3.6707935542000438E-4</v>
      </c>
      <c r="BG35" s="164">
        <v>4.1328186089432636E-4</v>
      </c>
      <c r="BH35" s="164">
        <v>3.8126945602090734E-4</v>
      </c>
      <c r="BI35" s="164">
        <v>3.6367318516808574E-4</v>
      </c>
      <c r="BJ35" s="164">
        <v>3.6069137068181034E-4</v>
      </c>
      <c r="BK35" s="164">
        <v>4.3041595397135549E-4</v>
      </c>
      <c r="BL35" s="164">
        <v>4.3430787393723111E-4</v>
      </c>
      <c r="BM35" s="164">
        <v>4.2193224375543676E-4</v>
      </c>
      <c r="BN35" s="164">
        <v>3.377272709847512E-4</v>
      </c>
      <c r="BO35" s="164">
        <v>3.3099267155214647E-4</v>
      </c>
      <c r="BP35" s="164">
        <v>3.1665501074942999E-4</v>
      </c>
      <c r="BQ35" s="164">
        <v>4.1836255940660847E-4</v>
      </c>
      <c r="BR35" s="164">
        <v>1.7085901727928796E-4</v>
      </c>
      <c r="BS35" s="164">
        <v>3.0386808904865197E-4</v>
      </c>
      <c r="BT35" s="164">
        <v>4.0037454096084117E-4</v>
      </c>
      <c r="BU35" s="164">
        <v>9.0376167501956699E-5</v>
      </c>
      <c r="BV35" s="164">
        <v>2.10344420427407E-4</v>
      </c>
      <c r="BW35" s="164">
        <v>8.4892413946876708E-4</v>
      </c>
      <c r="BX35" s="164">
        <v>2.511693805577132E-4</v>
      </c>
      <c r="BY35" s="164">
        <v>2.1186532335994881E-4</v>
      </c>
      <c r="BZ35" s="164">
        <v>3.0225351248418269E-4</v>
      </c>
      <c r="CA35" s="164">
        <v>4.5694884256981973E-4</v>
      </c>
      <c r="CB35" s="164">
        <v>4.9879476045093323E-4</v>
      </c>
      <c r="CC35" s="164">
        <v>3.0525111407930669E-4</v>
      </c>
      <c r="CD35" s="164">
        <v>5.6233462098166491E-4</v>
      </c>
      <c r="CE35" s="164">
        <v>3.8832514167521021E-4</v>
      </c>
      <c r="CF35" s="244">
        <f t="shared" si="1"/>
        <v>1.3926027210330299E-2</v>
      </c>
      <c r="CG35" s="165">
        <f t="shared" si="10"/>
        <v>0.48856786509742567</v>
      </c>
      <c r="CH35" s="249">
        <f t="shared" si="5"/>
        <v>1.5434057092536784</v>
      </c>
      <c r="CI35" s="165">
        <f t="shared" si="11"/>
        <v>1.068016090980308</v>
      </c>
    </row>
    <row r="36" spans="1:87" x14ac:dyDescent="0.15">
      <c r="A36" s="113"/>
      <c r="B36" s="78" t="s">
        <v>110</v>
      </c>
      <c r="C36" s="514" t="s">
        <v>19</v>
      </c>
      <c r="D36" s="164">
        <v>3.7388625582116782E-3</v>
      </c>
      <c r="E36" s="164">
        <v>3.0240164959753056E-3</v>
      </c>
      <c r="F36" s="164">
        <v>4.0529584507726837E-3</v>
      </c>
      <c r="G36" s="164">
        <v>1.7775186443941238E-3</v>
      </c>
      <c r="H36" s="164">
        <v>1.4496778577116E-3</v>
      </c>
      <c r="I36" s="164">
        <v>1.054463498015474E-3</v>
      </c>
      <c r="J36" s="164">
        <v>9.5649758655835045E-4</v>
      </c>
      <c r="K36" s="164">
        <v>1.0159473506886007E-3</v>
      </c>
      <c r="L36" s="164">
        <v>1.6201370511071693E-3</v>
      </c>
      <c r="M36" s="164">
        <v>9.505814869663759E-4</v>
      </c>
      <c r="N36" s="164">
        <v>2.5912936986582273E-3</v>
      </c>
      <c r="O36" s="164">
        <v>1.305657485482032E-3</v>
      </c>
      <c r="P36" s="164">
        <v>1.004473666732871E-3</v>
      </c>
      <c r="Q36" s="164">
        <v>1.1574895374864759E-3</v>
      </c>
      <c r="R36" s="164">
        <v>2.4591069185290128E-3</v>
      </c>
      <c r="S36" s="164">
        <v>2.289778530097064E-3</v>
      </c>
      <c r="T36" s="164">
        <v>1.4093500232766863E-3</v>
      </c>
      <c r="U36" s="164">
        <v>1.4325997007308756E-3</v>
      </c>
      <c r="V36" s="164">
        <v>1.3547899155795435E-3</v>
      </c>
      <c r="W36" s="164">
        <v>1.1064250352094149E-3</v>
      </c>
      <c r="X36" s="164">
        <v>1.6171818521932277E-3</v>
      </c>
      <c r="Y36" s="164">
        <v>1.272969712424764E-3</v>
      </c>
      <c r="Z36" s="164">
        <v>3.8676070194579972E-3</v>
      </c>
      <c r="AA36" s="164">
        <v>1.5311227553353314E-3</v>
      </c>
      <c r="AB36" s="164">
        <v>2.9541362475474244E-3</v>
      </c>
      <c r="AC36" s="164">
        <v>6.3414284003660286E-4</v>
      </c>
      <c r="AD36" s="164">
        <v>2.0979815462993895E-3</v>
      </c>
      <c r="AE36" s="164">
        <v>1.3372314600650795E-3</v>
      </c>
      <c r="AF36" s="164">
        <v>1.3125659308848001E-3</v>
      </c>
      <c r="AG36" s="164">
        <v>2.6740603884483957E-3</v>
      </c>
      <c r="AH36" s="164">
        <v>2.2988518156992245E-3</v>
      </c>
      <c r="AI36" s="164">
        <v>1.0005256285891813</v>
      </c>
      <c r="AJ36" s="164">
        <v>2.578283839012581E-3</v>
      </c>
      <c r="AK36" s="164">
        <v>1.1017524793943908E-3</v>
      </c>
      <c r="AL36" s="164">
        <v>1.1564850359879115E-3</v>
      </c>
      <c r="AM36" s="164">
        <v>2.2320882963909137E-3</v>
      </c>
      <c r="AN36" s="164">
        <v>8.9073669530229137E-4</v>
      </c>
      <c r="AO36" s="164">
        <v>6.496609175050815E-4</v>
      </c>
      <c r="AP36" s="164">
        <v>0.22741107185317319</v>
      </c>
      <c r="AQ36" s="244">
        <f t="shared" si="4"/>
        <v>1.2938951847665234</v>
      </c>
      <c r="AR36" s="165">
        <f t="shared" si="9"/>
        <v>0.91337374070755395</v>
      </c>
      <c r="AS36" s="164">
        <v>2.7825470563751216E-5</v>
      </c>
      <c r="AT36" s="164">
        <v>1.0468205532046324E-5</v>
      </c>
      <c r="AU36" s="164">
        <v>2.4254710506309466E-5</v>
      </c>
      <c r="AV36" s="164">
        <v>1.6868018760629594E-5</v>
      </c>
      <c r="AW36" s="164">
        <v>3.5199207131805942E-5</v>
      </c>
      <c r="AX36" s="164">
        <v>2.9377271071395443E-5</v>
      </c>
      <c r="AY36" s="164">
        <v>3.3416419405801301E-5</v>
      </c>
      <c r="AZ36" s="164">
        <v>3.6152937301237461E-5</v>
      </c>
      <c r="BA36" s="164">
        <v>1.5063378855340906E-5</v>
      </c>
      <c r="BB36" s="164">
        <v>3.9792801687393026E-5</v>
      </c>
      <c r="BC36" s="164">
        <v>2.5674677989547878E-5</v>
      </c>
      <c r="BD36" s="164">
        <v>7.9585082586913549E-5</v>
      </c>
      <c r="BE36" s="164">
        <v>2.5360779462886113E-5</v>
      </c>
      <c r="BF36" s="164">
        <v>5.1106525572285313E-5</v>
      </c>
      <c r="BG36" s="164">
        <v>6.6842249696180949E-5</v>
      </c>
      <c r="BH36" s="164">
        <v>5.2094196436495515E-5</v>
      </c>
      <c r="BI36" s="164">
        <v>3.8392662819949406E-5</v>
      </c>
      <c r="BJ36" s="164">
        <v>3.4296810224355908E-5</v>
      </c>
      <c r="BK36" s="164">
        <v>4.3967067229499861E-5</v>
      </c>
      <c r="BL36" s="164">
        <v>3.5393991940498739E-5</v>
      </c>
      <c r="BM36" s="164">
        <v>5.9235477648552524E-5</v>
      </c>
      <c r="BN36" s="164">
        <v>2.9453432753037226E-5</v>
      </c>
      <c r="BO36" s="164">
        <v>3.1231665400032802E-5</v>
      </c>
      <c r="BP36" s="164">
        <v>1.6903652467041601E-5</v>
      </c>
      <c r="BQ36" s="164">
        <v>1.5280362567027148E-5</v>
      </c>
      <c r="BR36" s="164">
        <v>9.5988254003616205E-6</v>
      </c>
      <c r="BS36" s="164">
        <v>8.4953105625549978E-6</v>
      </c>
      <c r="BT36" s="164">
        <v>8.2988705790917222E-6</v>
      </c>
      <c r="BU36" s="164">
        <v>3.3296239214406627E-6</v>
      </c>
      <c r="BV36" s="164">
        <v>1.4359486213576493E-5</v>
      </c>
      <c r="BW36" s="164">
        <v>1.1721538160931852E-5</v>
      </c>
      <c r="BX36" s="164">
        <v>9.9524157877443315E-6</v>
      </c>
      <c r="BY36" s="164">
        <v>7.8220028959677121E-6</v>
      </c>
      <c r="BZ36" s="164">
        <v>1.7447194602963044E-5</v>
      </c>
      <c r="CA36" s="164">
        <v>1.3117478270205203E-5</v>
      </c>
      <c r="CB36" s="164">
        <v>1.5256548073865649E-5</v>
      </c>
      <c r="CC36" s="164">
        <v>2.1642341769131913E-5</v>
      </c>
      <c r="CD36" s="164">
        <v>5.3522863382377575E-5</v>
      </c>
      <c r="CE36" s="164">
        <v>1.6042276906275958E-5</v>
      </c>
      <c r="CF36" s="244">
        <f t="shared" si="1"/>
        <v>1.0838438321365039E-3</v>
      </c>
      <c r="CG36" s="165">
        <f t="shared" si="10"/>
        <v>3.8024575075735818E-2</v>
      </c>
      <c r="CH36" s="249">
        <f t="shared" si="5"/>
        <v>1.29497902859866</v>
      </c>
      <c r="CI36" s="165">
        <f t="shared" si="11"/>
        <v>0.89610815337349126</v>
      </c>
    </row>
    <row r="37" spans="1:87" x14ac:dyDescent="0.15">
      <c r="A37" s="113"/>
      <c r="B37" s="78" t="s">
        <v>111</v>
      </c>
      <c r="C37" s="514" t="s">
        <v>20</v>
      </c>
      <c r="D37" s="164">
        <v>4.2102807340539585E-3</v>
      </c>
      <c r="E37" s="164">
        <v>3.0942690986989945E-3</v>
      </c>
      <c r="F37" s="164">
        <v>4.3112479660965359E-3</v>
      </c>
      <c r="G37" s="164">
        <v>4.1387263813959753E-3</v>
      </c>
      <c r="H37" s="164">
        <v>8.7049838065944955E-3</v>
      </c>
      <c r="I37" s="164">
        <v>2.2034759493100121E-2</v>
      </c>
      <c r="J37" s="164">
        <v>1.1625445783106468E-2</v>
      </c>
      <c r="K37" s="164">
        <v>9.0644739789615875E-2</v>
      </c>
      <c r="L37" s="164">
        <v>4.7430954238621573E-3</v>
      </c>
      <c r="M37" s="164">
        <v>3.0702781964189615E-2</v>
      </c>
      <c r="N37" s="164">
        <v>2.7528430336637415E-2</v>
      </c>
      <c r="O37" s="164">
        <v>1.2825281899761351E-2</v>
      </c>
      <c r="P37" s="164">
        <v>1.6676921916363698E-2</v>
      </c>
      <c r="Q37" s="164">
        <v>1.2205931952674519E-2</v>
      </c>
      <c r="R37" s="164">
        <v>3.5668384338464268E-2</v>
      </c>
      <c r="S37" s="164">
        <v>2.800199812104032E-2</v>
      </c>
      <c r="T37" s="164">
        <v>6.6355652128268591E-2</v>
      </c>
      <c r="U37" s="164">
        <v>5.7598275028097404E-2</v>
      </c>
      <c r="V37" s="164">
        <v>6.0482340179623027E-2</v>
      </c>
      <c r="W37" s="164">
        <v>8.3839777391809853E-2</v>
      </c>
      <c r="X37" s="164">
        <v>3.6192007711483398E-2</v>
      </c>
      <c r="Y37" s="164">
        <v>1.7324176836624114E-2</v>
      </c>
      <c r="Z37" s="164">
        <v>4.7260768727677097E-3</v>
      </c>
      <c r="AA37" s="164">
        <v>8.7466170689318983E-3</v>
      </c>
      <c r="AB37" s="164">
        <v>2.9574021134344099E-3</v>
      </c>
      <c r="AC37" s="164">
        <v>1.9004712435894979E-3</v>
      </c>
      <c r="AD37" s="164">
        <v>4.6032532361174111E-3</v>
      </c>
      <c r="AE37" s="164">
        <v>2.2473123320541446E-3</v>
      </c>
      <c r="AF37" s="164">
        <v>5.773082337314719E-4</v>
      </c>
      <c r="AG37" s="164">
        <v>4.2109157803637987E-3</v>
      </c>
      <c r="AH37" s="164">
        <v>1.9677972703948592E-2</v>
      </c>
      <c r="AI37" s="164">
        <v>1.5286093152910615E-3</v>
      </c>
      <c r="AJ37" s="164">
        <v>1.0027787700007513</v>
      </c>
      <c r="AK37" s="164">
        <v>9.0190351480221066E-3</v>
      </c>
      <c r="AL37" s="164">
        <v>2.0156347137981669E-3</v>
      </c>
      <c r="AM37" s="164">
        <v>4.8610665883616205E-3</v>
      </c>
      <c r="AN37" s="164">
        <v>2.4054708593949747E-3</v>
      </c>
      <c r="AO37" s="164">
        <v>5.5666211312084277E-3</v>
      </c>
      <c r="AP37" s="164">
        <v>2.5798973850719473E-2</v>
      </c>
      <c r="AQ37" s="244">
        <f t="shared" si="4"/>
        <v>1.7425310194740482</v>
      </c>
      <c r="AR37" s="165">
        <f t="shared" si="9"/>
        <v>1.2300703289526127</v>
      </c>
      <c r="AS37" s="164">
        <v>5.7720532508840218E-4</v>
      </c>
      <c r="AT37" s="164">
        <v>1.5862446930160564E-4</v>
      </c>
      <c r="AU37" s="164">
        <v>3.6402245734473991E-4</v>
      </c>
      <c r="AV37" s="164">
        <v>2.6314297291694076E-4</v>
      </c>
      <c r="AW37" s="164">
        <v>4.2621371490349713E-4</v>
      </c>
      <c r="AX37" s="164">
        <v>9.9587161512815084E-4</v>
      </c>
      <c r="AY37" s="164">
        <v>6.0821162877110549E-4</v>
      </c>
      <c r="AZ37" s="164">
        <v>1.9630631865307667E-3</v>
      </c>
      <c r="BA37" s="164">
        <v>2.1287093340369528E-4</v>
      </c>
      <c r="BB37" s="164">
        <v>1.7102059763030788E-3</v>
      </c>
      <c r="BC37" s="164">
        <v>4.7046250733804391E-4</v>
      </c>
      <c r="BD37" s="164">
        <v>8.344070973800964E-4</v>
      </c>
      <c r="BE37" s="164">
        <v>4.2449549661635204E-4</v>
      </c>
      <c r="BF37" s="164">
        <v>5.8562600513044317E-4</v>
      </c>
      <c r="BG37" s="164">
        <v>1.0082548361299098E-3</v>
      </c>
      <c r="BH37" s="164">
        <v>8.206702319782964E-4</v>
      </c>
      <c r="BI37" s="164">
        <v>9.8902855026067478E-4</v>
      </c>
      <c r="BJ37" s="164">
        <v>9.3508401092201967E-4</v>
      </c>
      <c r="BK37" s="164">
        <v>1.1691337745022225E-3</v>
      </c>
      <c r="BL37" s="164">
        <v>1.1012062227341109E-3</v>
      </c>
      <c r="BM37" s="164">
        <v>1.3204936898667061E-3</v>
      </c>
      <c r="BN37" s="164">
        <v>5.8021648037334531E-4</v>
      </c>
      <c r="BO37" s="164">
        <v>4.259420223917928E-4</v>
      </c>
      <c r="BP37" s="164">
        <v>2.2271062346785868E-4</v>
      </c>
      <c r="BQ37" s="164">
        <v>3.1563544333820901E-4</v>
      </c>
      <c r="BR37" s="164">
        <v>1.808117119863131E-4</v>
      </c>
      <c r="BS37" s="164">
        <v>1.1110048484287722E-4</v>
      </c>
      <c r="BT37" s="164">
        <v>1.0567469811088426E-4</v>
      </c>
      <c r="BU37" s="164">
        <v>4.5691695857600728E-5</v>
      </c>
      <c r="BV37" s="164">
        <v>1.4121015382295205E-4</v>
      </c>
      <c r="BW37" s="164">
        <v>1.9244185048522371E-4</v>
      </c>
      <c r="BX37" s="164">
        <v>1.6191170155419526E-4</v>
      </c>
      <c r="BY37" s="164">
        <v>1.2954705693239826E-4</v>
      </c>
      <c r="BZ37" s="164">
        <v>7.5293187667756201E-4</v>
      </c>
      <c r="CA37" s="164">
        <v>1.8497353771428006E-4</v>
      </c>
      <c r="CB37" s="164">
        <v>3.0368490293125871E-4</v>
      </c>
      <c r="CC37" s="164">
        <v>2.2513779567720987E-4</v>
      </c>
      <c r="CD37" s="164">
        <v>8.7714819317069321E-4</v>
      </c>
      <c r="CE37" s="164">
        <v>2.6572166083157296E-4</v>
      </c>
      <c r="CF37" s="244">
        <f t="shared" si="1"/>
        <v>2.2160786592717086E-2</v>
      </c>
      <c r="CG37" s="165">
        <f t="shared" si="10"/>
        <v>0.7774685508622271</v>
      </c>
      <c r="CH37" s="249">
        <f t="shared" si="5"/>
        <v>1.7646918060667653</v>
      </c>
      <c r="CI37" s="165">
        <f t="shared" si="11"/>
        <v>1.2211431078687482</v>
      </c>
    </row>
    <row r="38" spans="1:87" x14ac:dyDescent="0.15">
      <c r="A38" s="113"/>
      <c r="B38" s="78" t="s">
        <v>112</v>
      </c>
      <c r="C38" s="514" t="s">
        <v>379</v>
      </c>
      <c r="D38" s="164">
        <v>1.0238390471423876E-3</v>
      </c>
      <c r="E38" s="164">
        <v>6.4052440986276334E-5</v>
      </c>
      <c r="F38" s="164">
        <v>9.5315088899470025E-5</v>
      </c>
      <c r="G38" s="164">
        <v>8.3378857713921995E-5</v>
      </c>
      <c r="H38" s="164">
        <v>1.3958041705057798E-4</v>
      </c>
      <c r="I38" s="164">
        <v>6.244900583601552E-5</v>
      </c>
      <c r="J38" s="164">
        <v>6.6596447722516055E-5</v>
      </c>
      <c r="K38" s="164">
        <v>7.6931954102422935E-5</v>
      </c>
      <c r="L38" s="164">
        <v>9.4859368692536822E-5</v>
      </c>
      <c r="M38" s="164">
        <v>5.3685942462073585E-5</v>
      </c>
      <c r="N38" s="164">
        <v>9.160114958884418E-5</v>
      </c>
      <c r="O38" s="164">
        <v>6.0706120462413405E-5</v>
      </c>
      <c r="P38" s="164">
        <v>4.6717586683938173E-5</v>
      </c>
      <c r="Q38" s="164">
        <v>5.4817403169350498E-5</v>
      </c>
      <c r="R38" s="164">
        <v>6.9994887047123425E-5</v>
      </c>
      <c r="S38" s="164">
        <v>6.1764054524617745E-5</v>
      </c>
      <c r="T38" s="164">
        <v>5.1470320390474208E-5</v>
      </c>
      <c r="U38" s="164">
        <v>5.4167764974706015E-5</v>
      </c>
      <c r="V38" s="164">
        <v>5.4749903060260496E-5</v>
      </c>
      <c r="W38" s="164">
        <v>5.0130084937137967E-5</v>
      </c>
      <c r="X38" s="164">
        <v>5.0972262413646388E-5</v>
      </c>
      <c r="Y38" s="164">
        <v>1.3435873485647916E-4</v>
      </c>
      <c r="Z38" s="164">
        <v>9.8562769755026087E-5</v>
      </c>
      <c r="AA38" s="164">
        <v>9.045990069331985E-5</v>
      </c>
      <c r="AB38" s="164">
        <v>3.5613029505385669E-4</v>
      </c>
      <c r="AC38" s="164">
        <v>6.0179548394506673E-5</v>
      </c>
      <c r="AD38" s="164">
        <v>1.0045660716194996E-4</v>
      </c>
      <c r="AE38" s="164">
        <v>2.052184179337228E-4</v>
      </c>
      <c r="AF38" s="164">
        <v>4.3106548807493188E-5</v>
      </c>
      <c r="AG38" s="164">
        <v>1.6424190106595444E-3</v>
      </c>
      <c r="AH38" s="164">
        <v>7.9475410385400228E-4</v>
      </c>
      <c r="AI38" s="164">
        <v>7.4636492508506209E-5</v>
      </c>
      <c r="AJ38" s="164">
        <v>8.5383695859637157E-5</v>
      </c>
      <c r="AK38" s="164">
        <v>1.0326481921285755</v>
      </c>
      <c r="AL38" s="164">
        <v>9.0060889468007401E-5</v>
      </c>
      <c r="AM38" s="164">
        <v>7.2817556048824746E-5</v>
      </c>
      <c r="AN38" s="164">
        <v>1.165374071036523E-4</v>
      </c>
      <c r="AO38" s="164">
        <v>7.4560977511759245E-5</v>
      </c>
      <c r="AP38" s="164">
        <v>3.4134233958759423E-3</v>
      </c>
      <c r="AQ38" s="244">
        <f t="shared" si="4"/>
        <v>1.0425090385879827</v>
      </c>
      <c r="AR38" s="165">
        <f t="shared" si="9"/>
        <v>0.73591770918319099</v>
      </c>
      <c r="AS38" s="164">
        <v>4.4589406321182193E-6</v>
      </c>
      <c r="AT38" s="164">
        <v>1.9207009037788236E-6</v>
      </c>
      <c r="AU38" s="164">
        <v>3.2925160717781634E-6</v>
      </c>
      <c r="AV38" s="164">
        <v>3.1089712997745426E-6</v>
      </c>
      <c r="AW38" s="164">
        <v>5.3717995749502696E-6</v>
      </c>
      <c r="AX38" s="164">
        <v>3.7933438254382724E-6</v>
      </c>
      <c r="AY38" s="164">
        <v>4.643056213485847E-6</v>
      </c>
      <c r="AZ38" s="164">
        <v>4.5982632286065862E-6</v>
      </c>
      <c r="BA38" s="164">
        <v>3.251244705953622E-6</v>
      </c>
      <c r="BB38" s="164">
        <v>4.4692193895450677E-6</v>
      </c>
      <c r="BC38" s="164">
        <v>3.9145916760022112E-6</v>
      </c>
      <c r="BD38" s="164">
        <v>6.2394264871565613E-6</v>
      </c>
      <c r="BE38" s="164">
        <v>3.6513277837611021E-6</v>
      </c>
      <c r="BF38" s="164">
        <v>4.4573981630126903E-6</v>
      </c>
      <c r="BG38" s="164">
        <v>4.2951825543598721E-6</v>
      </c>
      <c r="BH38" s="164">
        <v>3.6566674916619524E-6</v>
      </c>
      <c r="BI38" s="164">
        <v>3.43469293011099E-6</v>
      </c>
      <c r="BJ38" s="164">
        <v>3.3254978172700216E-6</v>
      </c>
      <c r="BK38" s="164">
        <v>3.7509503037710405E-6</v>
      </c>
      <c r="BL38" s="164">
        <v>3.3209797772069906E-6</v>
      </c>
      <c r="BM38" s="164">
        <v>4.459397846032887E-6</v>
      </c>
      <c r="BN38" s="164">
        <v>5.7751312547912813E-6</v>
      </c>
      <c r="BO38" s="164">
        <v>3.481953170939526E-6</v>
      </c>
      <c r="BP38" s="164">
        <v>3.8011225448866817E-6</v>
      </c>
      <c r="BQ38" s="164">
        <v>2.1349336529735854E-6</v>
      </c>
      <c r="BR38" s="164">
        <v>2.53749011118806E-6</v>
      </c>
      <c r="BS38" s="164">
        <v>1.9147142920614872E-6</v>
      </c>
      <c r="BT38" s="164">
        <v>2.1184299559034282E-6</v>
      </c>
      <c r="BU38" s="164">
        <v>5.2706303298733966E-7</v>
      </c>
      <c r="BV38" s="164">
        <v>5.1418489442485501E-6</v>
      </c>
      <c r="BW38" s="164">
        <v>2.4406464010841723E-6</v>
      </c>
      <c r="BX38" s="164">
        <v>2.007327781309071E-6</v>
      </c>
      <c r="BY38" s="164">
        <v>1.5836446504252973E-6</v>
      </c>
      <c r="BZ38" s="164">
        <v>4.8103502654910496E-6</v>
      </c>
      <c r="CA38" s="164">
        <v>2.6051521738119828E-6</v>
      </c>
      <c r="CB38" s="164">
        <v>1.829422231910893E-6</v>
      </c>
      <c r="CC38" s="164">
        <v>3.3873781053268946E-6</v>
      </c>
      <c r="CD38" s="164">
        <v>7.2052065619442067E-6</v>
      </c>
      <c r="CE38" s="164">
        <v>4.4990862309075967E-6</v>
      </c>
      <c r="CF38" s="244">
        <f t="shared" si="1"/>
        <v>1.4121507003796686E-4</v>
      </c>
      <c r="CG38" s="165">
        <f t="shared" si="10"/>
        <v>4.9542589746524365E-3</v>
      </c>
      <c r="CH38" s="249">
        <f t="shared" si="5"/>
        <v>1.0426502536580207</v>
      </c>
      <c r="CI38" s="165">
        <f t="shared" si="11"/>
        <v>0.72150001875393921</v>
      </c>
    </row>
    <row r="39" spans="1:87" x14ac:dyDescent="0.15">
      <c r="A39" s="113"/>
      <c r="B39" s="78" t="s">
        <v>334</v>
      </c>
      <c r="C39" s="514" t="s">
        <v>380</v>
      </c>
      <c r="D39" s="164">
        <v>5.9200167610341207E-4</v>
      </c>
      <c r="E39" s="164">
        <v>1.7856916197589987E-4</v>
      </c>
      <c r="F39" s="164">
        <v>7.8757174279778363E-3</v>
      </c>
      <c r="G39" s="164">
        <v>3.0346243827207063E-3</v>
      </c>
      <c r="H39" s="164">
        <v>1.3949180792714503E-3</v>
      </c>
      <c r="I39" s="164">
        <v>1.7139084710883247E-3</v>
      </c>
      <c r="J39" s="164">
        <v>1.3991835973967259E-3</v>
      </c>
      <c r="K39" s="164">
        <v>2.5369803036947589E-3</v>
      </c>
      <c r="L39" s="164">
        <v>2.3332210014757873E-3</v>
      </c>
      <c r="M39" s="164">
        <v>1.0491895337158507E-3</v>
      </c>
      <c r="N39" s="164">
        <v>2.0741129956513608E-3</v>
      </c>
      <c r="O39" s="164">
        <v>1.6582057076216913E-3</v>
      </c>
      <c r="P39" s="164">
        <v>8.1238864778632929E-4</v>
      </c>
      <c r="Q39" s="164">
        <v>1.4885730423440579E-3</v>
      </c>
      <c r="R39" s="164">
        <v>2.1710863317399784E-3</v>
      </c>
      <c r="S39" s="164">
        <v>1.723909648460603E-3</v>
      </c>
      <c r="T39" s="164">
        <v>2.5322616048924166E-3</v>
      </c>
      <c r="U39" s="164">
        <v>1.9061947182617606E-3</v>
      </c>
      <c r="V39" s="164">
        <v>1.0199227349896565E-3</v>
      </c>
      <c r="W39" s="164">
        <v>1.2326360264100207E-3</v>
      </c>
      <c r="X39" s="164">
        <v>8.905550570412424E-4</v>
      </c>
      <c r="Y39" s="164">
        <v>1.4898699981400389E-3</v>
      </c>
      <c r="Z39" s="164">
        <v>1.4441400245018903E-3</v>
      </c>
      <c r="AA39" s="164">
        <v>2.9589585506639873E-3</v>
      </c>
      <c r="AB39" s="164">
        <v>1.017625552721804E-2</v>
      </c>
      <c r="AC39" s="164">
        <v>2.6205086429789094E-3</v>
      </c>
      <c r="AD39" s="164">
        <v>1.0512869997624488E-3</v>
      </c>
      <c r="AE39" s="164">
        <v>3.3044121835423385E-3</v>
      </c>
      <c r="AF39" s="164">
        <v>6.4896047745154593E-4</v>
      </c>
      <c r="AG39" s="164">
        <v>2.1634819180546185E-3</v>
      </c>
      <c r="AH39" s="164">
        <v>2.0001237748437841E-3</v>
      </c>
      <c r="AI39" s="164">
        <v>4.7973238598698122E-4</v>
      </c>
      <c r="AJ39" s="164">
        <v>1.8952373047446346E-3</v>
      </c>
      <c r="AK39" s="164">
        <v>1.715873158574451E-3</v>
      </c>
      <c r="AL39" s="164">
        <v>1.0005357399480368</v>
      </c>
      <c r="AM39" s="164">
        <v>2.3141547778886711E-3</v>
      </c>
      <c r="AN39" s="164">
        <v>3.6876129501286423E-3</v>
      </c>
      <c r="AO39" s="164">
        <v>5.6018292818218855E-4</v>
      </c>
      <c r="AP39" s="164">
        <v>2.5445472903650769E-3</v>
      </c>
      <c r="AQ39" s="244">
        <f t="shared" si="4"/>
        <v>1.081209238991685</v>
      </c>
      <c r="AR39" s="165">
        <f t="shared" si="9"/>
        <v>0.76323657335783412</v>
      </c>
      <c r="AS39" s="164">
        <v>3.0440844356771865E-5</v>
      </c>
      <c r="AT39" s="164">
        <v>1.0026007236964329E-5</v>
      </c>
      <c r="AU39" s="164">
        <v>2.4454464378602788E-5</v>
      </c>
      <c r="AV39" s="164">
        <v>1.7816087408441379E-5</v>
      </c>
      <c r="AW39" s="164">
        <v>3.3497830636969988E-5</v>
      </c>
      <c r="AX39" s="164">
        <v>4.0827786882183192E-5</v>
      </c>
      <c r="AY39" s="164">
        <v>3.9314815465621275E-5</v>
      </c>
      <c r="AZ39" s="164">
        <v>6.1923259080316211E-5</v>
      </c>
      <c r="BA39" s="164">
        <v>1.577081559689401E-5</v>
      </c>
      <c r="BB39" s="164">
        <v>5.810842209029086E-5</v>
      </c>
      <c r="BC39" s="164">
        <v>2.7133858149978523E-5</v>
      </c>
      <c r="BD39" s="164">
        <v>9.6256816774553205E-5</v>
      </c>
      <c r="BE39" s="164">
        <v>2.3767979996572886E-5</v>
      </c>
      <c r="BF39" s="164">
        <v>5.9420212858978961E-5</v>
      </c>
      <c r="BG39" s="164">
        <v>6.7351203857464586E-5</v>
      </c>
      <c r="BH39" s="164">
        <v>5.2409911529218933E-5</v>
      </c>
      <c r="BI39" s="164">
        <v>4.3141270050525039E-5</v>
      </c>
      <c r="BJ39" s="164">
        <v>3.7128211265064668E-5</v>
      </c>
      <c r="BK39" s="164">
        <v>4.5340888360423814E-5</v>
      </c>
      <c r="BL39" s="164">
        <v>3.9320863062818197E-5</v>
      </c>
      <c r="BM39" s="164">
        <v>5.4432751650851901E-5</v>
      </c>
      <c r="BN39" s="164">
        <v>3.2720288227860821E-5</v>
      </c>
      <c r="BO39" s="164">
        <v>3.2669485213547348E-5</v>
      </c>
      <c r="BP39" s="164">
        <v>1.734604959577912E-5</v>
      </c>
      <c r="BQ39" s="164">
        <v>1.6635591025215154E-5</v>
      </c>
      <c r="BR39" s="164">
        <v>1.0534660992485472E-5</v>
      </c>
      <c r="BS39" s="164">
        <v>8.296423339231068E-6</v>
      </c>
      <c r="BT39" s="164">
        <v>8.1838651558681491E-6</v>
      </c>
      <c r="BU39" s="164">
        <v>3.4998438344071064E-6</v>
      </c>
      <c r="BV39" s="164">
        <v>1.3090676674982159E-5</v>
      </c>
      <c r="BW39" s="164">
        <v>1.2153367916815373E-5</v>
      </c>
      <c r="BX39" s="164">
        <v>1.0033609182776809E-5</v>
      </c>
      <c r="BY39" s="164">
        <v>8.1545404569290408E-6</v>
      </c>
      <c r="BZ39" s="164">
        <v>2.7453207684173647E-5</v>
      </c>
      <c r="CA39" s="164">
        <v>1.3469423770735716E-5</v>
      </c>
      <c r="CB39" s="164">
        <v>1.4854098052790634E-5</v>
      </c>
      <c r="CC39" s="164">
        <v>2.0827860903824499E-5</v>
      </c>
      <c r="CD39" s="164">
        <v>5.9249949063734978E-5</v>
      </c>
      <c r="CE39" s="164">
        <v>1.6552483998607868E-5</v>
      </c>
      <c r="CF39" s="244">
        <f t="shared" si="1"/>
        <v>1.2036097257792716E-3</v>
      </c>
      <c r="CG39" s="165">
        <f t="shared" si="10"/>
        <v>4.2226330973866404E-2</v>
      </c>
      <c r="CH39" s="249">
        <f t="shared" si="5"/>
        <v>1.0824128487174642</v>
      </c>
      <c r="CI39" s="165">
        <f t="shared" si="11"/>
        <v>0.74901520227827323</v>
      </c>
    </row>
    <row r="40" spans="1:87" x14ac:dyDescent="0.15">
      <c r="A40" s="113"/>
      <c r="B40" s="78" t="s">
        <v>335</v>
      </c>
      <c r="C40" s="514" t="s">
        <v>21</v>
      </c>
      <c r="D40" s="164">
        <v>4.1900742822309968E-2</v>
      </c>
      <c r="E40" s="164">
        <v>2.843915811981226E-2</v>
      </c>
      <c r="F40" s="164">
        <v>2.98889444767611E-2</v>
      </c>
      <c r="G40" s="164">
        <v>0.16021658987486495</v>
      </c>
      <c r="H40" s="164">
        <v>4.5451102992166134E-2</v>
      </c>
      <c r="I40" s="164">
        <v>4.3823357414778233E-2</v>
      </c>
      <c r="J40" s="164">
        <v>3.9270472823221249E-2</v>
      </c>
      <c r="K40" s="164">
        <v>5.9144991592278609E-2</v>
      </c>
      <c r="L40" s="164">
        <v>0.11119059044646695</v>
      </c>
      <c r="M40" s="164">
        <v>4.3433855375790427E-2</v>
      </c>
      <c r="N40" s="164">
        <v>6.7654186831768839E-2</v>
      </c>
      <c r="O40" s="164">
        <v>3.8867141920408264E-2</v>
      </c>
      <c r="P40" s="164">
        <v>3.2525854412493428E-2</v>
      </c>
      <c r="Q40" s="164">
        <v>3.939487368687327E-2</v>
      </c>
      <c r="R40" s="164">
        <v>4.2787252991605115E-2</v>
      </c>
      <c r="S40" s="164">
        <v>4.2166981797156743E-2</v>
      </c>
      <c r="T40" s="164">
        <v>3.9984852178385578E-2</v>
      </c>
      <c r="U40" s="164">
        <v>4.6296899802455493E-2</v>
      </c>
      <c r="V40" s="164">
        <v>4.5765267865996939E-2</v>
      </c>
      <c r="W40" s="164">
        <v>4.6698241434359036E-2</v>
      </c>
      <c r="X40" s="164">
        <v>3.4524525562939001E-2</v>
      </c>
      <c r="Y40" s="164">
        <v>5.2749265588248426E-2</v>
      </c>
      <c r="Z40" s="164">
        <v>9.4377431149309229E-2</v>
      </c>
      <c r="AA40" s="164">
        <v>0.10908114004232142</v>
      </c>
      <c r="AB40" s="164">
        <v>0.14404029918732594</v>
      </c>
      <c r="AC40" s="164">
        <v>6.1431093545634419E-2</v>
      </c>
      <c r="AD40" s="164">
        <v>8.1633333791507806E-2</v>
      </c>
      <c r="AE40" s="164">
        <v>9.6732028879011139E-2</v>
      </c>
      <c r="AF40" s="164">
        <v>3.1506607495630182E-2</v>
      </c>
      <c r="AG40" s="164">
        <v>6.4434116391101803E-2</v>
      </c>
      <c r="AH40" s="164">
        <v>0.12391239903590338</v>
      </c>
      <c r="AI40" s="164">
        <v>7.3153884899602117E-2</v>
      </c>
      <c r="AJ40" s="164">
        <v>5.1598869331159508E-2</v>
      </c>
      <c r="AK40" s="164">
        <v>5.1960253762503836E-2</v>
      </c>
      <c r="AL40" s="164">
        <v>7.0670819182242786E-2</v>
      </c>
      <c r="AM40" s="164">
        <v>1.1050298469608528</v>
      </c>
      <c r="AN40" s="164">
        <v>4.3334172589085229E-2</v>
      </c>
      <c r="AO40" s="164">
        <v>2.0156862742908885E-2</v>
      </c>
      <c r="AP40" s="164">
        <v>7.5923624194989284E-2</v>
      </c>
      <c r="AQ40" s="244">
        <f t="shared" si="4"/>
        <v>3.4311519331922296</v>
      </c>
      <c r="AR40" s="165">
        <f t="shared" si="9"/>
        <v>2.4220849672002158</v>
      </c>
      <c r="AS40" s="164">
        <v>1.1173549919871984E-3</v>
      </c>
      <c r="AT40" s="164">
        <v>4.6526072633266686E-4</v>
      </c>
      <c r="AU40" s="164">
        <v>9.1661780077591953E-4</v>
      </c>
      <c r="AV40" s="164">
        <v>8.9921368506760643E-4</v>
      </c>
      <c r="AW40" s="164">
        <v>1.270752990349746E-3</v>
      </c>
      <c r="AX40" s="164">
        <v>1.411009683336101E-3</v>
      </c>
      <c r="AY40" s="164">
        <v>1.4273727503349041E-3</v>
      </c>
      <c r="AZ40" s="164">
        <v>1.8955865319206493E-3</v>
      </c>
      <c r="BA40" s="164">
        <v>7.7322740099686595E-4</v>
      </c>
      <c r="BB40" s="164">
        <v>1.950866654250642E-3</v>
      </c>
      <c r="BC40" s="164">
        <v>1.0631771279552384E-3</v>
      </c>
      <c r="BD40" s="164">
        <v>2.6127276142091219E-3</v>
      </c>
      <c r="BE40" s="164">
        <v>1.0292114230126025E-3</v>
      </c>
      <c r="BF40" s="164">
        <v>1.7613763162165844E-3</v>
      </c>
      <c r="BG40" s="164">
        <v>1.8803899080997066E-3</v>
      </c>
      <c r="BH40" s="164">
        <v>1.5715260603170326E-3</v>
      </c>
      <c r="BI40" s="164">
        <v>1.4016207130493426E-3</v>
      </c>
      <c r="BJ40" s="164">
        <v>1.3286106901007186E-3</v>
      </c>
      <c r="BK40" s="164">
        <v>1.6134254827593621E-3</v>
      </c>
      <c r="BL40" s="164">
        <v>1.3854787359595978E-3</v>
      </c>
      <c r="BM40" s="164">
        <v>1.9090436448919315E-3</v>
      </c>
      <c r="BN40" s="164">
        <v>1.2487113621730457E-3</v>
      </c>
      <c r="BO40" s="164">
        <v>1.2587203929715948E-3</v>
      </c>
      <c r="BP40" s="164">
        <v>9.2908885868843427E-4</v>
      </c>
      <c r="BQ40" s="164">
        <v>8.6287389568858179E-4</v>
      </c>
      <c r="BR40" s="164">
        <v>4.8955446819171349E-4</v>
      </c>
      <c r="BS40" s="164">
        <v>4.729719635696649E-4</v>
      </c>
      <c r="BT40" s="164">
        <v>5.05616535843158E-4</v>
      </c>
      <c r="BU40" s="164">
        <v>1.9591504792286794E-4</v>
      </c>
      <c r="BV40" s="164">
        <v>5.9686794594249594E-4</v>
      </c>
      <c r="BW40" s="164">
        <v>7.3656267994058643E-4</v>
      </c>
      <c r="BX40" s="164">
        <v>5.0064150470347608E-4</v>
      </c>
      <c r="BY40" s="164">
        <v>4.1458419303218677E-4</v>
      </c>
      <c r="BZ40" s="164">
        <v>9.1673432655100487E-4</v>
      </c>
      <c r="CA40" s="164">
        <v>6.6741807770540323E-4</v>
      </c>
      <c r="CB40" s="164">
        <v>7.3018217884050231E-4</v>
      </c>
      <c r="CC40" s="164">
        <v>8.5890525058728484E-4</v>
      </c>
      <c r="CD40" s="164">
        <v>2.2047770922468501E-3</v>
      </c>
      <c r="CE40" s="164">
        <v>7.1429971376751325E-4</v>
      </c>
      <c r="CF40" s="244">
        <f t="shared" si="1"/>
        <v>4.3988276420289886E-2</v>
      </c>
      <c r="CG40" s="165">
        <f t="shared" si="10"/>
        <v>1.5432440261235658</v>
      </c>
      <c r="CH40" s="249">
        <f t="shared" si="5"/>
        <v>3.4751402096125195</v>
      </c>
      <c r="CI40" s="165">
        <f t="shared" si="11"/>
        <v>2.4047505072879174</v>
      </c>
    </row>
    <row r="41" spans="1:87" x14ac:dyDescent="0.15">
      <c r="A41" s="113"/>
      <c r="B41" s="78" t="s">
        <v>381</v>
      </c>
      <c r="C41" s="514" t="s">
        <v>439</v>
      </c>
      <c r="D41" s="164">
        <v>4.7654604002093595E-4</v>
      </c>
      <c r="E41" s="164">
        <v>2.9121148688311519E-4</v>
      </c>
      <c r="F41" s="164">
        <v>1.0367717501316522E-3</v>
      </c>
      <c r="G41" s="164">
        <v>4.2784949110286422E-4</v>
      </c>
      <c r="H41" s="164">
        <v>1.9744750683347956E-3</v>
      </c>
      <c r="I41" s="164">
        <v>3.4306442296111076E-4</v>
      </c>
      <c r="J41" s="164">
        <v>2.6467459189896561E-4</v>
      </c>
      <c r="K41" s="164">
        <v>3.8599762872368348E-4</v>
      </c>
      <c r="L41" s="164">
        <v>3.437626204472827E-4</v>
      </c>
      <c r="M41" s="164">
        <v>2.4645374601194866E-4</v>
      </c>
      <c r="N41" s="164">
        <v>2.7477681959068738E-4</v>
      </c>
      <c r="O41" s="164">
        <v>2.3775658375412389E-4</v>
      </c>
      <c r="P41" s="164">
        <v>2.3262184012696623E-4</v>
      </c>
      <c r="Q41" s="164">
        <v>2.391935136650637E-4</v>
      </c>
      <c r="R41" s="164">
        <v>2.7224487684964231E-4</v>
      </c>
      <c r="S41" s="164">
        <v>3.4929979884941101E-4</v>
      </c>
      <c r="T41" s="164">
        <v>3.195757007260359E-4</v>
      </c>
      <c r="U41" s="164">
        <v>3.146895515713937E-4</v>
      </c>
      <c r="V41" s="164">
        <v>3.4828769810865641E-4</v>
      </c>
      <c r="W41" s="164">
        <v>3.3005697831791974E-4</v>
      </c>
      <c r="X41" s="164">
        <v>2.4442066361424322E-4</v>
      </c>
      <c r="Y41" s="164">
        <v>3.1777541851189995E-4</v>
      </c>
      <c r="Z41" s="164">
        <v>4.3184753527456118E-4</v>
      </c>
      <c r="AA41" s="164">
        <v>3.5927251410907015E-4</v>
      </c>
      <c r="AB41" s="164">
        <v>6.3268596157083101E-4</v>
      </c>
      <c r="AC41" s="164">
        <v>2.0137606617349194E-4</v>
      </c>
      <c r="AD41" s="164">
        <v>9.7411155695305393E-4</v>
      </c>
      <c r="AE41" s="164">
        <v>5.0892157960640222E-4</v>
      </c>
      <c r="AF41" s="164">
        <v>5.8492226258793022E-4</v>
      </c>
      <c r="AG41" s="164">
        <v>8.9705194891525947E-4</v>
      </c>
      <c r="AH41" s="164">
        <v>5.4236456927054212E-3</v>
      </c>
      <c r="AI41" s="164">
        <v>6.0238648871871546E-4</v>
      </c>
      <c r="AJ41" s="164">
        <v>1.0763192895819982E-3</v>
      </c>
      <c r="AK41" s="164">
        <v>1.5448284100110279E-2</v>
      </c>
      <c r="AL41" s="164">
        <v>2.3332886066746569E-3</v>
      </c>
      <c r="AM41" s="164">
        <v>1.154249821777297E-3</v>
      </c>
      <c r="AN41" s="164">
        <v>1.0109837326861817</v>
      </c>
      <c r="AO41" s="164">
        <v>1.8973935013034428E-4</v>
      </c>
      <c r="AP41" s="164">
        <v>2.7543388020664417E-3</v>
      </c>
      <c r="AQ41" s="244">
        <f t="shared" si="4"/>
        <v>1.05382768055334</v>
      </c>
      <c r="AR41" s="165">
        <f t="shared" si="9"/>
        <v>0.74390765340227649</v>
      </c>
      <c r="AS41" s="164">
        <v>3.4123298591999221E-5</v>
      </c>
      <c r="AT41" s="164">
        <v>1.477363200681618E-5</v>
      </c>
      <c r="AU41" s="164">
        <v>4.227074086572129E-5</v>
      </c>
      <c r="AV41" s="164">
        <v>2.3642112192474669E-5</v>
      </c>
      <c r="AW41" s="164">
        <v>7.965185123391929E-5</v>
      </c>
      <c r="AX41" s="164">
        <v>2.7904862835592687E-5</v>
      </c>
      <c r="AY41" s="164">
        <v>2.5998332938084438E-5</v>
      </c>
      <c r="AZ41" s="164">
        <v>3.2664602314236556E-5</v>
      </c>
      <c r="BA41" s="164">
        <v>1.9355632698682976E-5</v>
      </c>
      <c r="BB41" s="164">
        <v>2.9240453180896846E-5</v>
      </c>
      <c r="BC41" s="164">
        <v>2.0752094717305878E-5</v>
      </c>
      <c r="BD41" s="164">
        <v>2.9783698640835721E-5</v>
      </c>
      <c r="BE41" s="164">
        <v>2.0704270065362309E-5</v>
      </c>
      <c r="BF41" s="164">
        <v>2.4152757186546239E-5</v>
      </c>
      <c r="BG41" s="164">
        <v>2.6028417540458059E-5</v>
      </c>
      <c r="BH41" s="164">
        <v>2.5100103143604067E-5</v>
      </c>
      <c r="BI41" s="164">
        <v>2.4380178497888071E-5</v>
      </c>
      <c r="BJ41" s="164">
        <v>2.5661767500417177E-5</v>
      </c>
      <c r="BK41" s="164">
        <v>2.7242562369857558E-5</v>
      </c>
      <c r="BL41" s="164">
        <v>2.7560677558566159E-5</v>
      </c>
      <c r="BM41" s="164">
        <v>2.7538621424990801E-5</v>
      </c>
      <c r="BN41" s="164">
        <v>2.8679228119336705E-5</v>
      </c>
      <c r="BO41" s="164">
        <v>2.5174858693368652E-5</v>
      </c>
      <c r="BP41" s="164">
        <v>2.5291946611976659E-5</v>
      </c>
      <c r="BQ41" s="164">
        <v>2.9723805970390135E-5</v>
      </c>
      <c r="BR41" s="164">
        <v>1.2632525846090597E-5</v>
      </c>
      <c r="BS41" s="164">
        <v>2.9991292273627655E-5</v>
      </c>
      <c r="BT41" s="164">
        <v>2.5300840740669115E-5</v>
      </c>
      <c r="BU41" s="164">
        <v>1.4527143287251798E-5</v>
      </c>
      <c r="BV41" s="164">
        <v>2.7121045790037608E-5</v>
      </c>
      <c r="BW41" s="164">
        <v>1.8310031501594088E-4</v>
      </c>
      <c r="BX41" s="164">
        <v>2.2306926285003669E-5</v>
      </c>
      <c r="BY41" s="164">
        <v>2.9230183255583918E-5</v>
      </c>
      <c r="BZ41" s="164">
        <v>2.7544319984327165E-4</v>
      </c>
      <c r="CA41" s="164">
        <v>5.913848332182349E-5</v>
      </c>
      <c r="CB41" s="164">
        <v>4.7346593518368212E-5</v>
      </c>
      <c r="CC41" s="164">
        <v>2.1702506906739504E-4</v>
      </c>
      <c r="CD41" s="164">
        <v>3.5170211583694518E-5</v>
      </c>
      <c r="CE41" s="164">
        <v>6.386471608129792E-5</v>
      </c>
      <c r="CF41" s="244">
        <f t="shared" si="1"/>
        <v>1.7595990528093844E-3</v>
      </c>
      <c r="CG41" s="165">
        <f t="shared" si="10"/>
        <v>6.1732146553671943E-2</v>
      </c>
      <c r="CH41" s="249">
        <f t="shared" si="5"/>
        <v>1.0555872796061494</v>
      </c>
      <c r="CI41" s="165">
        <f t="shared" si="11"/>
        <v>0.7304522675367382</v>
      </c>
    </row>
    <row r="42" spans="1:87" x14ac:dyDescent="0.15">
      <c r="A42" s="113"/>
      <c r="B42" s="78" t="s">
        <v>336</v>
      </c>
      <c r="C42" s="514" t="s">
        <v>383</v>
      </c>
      <c r="D42" s="164">
        <v>8.5973603970959124E-4</v>
      </c>
      <c r="E42" s="164">
        <v>1.7838045120976041E-3</v>
      </c>
      <c r="F42" s="164">
        <v>1.6636428305618638E-3</v>
      </c>
      <c r="G42" s="164">
        <v>1.6131171713462706E-3</v>
      </c>
      <c r="H42" s="164">
        <v>1.193011791591661E-3</v>
      </c>
      <c r="I42" s="164">
        <v>1.751266574704411E-3</v>
      </c>
      <c r="J42" s="164">
        <v>1.1990332649856094E-3</v>
      </c>
      <c r="K42" s="164">
        <v>1.5975374622252245E-3</v>
      </c>
      <c r="L42" s="164">
        <v>1.1784265451210056E-3</v>
      </c>
      <c r="M42" s="164">
        <v>6.3838157524348223E-4</v>
      </c>
      <c r="N42" s="164">
        <v>1.7735502685851231E-3</v>
      </c>
      <c r="O42" s="164">
        <v>6.2049471604355125E-4</v>
      </c>
      <c r="P42" s="164">
        <v>7.189737164018039E-4</v>
      </c>
      <c r="Q42" s="164">
        <v>7.901849867388795E-4</v>
      </c>
      <c r="R42" s="164">
        <v>1.1234656488058631E-3</v>
      </c>
      <c r="S42" s="164">
        <v>1.2784667865297433E-3</v>
      </c>
      <c r="T42" s="164">
        <v>1.4116551251550378E-3</v>
      </c>
      <c r="U42" s="164">
        <v>1.6724414274693726E-3</v>
      </c>
      <c r="V42" s="164">
        <v>1.6340970455506545E-3</v>
      </c>
      <c r="W42" s="164">
        <v>1.4764662429034203E-3</v>
      </c>
      <c r="X42" s="164">
        <v>1.3069465172301194E-3</v>
      </c>
      <c r="Y42" s="164">
        <v>1.6255798304282735E-3</v>
      </c>
      <c r="Z42" s="164">
        <v>1.3646650673474782E-3</v>
      </c>
      <c r="AA42" s="164">
        <v>9.7375311591939751E-4</v>
      </c>
      <c r="AB42" s="164">
        <v>1.492872951325177E-3</v>
      </c>
      <c r="AC42" s="164">
        <v>3.7632434137911514E-3</v>
      </c>
      <c r="AD42" s="164">
        <v>2.7289140762590722E-3</v>
      </c>
      <c r="AE42" s="164">
        <v>4.27298727944464E-3</v>
      </c>
      <c r="AF42" s="164">
        <v>7.3948961635766854E-4</v>
      </c>
      <c r="AG42" s="164">
        <v>2.3172246008998131E-3</v>
      </c>
      <c r="AH42" s="164">
        <v>2.690585826640834E-3</v>
      </c>
      <c r="AI42" s="164">
        <v>3.4808197101189086E-3</v>
      </c>
      <c r="AJ42" s="164">
        <v>4.0588482894633095E-3</v>
      </c>
      <c r="AK42" s="164">
        <v>2.560172837758098E-3</v>
      </c>
      <c r="AL42" s="164">
        <v>4.8714979588543265E-3</v>
      </c>
      <c r="AM42" s="164">
        <v>2.0678084024521219E-3</v>
      </c>
      <c r="AN42" s="164">
        <v>2.3121162236369743E-3</v>
      </c>
      <c r="AO42" s="164">
        <v>1.0006385991917153</v>
      </c>
      <c r="AP42" s="164">
        <v>1.4495091521649574E-3</v>
      </c>
      <c r="AQ42" s="244">
        <f>SUM(D42:AP42)</f>
        <v>1.0706933877935778</v>
      </c>
      <c r="AR42" s="165">
        <f t="shared" si="9"/>
        <v>0.75581332728765704</v>
      </c>
      <c r="AS42" s="164">
        <v>2.71758529974685E-5</v>
      </c>
      <c r="AT42" s="164">
        <v>9.975495703191248E-6</v>
      </c>
      <c r="AU42" s="164">
        <v>2.2586149074064687E-5</v>
      </c>
      <c r="AV42" s="164">
        <v>1.5622282302342659E-5</v>
      </c>
      <c r="AW42" s="164">
        <v>3.0935034106751292E-5</v>
      </c>
      <c r="AX42" s="164">
        <v>3.7482148270237571E-5</v>
      </c>
      <c r="AY42" s="164">
        <v>3.6226008465435359E-5</v>
      </c>
      <c r="AZ42" s="164">
        <v>4.5811404791143339E-5</v>
      </c>
      <c r="BA42" s="164">
        <v>1.4031115016054965E-5</v>
      </c>
      <c r="BB42" s="164">
        <v>4.4264531759012937E-5</v>
      </c>
      <c r="BC42" s="164">
        <v>2.3721554554805541E-5</v>
      </c>
      <c r="BD42" s="164">
        <v>4.6050393894552705E-5</v>
      </c>
      <c r="BE42" s="164">
        <v>2.3243328343284495E-5</v>
      </c>
      <c r="BF42" s="164">
        <v>3.353681614362737E-5</v>
      </c>
      <c r="BG42" s="164">
        <v>4.1451085116117822E-5</v>
      </c>
      <c r="BH42" s="164">
        <v>3.496215998876631E-5</v>
      </c>
      <c r="BI42" s="164">
        <v>3.4490223046902349E-5</v>
      </c>
      <c r="BJ42" s="164">
        <v>3.3613647069042335E-5</v>
      </c>
      <c r="BK42" s="164">
        <v>4.0638371685745271E-5</v>
      </c>
      <c r="BL42" s="164">
        <v>3.5883231976033355E-5</v>
      </c>
      <c r="BM42" s="164">
        <v>4.8425640085200214E-5</v>
      </c>
      <c r="BN42" s="164">
        <v>3.0760015018709844E-5</v>
      </c>
      <c r="BO42" s="164">
        <v>2.6041880240033708E-5</v>
      </c>
      <c r="BP42" s="164">
        <v>1.577830023407451E-5</v>
      </c>
      <c r="BQ42" s="164">
        <v>1.4135650592949452E-5</v>
      </c>
      <c r="BR42" s="164">
        <v>9.6704402623056386E-6</v>
      </c>
      <c r="BS42" s="164">
        <v>8.4860708394577787E-6</v>
      </c>
      <c r="BT42" s="164">
        <v>8.4092539763448178E-6</v>
      </c>
      <c r="BU42" s="164">
        <v>3.1977257278416125E-6</v>
      </c>
      <c r="BV42" s="164">
        <v>1.3077129043472683E-5</v>
      </c>
      <c r="BW42" s="164">
        <v>1.2382874666123009E-5</v>
      </c>
      <c r="BX42" s="164">
        <v>9.6134706600754489E-6</v>
      </c>
      <c r="BY42" s="164">
        <v>8.0625559972421803E-6</v>
      </c>
      <c r="BZ42" s="164">
        <v>2.1922605763358018E-5</v>
      </c>
      <c r="CA42" s="164">
        <v>1.434350513449203E-5</v>
      </c>
      <c r="CB42" s="164">
        <v>1.3904347638000139E-5</v>
      </c>
      <c r="CC42" s="164">
        <v>2.07920038607368E-5</v>
      </c>
      <c r="CD42" s="164">
        <v>6.0774493873515066E-5</v>
      </c>
      <c r="CE42" s="164">
        <v>1.4897360433834158E-5</v>
      </c>
      <c r="CF42" s="244">
        <f t="shared" si="1"/>
        <v>9.8637615835234726E-4</v>
      </c>
      <c r="CG42" s="165">
        <f t="shared" si="10"/>
        <v>3.4605109310121514E-2</v>
      </c>
      <c r="CH42" s="249">
        <f t="shared" si="5"/>
        <v>1.0716797639519302</v>
      </c>
      <c r="CI42" s="165">
        <f t="shared" si="11"/>
        <v>0.74158805129216665</v>
      </c>
    </row>
    <row r="43" spans="1:87" x14ac:dyDescent="0.15">
      <c r="A43" s="113"/>
      <c r="B43" s="123" t="s">
        <v>337</v>
      </c>
      <c r="C43" s="515" t="s">
        <v>384</v>
      </c>
      <c r="D43" s="164">
        <v>1.6482114329555098E-2</v>
      </c>
      <c r="E43" s="164">
        <v>1.3330841892451222E-2</v>
      </c>
      <c r="F43" s="164">
        <v>1.7866750520651228E-2</v>
      </c>
      <c r="G43" s="164">
        <v>7.8358765703954655E-3</v>
      </c>
      <c r="H43" s="164">
        <v>6.3906484444979528E-3</v>
      </c>
      <c r="I43" s="164">
        <v>4.6484158377157626E-3</v>
      </c>
      <c r="J43" s="164">
        <v>4.2165504433890732E-3</v>
      </c>
      <c r="K43" s="164">
        <v>4.4786242142228804E-3</v>
      </c>
      <c r="L43" s="164">
        <v>7.1420876510285437E-3</v>
      </c>
      <c r="M43" s="164">
        <v>4.1904703646641148E-3</v>
      </c>
      <c r="N43" s="164">
        <v>1.142325997219033E-2</v>
      </c>
      <c r="O43" s="164">
        <v>5.7557601050859247E-3</v>
      </c>
      <c r="P43" s="164">
        <v>4.4280445077492696E-3</v>
      </c>
      <c r="Q43" s="164">
        <v>5.1025879114532146E-3</v>
      </c>
      <c r="R43" s="164">
        <v>1.0840537930653834E-2</v>
      </c>
      <c r="S43" s="164">
        <v>1.0094083677810265E-2</v>
      </c>
      <c r="T43" s="164">
        <v>6.2128703188057532E-3</v>
      </c>
      <c r="U43" s="164">
        <v>6.3153624099053828E-3</v>
      </c>
      <c r="V43" s="164">
        <v>5.9723517335686241E-3</v>
      </c>
      <c r="W43" s="164">
        <v>4.877479084474853E-3</v>
      </c>
      <c r="X43" s="164">
        <v>7.1290601792753537E-3</v>
      </c>
      <c r="Y43" s="164">
        <v>5.6116618387495078E-3</v>
      </c>
      <c r="Z43" s="164">
        <v>1.7049661517107711E-2</v>
      </c>
      <c r="AA43" s="164">
        <v>6.7496838712602899E-3</v>
      </c>
      <c r="AB43" s="164">
        <v>1.302278717633538E-2</v>
      </c>
      <c r="AC43" s="164">
        <v>2.7955065552747473E-3</v>
      </c>
      <c r="AD43" s="164">
        <v>9.2485805961112326E-3</v>
      </c>
      <c r="AE43" s="164">
        <v>5.8949483878360581E-3</v>
      </c>
      <c r="AF43" s="164">
        <v>5.7862147648106666E-3</v>
      </c>
      <c r="AG43" s="164">
        <v>1.1788122285945149E-2</v>
      </c>
      <c r="AH43" s="164">
        <v>1.01340816526786E-2</v>
      </c>
      <c r="AI43" s="164">
        <v>2.3171406722990477E-3</v>
      </c>
      <c r="AJ43" s="164">
        <v>1.1365908306877023E-2</v>
      </c>
      <c r="AK43" s="164">
        <v>4.856880948556401E-3</v>
      </c>
      <c r="AL43" s="164">
        <v>5.0981597442537581E-3</v>
      </c>
      <c r="AM43" s="164">
        <v>9.8397664856590978E-3</v>
      </c>
      <c r="AN43" s="164">
        <v>3.9266551848122959E-3</v>
      </c>
      <c r="AO43" s="164">
        <v>2.8639152552545335E-3</v>
      </c>
      <c r="AP43" s="164">
        <v>1.0025014901546596</v>
      </c>
      <c r="AQ43" s="248">
        <f t="shared" si="4"/>
        <v>1.2955849434980253</v>
      </c>
      <c r="AR43" s="167">
        <f t="shared" si="9"/>
        <v>0.91456655854292113</v>
      </c>
      <c r="AS43" s="164">
        <v>1.2266366574458399E-4</v>
      </c>
      <c r="AT43" s="164">
        <v>4.6147232672547011E-5</v>
      </c>
      <c r="AU43" s="164">
        <v>1.0692260155892595E-4</v>
      </c>
      <c r="AV43" s="164">
        <v>7.435967741450124E-5</v>
      </c>
      <c r="AW43" s="164">
        <v>1.5516947927971165E-4</v>
      </c>
      <c r="AX43" s="164">
        <v>1.2950450382981368E-4</v>
      </c>
      <c r="AY43" s="164">
        <v>1.4731037489493036E-4</v>
      </c>
      <c r="AZ43" s="164">
        <v>1.5937383005414478E-4</v>
      </c>
      <c r="BA43" s="164">
        <v>6.6404241562140702E-5</v>
      </c>
      <c r="BB43" s="164">
        <v>1.75419528451089E-4</v>
      </c>
      <c r="BC43" s="164">
        <v>1.1318227707216023E-4</v>
      </c>
      <c r="BD43" s="164">
        <v>3.5083676110094907E-4</v>
      </c>
      <c r="BE43" s="164">
        <v>1.1179851093372461E-4</v>
      </c>
      <c r="BF43" s="164">
        <v>2.25294079243083E-4</v>
      </c>
      <c r="BG43" s="164">
        <v>2.9466223601010751E-4</v>
      </c>
      <c r="BH43" s="164">
        <v>2.2964805156766861E-4</v>
      </c>
      <c r="BI43" s="164">
        <v>1.692472638836807E-4</v>
      </c>
      <c r="BJ43" s="164">
        <v>1.511914221118808E-4</v>
      </c>
      <c r="BK43" s="164">
        <v>1.9382103982941445E-4</v>
      </c>
      <c r="BL43" s="164">
        <v>1.5602815365903166E-4</v>
      </c>
      <c r="BM43" s="164">
        <v>2.6112912677812665E-4</v>
      </c>
      <c r="BN43" s="164">
        <v>1.2984024913331355E-4</v>
      </c>
      <c r="BO43" s="164">
        <v>1.3767927325789844E-4</v>
      </c>
      <c r="BP43" s="164">
        <v>7.4516762307011815E-5</v>
      </c>
      <c r="BQ43" s="164">
        <v>6.7360775879190979E-5</v>
      </c>
      <c r="BR43" s="164">
        <v>4.2314724121303367E-5</v>
      </c>
      <c r="BS43" s="164">
        <v>3.7450074127378812E-5</v>
      </c>
      <c r="BT43" s="164">
        <v>3.6584103202818728E-5</v>
      </c>
      <c r="BU43" s="164">
        <v>1.4678058177633488E-5</v>
      </c>
      <c r="BV43" s="164">
        <v>6.3301255341956464E-5</v>
      </c>
      <c r="BW43" s="164">
        <v>5.1672327901544624E-5</v>
      </c>
      <c r="BX43" s="164">
        <v>4.3873464807791999E-5</v>
      </c>
      <c r="BY43" s="164">
        <v>3.4481916360978957E-5</v>
      </c>
      <c r="BZ43" s="164">
        <v>7.6912871681910272E-5</v>
      </c>
      <c r="CA43" s="164">
        <v>5.7826082986155143E-5</v>
      </c>
      <c r="CB43" s="164">
        <v>6.7255793897939446E-5</v>
      </c>
      <c r="CC43" s="164">
        <v>9.5406436006771893E-5</v>
      </c>
      <c r="CD43" s="164">
        <v>2.3594607712337326E-4</v>
      </c>
      <c r="CE43" s="164">
        <v>7.0719540490969823E-5</v>
      </c>
      <c r="CF43" s="244">
        <f>SUM(AS43:CE43)</f>
        <v>4.7779338444581551E-3</v>
      </c>
      <c r="CG43" s="165">
        <f t="shared" si="10"/>
        <v>0.1676246141636176</v>
      </c>
      <c r="CH43" s="249">
        <f t="shared" si="5"/>
        <v>1.3003628773424836</v>
      </c>
      <c r="CI43" s="165">
        <f t="shared" si="11"/>
        <v>0.89983370463673507</v>
      </c>
    </row>
    <row r="44" spans="1:87" x14ac:dyDescent="0.15">
      <c r="A44" s="235"/>
      <c r="B44" s="236"/>
      <c r="C44" s="516" t="s">
        <v>297</v>
      </c>
      <c r="D44" s="245">
        <f>SUM(D5:D43)</f>
        <v>1.3624263904955238</v>
      </c>
      <c r="E44" s="245">
        <f t="shared" ref="E44:AP44" si="12">SUM(E5:E43)</f>
        <v>1.1666895383148674</v>
      </c>
      <c r="F44" s="245">
        <f t="shared" si="12"/>
        <v>1.3081891120593461</v>
      </c>
      <c r="G44" s="245">
        <f t="shared" si="12"/>
        <v>1.4828457171085945</v>
      </c>
      <c r="H44" s="245">
        <f t="shared" si="12"/>
        <v>1.4223485473089714</v>
      </c>
      <c r="I44" s="245">
        <f t="shared" si="12"/>
        <v>1.5408251796323151</v>
      </c>
      <c r="J44" s="245">
        <f t="shared" si="12"/>
        <v>1.4811340185909523</v>
      </c>
      <c r="K44" s="245">
        <f t="shared" si="12"/>
        <v>1.5222354822775124</v>
      </c>
      <c r="L44" s="245">
        <f t="shared" si="12"/>
        <v>2.0147207326586498</v>
      </c>
      <c r="M44" s="245">
        <f t="shared" si="12"/>
        <v>1.3566448082297169</v>
      </c>
      <c r="N44" s="245">
        <f t="shared" si="12"/>
        <v>1.4536864324897192</v>
      </c>
      <c r="O44" s="245">
        <f t="shared" si="12"/>
        <v>2.0154095875114733</v>
      </c>
      <c r="P44" s="245">
        <f t="shared" si="12"/>
        <v>1.3270032269908365</v>
      </c>
      <c r="Q44" s="245">
        <f t="shared" si="12"/>
        <v>1.5565446936030112</v>
      </c>
      <c r="R44" s="245">
        <f>SUM(R5:R43)</f>
        <v>1.4523813293758834</v>
      </c>
      <c r="S44" s="245">
        <f>SUM(S5:S43)</f>
        <v>1.3737688821156535</v>
      </c>
      <c r="T44" s="245">
        <f t="shared" si="12"/>
        <v>1.3635639709805725</v>
      </c>
      <c r="U44" s="245">
        <f t="shared" si="12"/>
        <v>1.3639617735486627</v>
      </c>
      <c r="V44" s="245">
        <f t="shared" si="12"/>
        <v>1.3791658702401903</v>
      </c>
      <c r="W44" s="245">
        <f t="shared" si="12"/>
        <v>1.3484140943171228</v>
      </c>
      <c r="X44" s="245">
        <f t="shared" si="12"/>
        <v>1.3891489932950529</v>
      </c>
      <c r="Y44" s="245">
        <f t="shared" si="12"/>
        <v>1.3700321842563166</v>
      </c>
      <c r="Z44" s="245">
        <f t="shared" si="12"/>
        <v>1.3831276634117882</v>
      </c>
      <c r="AA44" s="245">
        <f t="shared" si="12"/>
        <v>1.8469934074277881</v>
      </c>
      <c r="AB44" s="245">
        <f t="shared" si="12"/>
        <v>1.488315403531417</v>
      </c>
      <c r="AC44" s="245">
        <f>SUM(AC5:AC43)</f>
        <v>1.2460607108302777</v>
      </c>
      <c r="AD44" s="245">
        <f t="shared" si="12"/>
        <v>1.2832581999170873</v>
      </c>
      <c r="AE44" s="245">
        <f t="shared" si="12"/>
        <v>1.2956515283472274</v>
      </c>
      <c r="AF44" s="245">
        <f t="shared" si="12"/>
        <v>1.1862507368531183</v>
      </c>
      <c r="AG44" s="245">
        <f t="shared" si="12"/>
        <v>1.2821676974718603</v>
      </c>
      <c r="AH44" s="245">
        <f t="shared" si="12"/>
        <v>1.3796314440682902</v>
      </c>
      <c r="AI44" s="245">
        <f t="shared" si="12"/>
        <v>1.2548976580574784</v>
      </c>
      <c r="AJ44" s="245">
        <f t="shared" si="12"/>
        <v>1.1978429926695879</v>
      </c>
      <c r="AK44" s="245">
        <f t="shared" si="12"/>
        <v>1.3155615708349642</v>
      </c>
      <c r="AL44" s="245">
        <f t="shared" si="12"/>
        <v>1.3197542269143729</v>
      </c>
      <c r="AM44" s="245">
        <f t="shared" si="12"/>
        <v>1.2475241244486126</v>
      </c>
      <c r="AN44" s="245">
        <f t="shared" si="12"/>
        <v>1.3330368614188808</v>
      </c>
      <c r="AO44" s="245">
        <f t="shared" si="12"/>
        <v>1.5443241358174722</v>
      </c>
      <c r="AP44" s="245">
        <f t="shared" si="12"/>
        <v>1.5922856561973544</v>
      </c>
      <c r="AQ44" s="244">
        <f>SUM(AQ5:AQ43)</f>
        <v>55.247824583618524</v>
      </c>
      <c r="AR44" s="246"/>
      <c r="AS44" s="245">
        <f t="shared" ref="AS44:CF44" si="13">SUM(AS5:AS43)</f>
        <v>2.5742291290019127E-2</v>
      </c>
      <c r="AT44" s="245">
        <f t="shared" si="13"/>
        <v>9.2511886806772477E-3</v>
      </c>
      <c r="AU44" s="245">
        <f t="shared" si="13"/>
        <v>2.2005791036754967E-2</v>
      </c>
      <c r="AV44" s="245">
        <f t="shared" si="13"/>
        <v>1.5385338004707616E-2</v>
      </c>
      <c r="AW44" s="245">
        <f t="shared" si="13"/>
        <v>3.0703605541616864E-2</v>
      </c>
      <c r="AX44" s="245">
        <f t="shared" si="13"/>
        <v>3.1583315633627838E-2</v>
      </c>
      <c r="AY44" s="245">
        <f t="shared" si="13"/>
        <v>3.6348666758275097E-2</v>
      </c>
      <c r="AZ44" s="245">
        <f t="shared" si="13"/>
        <v>4.2696670913807827E-2</v>
      </c>
      <c r="BA44" s="245">
        <f t="shared" si="13"/>
        <v>1.3140327250957358E-2</v>
      </c>
      <c r="BB44" s="245">
        <f t="shared" si="13"/>
        <v>4.6873220149525739E-2</v>
      </c>
      <c r="BC44" s="245">
        <f t="shared" si="13"/>
        <v>2.2228004353628976E-2</v>
      </c>
      <c r="BD44" s="245">
        <f t="shared" si="13"/>
        <v>0.11146951376022028</v>
      </c>
      <c r="BE44" s="245">
        <f t="shared" si="13"/>
        <v>2.5917759878086075E-2</v>
      </c>
      <c r="BF44" s="245">
        <f t="shared" si="13"/>
        <v>6.7148089169879299E-2</v>
      </c>
      <c r="BG44" s="245">
        <f>SUM(BG5:BG43)</f>
        <v>6.348450207652015E-2</v>
      </c>
      <c r="BH44" s="245">
        <f>SUM(BH5:BH43)</f>
        <v>5.1806827802787607E-2</v>
      </c>
      <c r="BI44" s="245">
        <f t="shared" si="13"/>
        <v>3.8321216358293012E-2</v>
      </c>
      <c r="BJ44" s="245">
        <f t="shared" si="13"/>
        <v>3.2351187920209162E-2</v>
      </c>
      <c r="BK44" s="245">
        <f t="shared" si="13"/>
        <v>4.6044777775830936E-2</v>
      </c>
      <c r="BL44" s="245">
        <f t="shared" si="13"/>
        <v>3.5526455095471178E-2</v>
      </c>
      <c r="BM44" s="245">
        <f t="shared" si="13"/>
        <v>6.1893997449516118E-2</v>
      </c>
      <c r="BN44" s="245">
        <f t="shared" si="13"/>
        <v>2.8659229060095066E-2</v>
      </c>
      <c r="BO44" s="245">
        <f t="shared" si="13"/>
        <v>3.1824696318944475E-2</v>
      </c>
      <c r="BP44" s="245">
        <f t="shared" si="13"/>
        <v>1.4323831137778608E-2</v>
      </c>
      <c r="BQ44" s="245">
        <f t="shared" si="13"/>
        <v>1.4302949585305376E-2</v>
      </c>
      <c r="BR44" s="245">
        <f>SUM(BR5:BR43)</f>
        <v>8.186177180882926E-3</v>
      </c>
      <c r="BS44" s="245">
        <f t="shared" si="13"/>
        <v>7.0419907777194979E-3</v>
      </c>
      <c r="BT44" s="245">
        <f t="shared" si="13"/>
        <v>6.6341249617243242E-3</v>
      </c>
      <c r="BU44" s="245">
        <f t="shared" si="13"/>
        <v>3.0513220788221801E-3</v>
      </c>
      <c r="BV44" s="245">
        <f t="shared" si="13"/>
        <v>1.043162833478012E-2</v>
      </c>
      <c r="BW44" s="245">
        <f t="shared" si="13"/>
        <v>9.9710805920703253E-3</v>
      </c>
      <c r="BX44" s="245">
        <f t="shared" si="13"/>
        <v>8.6178021359187267E-3</v>
      </c>
      <c r="BY44" s="245">
        <f t="shared" si="13"/>
        <v>6.8174777031216344E-3</v>
      </c>
      <c r="BZ44" s="245">
        <f t="shared" si="13"/>
        <v>1.9093149207540676E-2</v>
      </c>
      <c r="CA44" s="245">
        <f t="shared" si="13"/>
        <v>1.1568915933412582E-2</v>
      </c>
      <c r="CB44" s="245">
        <f t="shared" si="13"/>
        <v>1.3277883967578733E-2</v>
      </c>
      <c r="CC44" s="245">
        <f t="shared" si="13"/>
        <v>1.8712832518222221E-2</v>
      </c>
      <c r="CD44" s="245">
        <f t="shared" si="13"/>
        <v>5.550088926709619E-2</v>
      </c>
      <c r="CE44" s="245">
        <f t="shared" si="13"/>
        <v>1.3708394472933741E-2</v>
      </c>
      <c r="CF44" s="247">
        <f t="shared" si="13"/>
        <v>1.1116471221343605</v>
      </c>
      <c r="CG44" s="246"/>
      <c r="CH44" s="250">
        <f>SUM(CH5:CH43)</f>
        <v>56.359471705752874</v>
      </c>
      <c r="CI44" s="512"/>
    </row>
    <row r="45" spans="1:87" x14ac:dyDescent="0.15">
      <c r="A45" s="237"/>
      <c r="B45" s="203"/>
      <c r="C45" s="517" t="s">
        <v>298</v>
      </c>
      <c r="D45" s="166">
        <f t="shared" ref="D45:Q45" si="14">D44/AVERAGE($D44:$AP44)</f>
        <v>0.96175061425097874</v>
      </c>
      <c r="E45" s="166">
        <f t="shared" si="14"/>
        <v>0.82357798406005034</v>
      </c>
      <c r="F45" s="166">
        <f t="shared" si="14"/>
        <v>0.92346396903095818</v>
      </c>
      <c r="G45" s="166">
        <f t="shared" si="14"/>
        <v>1.0467558388603522</v>
      </c>
      <c r="H45" s="166">
        <f t="shared" si="14"/>
        <v>1.0040502728047271</v>
      </c>
      <c r="I45" s="166">
        <f t="shared" si="14"/>
        <v>1.087684129801523</v>
      </c>
      <c r="J45" s="166">
        <f t="shared" si="14"/>
        <v>1.045547533507315</v>
      </c>
      <c r="K45" s="166">
        <f t="shared" si="14"/>
        <v>1.0745614738001086</v>
      </c>
      <c r="L45" s="166">
        <f t="shared" si="14"/>
        <v>1.4222118095304206</v>
      </c>
      <c r="M45" s="166">
        <f t="shared" si="14"/>
        <v>0.95766933666103127</v>
      </c>
      <c r="N45" s="166">
        <f t="shared" si="14"/>
        <v>1.0261720039545099</v>
      </c>
      <c r="O45" s="166">
        <f t="shared" si="14"/>
        <v>1.4226980791611723</v>
      </c>
      <c r="P45" s="166">
        <f t="shared" si="14"/>
        <v>0.93674504367703004</v>
      </c>
      <c r="Q45" s="166">
        <f t="shared" si="14"/>
        <v>1.098780694226956</v>
      </c>
      <c r="R45" s="166">
        <f>R44/AVERAGE($D44:$AP44)</f>
        <v>1.02525071842294</v>
      </c>
      <c r="S45" s="166">
        <f>S44/AVERAGE($D44:$AP44)</f>
        <v>0.96975739418338203</v>
      </c>
      <c r="T45" s="166">
        <f t="shared" ref="T45:AB45" si="15">T44/AVERAGE($D44:$AP44)</f>
        <v>0.96255364385895448</v>
      </c>
      <c r="U45" s="166">
        <f t="shared" si="15"/>
        <v>0.96283445672846457</v>
      </c>
      <c r="V45" s="166">
        <f t="shared" si="15"/>
        <v>0.97356718286634403</v>
      </c>
      <c r="W45" s="166">
        <f t="shared" si="15"/>
        <v>0.95185919218909221</v>
      </c>
      <c r="X45" s="166">
        <f t="shared" si="15"/>
        <v>0.98061437073435431</v>
      </c>
      <c r="Y45" s="166">
        <f t="shared" si="15"/>
        <v>0.96711962124639383</v>
      </c>
      <c r="Z45" s="166">
        <f t="shared" si="15"/>
        <v>0.97636385286840832</v>
      </c>
      <c r="AA45" s="166">
        <f t="shared" si="15"/>
        <v>1.3038113886395828</v>
      </c>
      <c r="AB45" s="166">
        <f t="shared" si="15"/>
        <v>1.0506169460097787</v>
      </c>
      <c r="AC45" s="166">
        <f>AC44/AVERAGE($D44:$AP44)</f>
        <v>0.87960690015639265</v>
      </c>
      <c r="AD45" s="166">
        <f t="shared" ref="AD45:AP45" si="16">AD44/AVERAGE($D44:$AP44)</f>
        <v>0.90586498516370217</v>
      </c>
      <c r="AE45" s="166">
        <f t="shared" si="16"/>
        <v>0.9146135614636417</v>
      </c>
      <c r="AF45" s="166">
        <f t="shared" si="16"/>
        <v>0.83738643260515355</v>
      </c>
      <c r="AG45" s="166">
        <f t="shared" si="16"/>
        <v>0.90509518842176018</v>
      </c>
      <c r="AH45" s="166">
        <f t="shared" si="16"/>
        <v>0.97389583615600273</v>
      </c>
      <c r="AI45" s="166">
        <f t="shared" si="16"/>
        <v>0.88584499087685553</v>
      </c>
      <c r="AJ45" s="166">
        <f t="shared" si="16"/>
        <v>0.84556952361823157</v>
      </c>
      <c r="AK45" s="166">
        <f t="shared" si="16"/>
        <v>0.92866826249257539</v>
      </c>
      <c r="AL45" s="166">
        <f t="shared" si="16"/>
        <v>0.93162790096394121</v>
      </c>
      <c r="AM45" s="166">
        <f t="shared" si="16"/>
        <v>0.88063993867954182</v>
      </c>
      <c r="AN45" s="166">
        <f t="shared" si="16"/>
        <v>0.9410042474459962</v>
      </c>
      <c r="AO45" s="166">
        <f t="shared" si="16"/>
        <v>1.0901540784782278</v>
      </c>
      <c r="AP45" s="166">
        <f t="shared" si="16"/>
        <v>1.124010602403154</v>
      </c>
      <c r="AQ45" s="248"/>
      <c r="AR45" s="167"/>
      <c r="AS45" s="167">
        <f t="shared" ref="AS45:BF45" si="17">AS44/AVERAGE($AS44:$CE44)</f>
        <v>0.90311875083449644</v>
      </c>
      <c r="AT45" s="248">
        <f t="shared" si="17"/>
        <v>0.32456015165467661</v>
      </c>
      <c r="AU45" s="166">
        <f t="shared" si="17"/>
        <v>0.7720308300584201</v>
      </c>
      <c r="AV45" s="166">
        <f t="shared" si="17"/>
        <v>0.53976497598585449</v>
      </c>
      <c r="AW45" s="166">
        <f t="shared" si="17"/>
        <v>1.0771769136810021</v>
      </c>
      <c r="AX45" s="166">
        <f t="shared" si="17"/>
        <v>1.108039849324244</v>
      </c>
      <c r="AY45" s="166">
        <f t="shared" si="17"/>
        <v>1.275223022977781</v>
      </c>
      <c r="AZ45" s="166">
        <f t="shared" si="17"/>
        <v>1.4979305325249099</v>
      </c>
      <c r="BA45" s="166">
        <f t="shared" si="17"/>
        <v>0.46100309404246059</v>
      </c>
      <c r="BB45" s="166">
        <f t="shared" si="17"/>
        <v>1.6444567250096789</v>
      </c>
      <c r="BC45" s="166">
        <f t="shared" si="17"/>
        <v>0.77982675664836798</v>
      </c>
      <c r="BD45" s="166">
        <f t="shared" si="17"/>
        <v>3.910693375701602</v>
      </c>
      <c r="BE45" s="166">
        <f t="shared" si="17"/>
        <v>0.90927472857091329</v>
      </c>
      <c r="BF45" s="166">
        <f t="shared" si="17"/>
        <v>2.3557614871500316</v>
      </c>
      <c r="BG45" s="166">
        <f>BG44/AVERAGE($AS44:$CE44)</f>
        <v>2.2272315842734089</v>
      </c>
      <c r="BH45" s="166">
        <f>BH44/AVERAGE($AS44:$CE44)</f>
        <v>1.8175428551728054</v>
      </c>
      <c r="BI45" s="166">
        <f t="shared" ref="BI45:BQ45" si="18">BI44/AVERAGE($AS44:$CE44)</f>
        <v>1.344426129673181</v>
      </c>
      <c r="BJ45" s="166">
        <f t="shared" si="18"/>
        <v>1.1349791707873118</v>
      </c>
      <c r="BK45" s="166">
        <f t="shared" si="18"/>
        <v>1.6153924186027466</v>
      </c>
      <c r="BL45" s="166">
        <f t="shared" si="18"/>
        <v>1.2463773090719277</v>
      </c>
      <c r="BM45" s="166">
        <f t="shared" si="18"/>
        <v>2.1714317902397946</v>
      </c>
      <c r="BN45" s="166">
        <f t="shared" si="18"/>
        <v>1.0054538990733921</v>
      </c>
      <c r="BO45" s="166">
        <f t="shared" si="18"/>
        <v>1.1165082261498633</v>
      </c>
      <c r="BP45" s="166">
        <f t="shared" si="18"/>
        <v>0.50252405034863812</v>
      </c>
      <c r="BQ45" s="166">
        <f t="shared" si="18"/>
        <v>0.50179146126506957</v>
      </c>
      <c r="BR45" s="166">
        <f>BR44/AVERAGE($AS44:$CE44)</f>
        <v>0.28719627271777931</v>
      </c>
      <c r="BS45" s="166">
        <f t="shared" ref="BS45:CE45" si="19">BS44/AVERAGE($AS44:$CE44)</f>
        <v>0.24705469466223851</v>
      </c>
      <c r="BT45" s="166">
        <f t="shared" si="19"/>
        <v>0.23274550741469646</v>
      </c>
      <c r="BU45" s="166">
        <f t="shared" si="19"/>
        <v>0.10704976309890706</v>
      </c>
      <c r="BV45" s="166">
        <f t="shared" si="19"/>
        <v>0.36597360525281197</v>
      </c>
      <c r="BW45" s="166">
        <f t="shared" si="19"/>
        <v>0.34981617398883658</v>
      </c>
      <c r="BX45" s="166">
        <f t="shared" si="19"/>
        <v>0.3023390036359111</v>
      </c>
      <c r="BY45" s="166">
        <f t="shared" si="19"/>
        <v>0.23917808549825742</v>
      </c>
      <c r="BZ45" s="166">
        <f t="shared" si="19"/>
        <v>0.66984639663744472</v>
      </c>
      <c r="CA45" s="166">
        <f t="shared" si="19"/>
        <v>0.40587315202760688</v>
      </c>
      <c r="CB45" s="166">
        <f t="shared" si="19"/>
        <v>0.46582900672771399</v>
      </c>
      <c r="CC45" s="166">
        <f t="shared" si="19"/>
        <v>0.65650371748316272</v>
      </c>
      <c r="CD45" s="166">
        <f t="shared" si="19"/>
        <v>1.9471418927085871</v>
      </c>
      <c r="CE45" s="167">
        <f t="shared" si="19"/>
        <v>0.48093263932346858</v>
      </c>
      <c r="CF45" s="248"/>
      <c r="CG45" s="167"/>
      <c r="CH45" s="225"/>
      <c r="CI45" s="515"/>
    </row>
    <row r="46" spans="1:87" x14ac:dyDescent="0.15">
      <c r="A46" s="136" t="s">
        <v>137</v>
      </c>
      <c r="B46" s="78" t="s">
        <v>358</v>
      </c>
      <c r="C46" s="514" t="s">
        <v>359</v>
      </c>
      <c r="D46" s="164">
        <v>0.10190468234106891</v>
      </c>
      <c r="E46" s="164">
        <v>3.2649438231693462E-3</v>
      </c>
      <c r="F46" s="164">
        <v>2.0442620858021635E-2</v>
      </c>
      <c r="G46" s="164">
        <v>9.1020477149856367E-4</v>
      </c>
      <c r="H46" s="164">
        <v>0.13145679976187896</v>
      </c>
      <c r="I46" s="164">
        <v>1.2241616559154175E-2</v>
      </c>
      <c r="J46" s="164">
        <v>2.8302391215042906E-3</v>
      </c>
      <c r="K46" s="164">
        <v>5.2214825301004925E-3</v>
      </c>
      <c r="L46" s="164">
        <v>7.954541954697333E-4</v>
      </c>
      <c r="M46" s="164">
        <v>1.661208489880054E-2</v>
      </c>
      <c r="N46" s="164">
        <v>1.4651390970357699E-3</v>
      </c>
      <c r="O46" s="164">
        <v>6.9193633702261379E-4</v>
      </c>
      <c r="P46" s="164">
        <v>8.562353827590199E-4</v>
      </c>
      <c r="Q46" s="164">
        <v>7.4002455489442559E-4</v>
      </c>
      <c r="R46" s="164">
        <v>7.5465821682763176E-4</v>
      </c>
      <c r="S46" s="164">
        <v>1.515280636492468E-3</v>
      </c>
      <c r="T46" s="164">
        <v>2.0071985097655089E-3</v>
      </c>
      <c r="U46" s="164">
        <v>1.4510788822170125E-3</v>
      </c>
      <c r="V46" s="164">
        <v>1.8298437840995145E-3</v>
      </c>
      <c r="W46" s="164">
        <v>2.16402562018932E-3</v>
      </c>
      <c r="X46" s="164">
        <v>1.9221111714102165E-3</v>
      </c>
      <c r="Y46" s="164">
        <v>1.00725726048407E-2</v>
      </c>
      <c r="Z46" s="164">
        <v>1.700319750387149E-3</v>
      </c>
      <c r="AA46" s="164">
        <v>6.9143126668261756E-4</v>
      </c>
      <c r="AB46" s="164">
        <v>1.6031185883510065E-3</v>
      </c>
      <c r="AC46" s="164">
        <v>7.1645270895161011E-4</v>
      </c>
      <c r="AD46" s="164">
        <v>6.7643937700086567E-4</v>
      </c>
      <c r="AE46" s="164">
        <v>4.9112256798908597E-4</v>
      </c>
      <c r="AF46" s="164">
        <v>1.7000198495786722E-4</v>
      </c>
      <c r="AG46" s="164">
        <v>4.9084623541418757E-4</v>
      </c>
      <c r="AH46" s="164">
        <v>8.9515419272231576E-4</v>
      </c>
      <c r="AI46" s="164">
        <v>5.4227791454479284E-4</v>
      </c>
      <c r="AJ46" s="164">
        <v>1.184704436081929E-3</v>
      </c>
      <c r="AK46" s="164">
        <v>4.257274270007801E-3</v>
      </c>
      <c r="AL46" s="164">
        <v>2.524455973807461E-3</v>
      </c>
      <c r="AM46" s="164">
        <v>8.0775110885732495E-4</v>
      </c>
      <c r="AN46" s="164">
        <v>3.7191547672356558E-2</v>
      </c>
      <c r="AO46" s="164">
        <v>4.163752333296797E-3</v>
      </c>
      <c r="AP46" s="164">
        <v>1.1268380154183882E-3</v>
      </c>
      <c r="AQ46" s="244">
        <f t="shared" ref="AQ46:AQ84" si="20">SUM(D46:AP46)</f>
        <v>0.38038372205504861</v>
      </c>
      <c r="AR46" s="246">
        <f t="shared" ref="AR46:AR59" si="21">AQ46/AVERAGE(AQ$46:AQ$84)</f>
        <v>0.50983919911572462</v>
      </c>
      <c r="AS46" s="164">
        <v>1.1835167519777878</v>
      </c>
      <c r="AT46" s="164">
        <v>1.0186997045276041E-2</v>
      </c>
      <c r="AU46" s="164">
        <v>2.4078564706309511E-2</v>
      </c>
      <c r="AV46" s="164">
        <v>8.9962067041810911E-4</v>
      </c>
      <c r="AW46" s="164">
        <v>0.24931463255753325</v>
      </c>
      <c r="AX46" s="164">
        <v>1.8827873785870475E-2</v>
      </c>
      <c r="AY46" s="164">
        <v>2.9850016981863236E-3</v>
      </c>
      <c r="AZ46" s="164">
        <v>5.3568573373838982E-3</v>
      </c>
      <c r="BA46" s="164">
        <v>7.0105982857003449E-4</v>
      </c>
      <c r="BB46" s="164">
        <v>3.6668561570398994E-2</v>
      </c>
      <c r="BC46" s="164">
        <v>1.6103808628177021E-3</v>
      </c>
      <c r="BD46" s="164">
        <v>6.7149349384922486E-4</v>
      </c>
      <c r="BE46" s="164">
        <v>1.0739056029307813E-3</v>
      </c>
      <c r="BF46" s="164">
        <v>6.9208038197580437E-4</v>
      </c>
      <c r="BG46" s="164">
        <v>1.0146612470897938E-3</v>
      </c>
      <c r="BH46" s="164">
        <v>1.3155455585935677E-3</v>
      </c>
      <c r="BI46" s="164">
        <v>2.1390339030013727E-3</v>
      </c>
      <c r="BJ46" s="164">
        <v>1.650458862300292E-3</v>
      </c>
      <c r="BK46" s="164">
        <v>2.0805295196379631E-3</v>
      </c>
      <c r="BL46" s="164">
        <v>2.1997287560413656E-3</v>
      </c>
      <c r="BM46" s="164">
        <v>2.6097705234113494E-3</v>
      </c>
      <c r="BN46" s="164">
        <v>4.9893658398045314E-3</v>
      </c>
      <c r="BO46" s="164">
        <v>2.3266624575754417E-3</v>
      </c>
      <c r="BP46" s="164">
        <v>7.6961020785738462E-4</v>
      </c>
      <c r="BQ46" s="164">
        <v>1.7790331258380118E-3</v>
      </c>
      <c r="BR46" s="164">
        <v>7.2872815661016233E-4</v>
      </c>
      <c r="BS46" s="164">
        <v>7.3226588005498555E-4</v>
      </c>
      <c r="BT46" s="164">
        <v>5.1298452556147202E-4</v>
      </c>
      <c r="BU46" s="164">
        <v>2.5709696148429291E-4</v>
      </c>
      <c r="BV46" s="164">
        <v>6.3638336345317307E-4</v>
      </c>
      <c r="BW46" s="164">
        <v>1.3026592906617335E-3</v>
      </c>
      <c r="BX46" s="164">
        <v>6.5221016033165157E-4</v>
      </c>
      <c r="BY46" s="164">
        <v>1.818652554548953E-3</v>
      </c>
      <c r="BZ46" s="164">
        <v>5.978551879049593E-3</v>
      </c>
      <c r="CA46" s="164">
        <v>3.6099672611890829E-3</v>
      </c>
      <c r="CB46" s="164">
        <v>9.5916950288252594E-4</v>
      </c>
      <c r="CC46" s="164">
        <v>5.0636138239406506E-2</v>
      </c>
      <c r="CD46" s="164">
        <v>4.1368867371973563E-3</v>
      </c>
      <c r="CE46" s="164">
        <v>1.2759629478064946E-3</v>
      </c>
      <c r="CF46" s="244">
        <f t="shared" ref="CF46:CF84" si="22">SUM(AS46:CE46)</f>
        <v>1.6326958389806974</v>
      </c>
      <c r="CG46" s="165">
        <f t="shared" ref="CG46:CG59" si="23">CF46/AVERAGE(CF$46:CF$84)</f>
        <v>0.76555918282365487</v>
      </c>
      <c r="CH46" s="249">
        <f t="shared" ref="CH46:CH84" si="24">AQ46+CF46</f>
        <v>2.0130795610357461</v>
      </c>
      <c r="CI46" s="165">
        <f t="shared" ref="CI46:CI59" si="25">CH46/AVERAGE(CH$46:CH$84)</f>
        <v>0.69928468495888829</v>
      </c>
    </row>
    <row r="47" spans="1:87" x14ac:dyDescent="0.15">
      <c r="A47" s="136" t="s">
        <v>138</v>
      </c>
      <c r="B47" s="78" t="s">
        <v>360</v>
      </c>
      <c r="C47" s="514" t="s">
        <v>361</v>
      </c>
      <c r="D47" s="164">
        <v>1.4169413358207257E-3</v>
      </c>
      <c r="E47" s="164">
        <v>4.7392657176497016E-2</v>
      </c>
      <c r="F47" s="164">
        <v>6.532488146228254E-4</v>
      </c>
      <c r="G47" s="164">
        <v>3.8872937701115562E-4</v>
      </c>
      <c r="H47" s="164">
        <v>1.6281648335692189E-3</v>
      </c>
      <c r="I47" s="164">
        <v>8.7740830475485567E-4</v>
      </c>
      <c r="J47" s="164">
        <v>1.7827928240122762E-2</v>
      </c>
      <c r="K47" s="164">
        <v>1.3062417471943323E-3</v>
      </c>
      <c r="L47" s="164">
        <v>3.7606189460274888E-4</v>
      </c>
      <c r="M47" s="164">
        <v>8.7961319350756968E-4</v>
      </c>
      <c r="N47" s="164">
        <v>9.3803965954028642E-4</v>
      </c>
      <c r="O47" s="164">
        <v>4.0691686173947595E-4</v>
      </c>
      <c r="P47" s="164">
        <v>4.8083938882343964E-4</v>
      </c>
      <c r="Q47" s="164">
        <v>4.6800738029259927E-4</v>
      </c>
      <c r="R47" s="164">
        <v>3.00227625485675E-4</v>
      </c>
      <c r="S47" s="164">
        <v>3.3511684738684726E-4</v>
      </c>
      <c r="T47" s="164">
        <v>5.6010640802911375E-4</v>
      </c>
      <c r="U47" s="164">
        <v>6.0382977808075007E-4</v>
      </c>
      <c r="V47" s="164">
        <v>6.2927359026405613E-4</v>
      </c>
      <c r="W47" s="164">
        <v>7.1564159589431928E-4</v>
      </c>
      <c r="X47" s="164">
        <v>4.3699002536369655E-4</v>
      </c>
      <c r="Y47" s="164">
        <v>3.2009395668237792E-3</v>
      </c>
      <c r="Z47" s="164">
        <v>1.9185129919665992E-3</v>
      </c>
      <c r="AA47" s="164">
        <v>4.552683256098841E-4</v>
      </c>
      <c r="AB47" s="164">
        <v>4.0793070258049371E-4</v>
      </c>
      <c r="AC47" s="164">
        <v>3.3499415076865122E-4</v>
      </c>
      <c r="AD47" s="164">
        <v>4.5329576961086922E-4</v>
      </c>
      <c r="AE47" s="164">
        <v>4.016137495791212E-4</v>
      </c>
      <c r="AF47" s="164">
        <v>1.1906223373406594E-4</v>
      </c>
      <c r="AG47" s="164">
        <v>4.007053699387552E-4</v>
      </c>
      <c r="AH47" s="164">
        <v>8.0690353103587129E-4</v>
      </c>
      <c r="AI47" s="164">
        <v>2.7166100271823582E-4</v>
      </c>
      <c r="AJ47" s="164">
        <v>4.1498849873924335E-4</v>
      </c>
      <c r="AK47" s="164">
        <v>5.8485369845722379E-4</v>
      </c>
      <c r="AL47" s="164">
        <v>9.0062426741691309E-4</v>
      </c>
      <c r="AM47" s="164">
        <v>3.2131033357904264E-4</v>
      </c>
      <c r="AN47" s="164">
        <v>1.2889947801709033E-3</v>
      </c>
      <c r="AO47" s="164">
        <v>1.3806915981171087E-2</v>
      </c>
      <c r="AP47" s="164">
        <v>4.8664385381867368E-4</v>
      </c>
      <c r="AQ47" s="244">
        <f t="shared" si="20"/>
        <v>0.10519720288632291</v>
      </c>
      <c r="AR47" s="165">
        <f t="shared" si="21"/>
        <v>0.14099882450021214</v>
      </c>
      <c r="AS47" s="164">
        <v>1.8923099155502381E-3</v>
      </c>
      <c r="AT47" s="164">
        <v>1.1271932056795537</v>
      </c>
      <c r="AU47" s="164">
        <v>7.8755232409970439E-4</v>
      </c>
      <c r="AV47" s="164">
        <v>5.5196074685587434E-4</v>
      </c>
      <c r="AW47" s="164">
        <v>2.0515519547717482E-3</v>
      </c>
      <c r="AX47" s="164">
        <v>9.7792335356994601E-4</v>
      </c>
      <c r="AY47" s="164">
        <v>4.3785250833272234E-2</v>
      </c>
      <c r="AZ47" s="164">
        <v>1.4601459017403254E-3</v>
      </c>
      <c r="BA47" s="164">
        <v>4.3080350583371368E-4</v>
      </c>
      <c r="BB47" s="164">
        <v>1.0178616017404907E-3</v>
      </c>
      <c r="BC47" s="164">
        <v>1.4460230344511169E-3</v>
      </c>
      <c r="BD47" s="164">
        <v>4.5219460259527397E-4</v>
      </c>
      <c r="BE47" s="164">
        <v>5.7034243073301625E-4</v>
      </c>
      <c r="BF47" s="164">
        <v>4.957617440465705E-4</v>
      </c>
      <c r="BG47" s="164">
        <v>4.0242065914906081E-4</v>
      </c>
      <c r="BH47" s="164">
        <v>3.6551731614692298E-4</v>
      </c>
      <c r="BI47" s="164">
        <v>6.482240790535084E-4</v>
      </c>
      <c r="BJ47" s="164">
        <v>7.8250285323958925E-4</v>
      </c>
      <c r="BK47" s="164">
        <v>7.4908294393507191E-4</v>
      </c>
      <c r="BL47" s="164">
        <v>7.1560583929056068E-4</v>
      </c>
      <c r="BM47" s="164">
        <v>4.8595174875828376E-4</v>
      </c>
      <c r="BN47" s="164">
        <v>4.7349778577272378E-3</v>
      </c>
      <c r="BO47" s="164">
        <v>2.2558732245301708E-3</v>
      </c>
      <c r="BP47" s="164">
        <v>5.8265163067719493E-4</v>
      </c>
      <c r="BQ47" s="164">
        <v>5.4145257999235817E-4</v>
      </c>
      <c r="BR47" s="164">
        <v>4.092009663756559E-4</v>
      </c>
      <c r="BS47" s="164">
        <v>5.8393775048457561E-4</v>
      </c>
      <c r="BT47" s="164">
        <v>5.1372634370238084E-4</v>
      </c>
      <c r="BU47" s="164">
        <v>1.9766878171219543E-4</v>
      </c>
      <c r="BV47" s="164">
        <v>5.1420366503293407E-4</v>
      </c>
      <c r="BW47" s="164">
        <v>1.1222511278357922E-3</v>
      </c>
      <c r="BX47" s="164">
        <v>3.5806071336387058E-4</v>
      </c>
      <c r="BY47" s="164">
        <v>5.5951962219957677E-4</v>
      </c>
      <c r="BZ47" s="164">
        <v>7.4625514981368221E-4</v>
      </c>
      <c r="CA47" s="164">
        <v>1.183821750828262E-3</v>
      </c>
      <c r="CB47" s="164">
        <v>4.5014085957352761E-4</v>
      </c>
      <c r="CC47" s="164">
        <v>2.0676544905726341E-3</v>
      </c>
      <c r="CD47" s="164">
        <v>1.9319401403007298E-2</v>
      </c>
      <c r="CE47" s="164">
        <v>4.0136997974038284E-4</v>
      </c>
      <c r="CF47" s="244">
        <f t="shared" si="22"/>
        <v>1.2238043609655569</v>
      </c>
      <c r="CG47" s="165">
        <f t="shared" si="23"/>
        <v>0.57383294802890317</v>
      </c>
      <c r="CH47" s="249">
        <f t="shared" si="24"/>
        <v>1.3290015638518797</v>
      </c>
      <c r="CI47" s="165">
        <f t="shared" si="25"/>
        <v>0.46165609043781314</v>
      </c>
    </row>
    <row r="48" spans="1:87" x14ac:dyDescent="0.15">
      <c r="A48" s="136" t="s">
        <v>139</v>
      </c>
      <c r="B48" s="78" t="s">
        <v>362</v>
      </c>
      <c r="C48" s="514" t="s">
        <v>363</v>
      </c>
      <c r="D48" s="164">
        <v>3.2297051955598502E-3</v>
      </c>
      <c r="E48" s="164">
        <v>2.38354211733626E-4</v>
      </c>
      <c r="F48" s="164">
        <v>1.6468423013838666E-2</v>
      </c>
      <c r="G48" s="164">
        <v>6.9520153314128237E-5</v>
      </c>
      <c r="H48" s="164">
        <v>1.1049277686739366E-2</v>
      </c>
      <c r="I48" s="164">
        <v>3.2383605318276324E-4</v>
      </c>
      <c r="J48" s="164">
        <v>1.7305824982594712E-4</v>
      </c>
      <c r="K48" s="164">
        <v>4.2131547622882538E-4</v>
      </c>
      <c r="L48" s="164">
        <v>9.8515915008835141E-5</v>
      </c>
      <c r="M48" s="164">
        <v>2.4844868246726902E-4</v>
      </c>
      <c r="N48" s="164">
        <v>1.0780222145017483E-4</v>
      </c>
      <c r="O48" s="164">
        <v>1.2942446129363412E-4</v>
      </c>
      <c r="P48" s="164">
        <v>1.4147476004907613E-4</v>
      </c>
      <c r="Q48" s="164">
        <v>8.2399506594555186E-5</v>
      </c>
      <c r="R48" s="164">
        <v>6.0935578851028943E-5</v>
      </c>
      <c r="S48" s="164">
        <v>6.8382892666948454E-5</v>
      </c>
      <c r="T48" s="164">
        <v>8.6183976669067382E-5</v>
      </c>
      <c r="U48" s="164">
        <v>9.0011956983038145E-5</v>
      </c>
      <c r="V48" s="164">
        <v>8.1255320613174011E-5</v>
      </c>
      <c r="W48" s="164">
        <v>9.248782467488983E-5</v>
      </c>
      <c r="X48" s="164">
        <v>7.7961227158510448E-5</v>
      </c>
      <c r="Y48" s="164">
        <v>2.1296957217707495E-3</v>
      </c>
      <c r="Z48" s="164">
        <v>7.0049594578362002E-5</v>
      </c>
      <c r="AA48" s="164">
        <v>8.5851196982171922E-5</v>
      </c>
      <c r="AB48" s="164">
        <v>6.5071139595957976E-5</v>
      </c>
      <c r="AC48" s="164">
        <v>4.4789502501459545E-5</v>
      </c>
      <c r="AD48" s="164">
        <v>5.7821938716403086E-5</v>
      </c>
      <c r="AE48" s="164">
        <v>7.8490934025106867E-5</v>
      </c>
      <c r="AF48" s="164">
        <v>1.6818858463169485E-5</v>
      </c>
      <c r="AG48" s="164">
        <v>4.4513784310696879E-5</v>
      </c>
      <c r="AH48" s="164">
        <v>1.4249210111601674E-4</v>
      </c>
      <c r="AI48" s="164">
        <v>6.612424353757458E-5</v>
      </c>
      <c r="AJ48" s="164">
        <v>1.1263280597999406E-4</v>
      </c>
      <c r="AK48" s="164">
        <v>5.7768459099771731E-4</v>
      </c>
      <c r="AL48" s="164">
        <v>2.1349046883299E-4</v>
      </c>
      <c r="AM48" s="164">
        <v>6.3517134599227524E-5</v>
      </c>
      <c r="AN48" s="164">
        <v>5.5962643187568543E-3</v>
      </c>
      <c r="AO48" s="164">
        <v>4.9549877054388459E-4</v>
      </c>
      <c r="AP48" s="164">
        <v>1.1042556241802396E-4</v>
      </c>
      <c r="AQ48" s="244">
        <f t="shared" si="20"/>
        <v>4.3310007032629723E-2</v>
      </c>
      <c r="AR48" s="165">
        <f t="shared" si="21"/>
        <v>5.8049643081248332E-2</v>
      </c>
      <c r="AS48" s="164">
        <v>4.0629881482489453E-3</v>
      </c>
      <c r="AT48" s="164">
        <v>7.0530248266690286E-4</v>
      </c>
      <c r="AU48" s="164">
        <v>1.0428858341522103</v>
      </c>
      <c r="AV48" s="164">
        <v>6.9186526196850955E-5</v>
      </c>
      <c r="AW48" s="164">
        <v>3.4571801414180821E-2</v>
      </c>
      <c r="AX48" s="164">
        <v>3.2247667773147032E-4</v>
      </c>
      <c r="AY48" s="164">
        <v>2.3290718166321951E-4</v>
      </c>
      <c r="AZ48" s="164">
        <v>4.3588500810090087E-4</v>
      </c>
      <c r="BA48" s="164">
        <v>6.1838125012226536E-5</v>
      </c>
      <c r="BB48" s="164">
        <v>3.110234545908829E-4</v>
      </c>
      <c r="BC48" s="164">
        <v>1.2643178103786951E-4</v>
      </c>
      <c r="BD48" s="164">
        <v>1.3525578180574604E-4</v>
      </c>
      <c r="BE48" s="164">
        <v>1.4961753641603776E-4</v>
      </c>
      <c r="BF48" s="164">
        <v>7.9047776195172769E-5</v>
      </c>
      <c r="BG48" s="164">
        <v>6.7913157019660713E-5</v>
      </c>
      <c r="BH48" s="164">
        <v>7.024051624990199E-5</v>
      </c>
      <c r="BI48" s="164">
        <v>9.8435877269995893E-5</v>
      </c>
      <c r="BJ48" s="164">
        <v>9.7845679829247878E-5</v>
      </c>
      <c r="BK48" s="164">
        <v>9.1635868811331078E-5</v>
      </c>
      <c r="BL48" s="164">
        <v>1.0599847997543614E-4</v>
      </c>
      <c r="BM48" s="164">
        <v>8.9800891780185478E-5</v>
      </c>
      <c r="BN48" s="164">
        <v>4.030273683829428E-3</v>
      </c>
      <c r="BO48" s="164">
        <v>7.8805293253740127E-5</v>
      </c>
      <c r="BP48" s="164">
        <v>9.102694207333314E-5</v>
      </c>
      <c r="BQ48" s="164">
        <v>7.5781073134827145E-5</v>
      </c>
      <c r="BR48" s="164">
        <v>4.929824318506688E-5</v>
      </c>
      <c r="BS48" s="164">
        <v>6.9340202590450123E-5</v>
      </c>
      <c r="BT48" s="164">
        <v>9.8604281307564258E-5</v>
      </c>
      <c r="BU48" s="164">
        <v>2.3808481817157366E-5</v>
      </c>
      <c r="BV48" s="164">
        <v>6.4484223626235993E-5</v>
      </c>
      <c r="BW48" s="164">
        <v>2.4719108654062635E-4</v>
      </c>
      <c r="BX48" s="164">
        <v>8.8657041288479676E-5</v>
      </c>
      <c r="BY48" s="164">
        <v>1.4911172589476653E-4</v>
      </c>
      <c r="BZ48" s="164">
        <v>1.0137503959240092E-3</v>
      </c>
      <c r="CA48" s="164">
        <v>2.6633120390627405E-4</v>
      </c>
      <c r="CB48" s="164">
        <v>9.746560342721926E-5</v>
      </c>
      <c r="CC48" s="164">
        <v>9.670968083111714E-3</v>
      </c>
      <c r="CD48" s="164">
        <v>6.0542929638800539E-4</v>
      </c>
      <c r="CE48" s="164">
        <v>1.4178884359314887E-4</v>
      </c>
      <c r="CF48" s="244">
        <f t="shared" si="22"/>
        <v>1.1016335822218843</v>
      </c>
      <c r="CG48" s="165">
        <f t="shared" si="23"/>
        <v>0.51654796003118386</v>
      </c>
      <c r="CH48" s="249">
        <f t="shared" si="24"/>
        <v>1.1449435892545141</v>
      </c>
      <c r="CI48" s="165">
        <f t="shared" si="25"/>
        <v>0.39771975862474357</v>
      </c>
    </row>
    <row r="49" spans="1:87" x14ac:dyDescent="0.15">
      <c r="A49" s="136" t="s">
        <v>140</v>
      </c>
      <c r="B49" s="78" t="s">
        <v>364</v>
      </c>
      <c r="C49" s="514" t="s">
        <v>3</v>
      </c>
      <c r="D49" s="164">
        <v>3.9670704497269484E-2</v>
      </c>
      <c r="E49" s="164">
        <v>2.259763220806351E-2</v>
      </c>
      <c r="F49" s="164">
        <v>7.6138679417722302E-2</v>
      </c>
      <c r="G49" s="164">
        <v>0.1281182211502313</v>
      </c>
      <c r="H49" s="164">
        <v>3.4776259880651583E-2</v>
      </c>
      <c r="I49" s="164">
        <v>4.6638505075448464E-2</v>
      </c>
      <c r="J49" s="164">
        <v>5.1039356106460251E-2</v>
      </c>
      <c r="K49" s="164">
        <v>7.1102826506756187E-2</v>
      </c>
      <c r="L49" s="164">
        <v>0.14307296342378331</v>
      </c>
      <c r="M49" s="164">
        <v>5.1667196421884845E-2</v>
      </c>
      <c r="N49" s="164">
        <v>6.6992066380008597E-2</v>
      </c>
      <c r="O49" s="164">
        <v>0.14218801910324147</v>
      </c>
      <c r="P49" s="164">
        <v>0.10103077004656238</v>
      </c>
      <c r="Q49" s="164">
        <v>7.663976771256599E-2</v>
      </c>
      <c r="R49" s="164">
        <v>5.7096617128298895E-2</v>
      </c>
      <c r="S49" s="164">
        <v>4.6641495546591465E-2</v>
      </c>
      <c r="T49" s="164">
        <v>3.9775420045214477E-2</v>
      </c>
      <c r="U49" s="164">
        <v>4.6806022373651689E-2</v>
      </c>
      <c r="V49" s="164">
        <v>4.7385731703136889E-2</v>
      </c>
      <c r="W49" s="164">
        <v>3.5799843411014137E-2</v>
      </c>
      <c r="X49" s="164">
        <v>5.5361987813880388E-2</v>
      </c>
      <c r="Y49" s="164">
        <v>3.7715860350421668E-2</v>
      </c>
      <c r="Z49" s="164">
        <v>4.562811544191453E-2</v>
      </c>
      <c r="AA49" s="164">
        <v>0.14460392268891331</v>
      </c>
      <c r="AB49" s="164">
        <v>3.823860386096261E-2</v>
      </c>
      <c r="AC49" s="164">
        <v>3.335481257662902E-2</v>
      </c>
      <c r="AD49" s="164">
        <v>2.2070903467916878E-2</v>
      </c>
      <c r="AE49" s="164">
        <v>9.7652135998702386E-3</v>
      </c>
      <c r="AF49" s="164">
        <v>4.7212152343788965E-3</v>
      </c>
      <c r="AG49" s="164">
        <v>4.5088467253826994E-2</v>
      </c>
      <c r="AH49" s="164">
        <v>1.3794510255156309E-2</v>
      </c>
      <c r="AI49" s="164">
        <v>1.8556686535426341E-2</v>
      </c>
      <c r="AJ49" s="164">
        <v>1.4953880369171562E-2</v>
      </c>
      <c r="AK49" s="164">
        <v>2.8854135536919207E-2</v>
      </c>
      <c r="AL49" s="164">
        <v>1.6136024571198948E-2</v>
      </c>
      <c r="AM49" s="164">
        <v>1.5626877074925896E-2</v>
      </c>
      <c r="AN49" s="164">
        <v>2.7385138490902391E-2</v>
      </c>
      <c r="AO49" s="164">
        <v>4.884869931624914E-2</v>
      </c>
      <c r="AP49" s="164">
        <v>4.2677529935807701E-2</v>
      </c>
      <c r="AQ49" s="244">
        <f t="shared" si="20"/>
        <v>1.9885606825130293</v>
      </c>
      <c r="AR49" s="165">
        <f t="shared" si="21"/>
        <v>2.6653248469416346</v>
      </c>
      <c r="AS49" s="164">
        <v>5.4417987240217465E-2</v>
      </c>
      <c r="AT49" s="164">
        <v>4.365867657706192E-2</v>
      </c>
      <c r="AU49" s="164">
        <v>9.8458097460010524E-2</v>
      </c>
      <c r="AV49" s="164">
        <v>1.136573215245182</v>
      </c>
      <c r="AW49" s="164">
        <v>4.2343761681486541E-2</v>
      </c>
      <c r="AX49" s="164">
        <v>6.2885995984198043E-2</v>
      </c>
      <c r="AY49" s="164">
        <v>7.3751279519307628E-2</v>
      </c>
      <c r="AZ49" s="164">
        <v>0.1495446591780959</v>
      </c>
      <c r="BA49" s="164">
        <v>0.80891894910693096</v>
      </c>
      <c r="BB49" s="164">
        <v>6.668557282330359E-2</v>
      </c>
      <c r="BC49" s="164">
        <v>0.15079774684452285</v>
      </c>
      <c r="BD49" s="164">
        <v>0.26816294529534868</v>
      </c>
      <c r="BE49" s="164">
        <v>0.24501268455217362</v>
      </c>
      <c r="BF49" s="164">
        <v>0.10602651379650628</v>
      </c>
      <c r="BG49" s="164">
        <v>7.0524172908173657E-2</v>
      </c>
      <c r="BH49" s="164">
        <v>5.8298792494686974E-2</v>
      </c>
      <c r="BI49" s="164">
        <v>4.875189402944325E-2</v>
      </c>
      <c r="BJ49" s="164">
        <v>5.8431077892224653E-2</v>
      </c>
      <c r="BK49" s="164">
        <v>5.5417299127513961E-2</v>
      </c>
      <c r="BL49" s="164">
        <v>4.0444537400827707E-2</v>
      </c>
      <c r="BM49" s="164">
        <v>6.7224505578131394E-2</v>
      </c>
      <c r="BN49" s="164">
        <v>4.5798318310190884E-2</v>
      </c>
      <c r="BO49" s="164">
        <v>6.3024312251196091E-2</v>
      </c>
      <c r="BP49" s="164">
        <v>0.49408432613269743</v>
      </c>
      <c r="BQ49" s="164">
        <v>5.4949517519824395E-2</v>
      </c>
      <c r="BR49" s="164">
        <v>4.8365793061412081E-2</v>
      </c>
      <c r="BS49" s="164">
        <v>3.0421355068560963E-2</v>
      </c>
      <c r="BT49" s="164">
        <v>1.2800355346782109E-2</v>
      </c>
      <c r="BU49" s="164">
        <v>8.9321378809225499E-3</v>
      </c>
      <c r="BV49" s="164">
        <v>6.9744239943313746E-2</v>
      </c>
      <c r="BW49" s="164">
        <v>1.873157274692748E-2</v>
      </c>
      <c r="BX49" s="164">
        <v>2.6697263160848184E-2</v>
      </c>
      <c r="BY49" s="164">
        <v>2.4434397344871892E-2</v>
      </c>
      <c r="BZ49" s="164">
        <v>3.6989595981460503E-2</v>
      </c>
      <c r="CA49" s="164">
        <v>2.0894902996420436E-2</v>
      </c>
      <c r="CB49" s="164">
        <v>1.9626757197151835E-2</v>
      </c>
      <c r="CC49" s="164">
        <v>3.9409633943270843E-2</v>
      </c>
      <c r="CD49" s="164">
        <v>5.6028954012202495E-2</v>
      </c>
      <c r="CE49" s="164">
        <v>5.6330903987465542E-2</v>
      </c>
      <c r="CF49" s="244">
        <f t="shared" si="22"/>
        <v>4.8335947016208651</v>
      </c>
      <c r="CG49" s="165">
        <f t="shared" si="23"/>
        <v>2.2664373372714683</v>
      </c>
      <c r="CH49" s="249">
        <f t="shared" si="24"/>
        <v>6.8221553841338949</v>
      </c>
      <c r="CI49" s="165">
        <f t="shared" si="25"/>
        <v>2.3698163107274937</v>
      </c>
    </row>
    <row r="50" spans="1:87" x14ac:dyDescent="0.15">
      <c r="A50" s="136" t="s">
        <v>136</v>
      </c>
      <c r="B50" s="78" t="s">
        <v>365</v>
      </c>
      <c r="C50" s="514" t="s">
        <v>344</v>
      </c>
      <c r="D50" s="164">
        <v>0.10479594740893071</v>
      </c>
      <c r="E50" s="164">
        <v>7.4575108135763761E-3</v>
      </c>
      <c r="F50" s="164">
        <v>7.7830584821517057E-2</v>
      </c>
      <c r="G50" s="164">
        <v>7.6522466724152907E-4</v>
      </c>
      <c r="H50" s="164">
        <v>0.18687363595676504</v>
      </c>
      <c r="I50" s="164">
        <v>8.0110825737309873E-3</v>
      </c>
      <c r="J50" s="164">
        <v>3.3785529181226074E-3</v>
      </c>
      <c r="K50" s="164">
        <v>1.1383472909124058E-2</v>
      </c>
      <c r="L50" s="164">
        <v>7.5592105362253263E-4</v>
      </c>
      <c r="M50" s="164">
        <v>5.8916339512001207E-3</v>
      </c>
      <c r="N50" s="164">
        <v>1.4576254925000181E-3</v>
      </c>
      <c r="O50" s="164">
        <v>7.3553253136926522E-4</v>
      </c>
      <c r="P50" s="164">
        <v>8.2279302749006052E-4</v>
      </c>
      <c r="Q50" s="164">
        <v>6.5771336710970297E-4</v>
      </c>
      <c r="R50" s="164">
        <v>5.6156780567458262E-4</v>
      </c>
      <c r="S50" s="164">
        <v>7.5587846948964039E-4</v>
      </c>
      <c r="T50" s="164">
        <v>1.0905930292161897E-3</v>
      </c>
      <c r="U50" s="164">
        <v>1.1368346131003762E-3</v>
      </c>
      <c r="V50" s="164">
        <v>1.0444042407272323E-3</v>
      </c>
      <c r="W50" s="164">
        <v>1.1547678918333065E-3</v>
      </c>
      <c r="X50" s="164">
        <v>9.750496075735754E-4</v>
      </c>
      <c r="Y50" s="164">
        <v>1.6616589629554333E-2</v>
      </c>
      <c r="Z50" s="164">
        <v>9.857811391434314E-4</v>
      </c>
      <c r="AA50" s="164">
        <v>6.6991176113449964E-4</v>
      </c>
      <c r="AB50" s="164">
        <v>8.9659051202265394E-4</v>
      </c>
      <c r="AC50" s="164">
        <v>5.5409406665393702E-4</v>
      </c>
      <c r="AD50" s="164">
        <v>6.6415269104375747E-4</v>
      </c>
      <c r="AE50" s="164">
        <v>5.209297031153762E-4</v>
      </c>
      <c r="AF50" s="164">
        <v>1.9465266492937059E-4</v>
      </c>
      <c r="AG50" s="164">
        <v>5.809016954899563E-4</v>
      </c>
      <c r="AH50" s="164">
        <v>1.5507451882464118E-3</v>
      </c>
      <c r="AI50" s="164">
        <v>7.1051977874895655E-4</v>
      </c>
      <c r="AJ50" s="164">
        <v>1.7206949165580136E-3</v>
      </c>
      <c r="AK50" s="164">
        <v>9.8986364168734981E-3</v>
      </c>
      <c r="AL50" s="164">
        <v>2.6069678556457712E-3</v>
      </c>
      <c r="AM50" s="164">
        <v>6.6850100870018809E-4</v>
      </c>
      <c r="AN50" s="164">
        <v>0.10753491581415919</v>
      </c>
      <c r="AO50" s="164">
        <v>3.8353551441792982E-3</v>
      </c>
      <c r="AP50" s="164">
        <v>2.1143379352242713E-3</v>
      </c>
      <c r="AQ50" s="244">
        <f t="shared" si="20"/>
        <v>0.56986060507133807</v>
      </c>
      <c r="AR50" s="165">
        <f t="shared" si="21"/>
        <v>0.76380049316391907</v>
      </c>
      <c r="AS50" s="164">
        <v>0.14360796689179184</v>
      </c>
      <c r="AT50" s="164">
        <v>2.4311824662036512E-2</v>
      </c>
      <c r="AU50" s="164">
        <v>0.11150470035180604</v>
      </c>
      <c r="AV50" s="164">
        <v>7.2293257935143794E-4</v>
      </c>
      <c r="AW50" s="164">
        <v>1.2381575899115134</v>
      </c>
      <c r="AX50" s="164">
        <v>7.7643166824193323E-3</v>
      </c>
      <c r="AY50" s="164">
        <v>5.1331921671940329E-3</v>
      </c>
      <c r="AZ50" s="164">
        <v>1.1698199146100286E-2</v>
      </c>
      <c r="BA50" s="164">
        <v>5.9203482738579938E-4</v>
      </c>
      <c r="BB50" s="164">
        <v>7.7326965165616431E-3</v>
      </c>
      <c r="BC50" s="164">
        <v>1.7647175099248613E-3</v>
      </c>
      <c r="BD50" s="164">
        <v>6.3921882993865555E-4</v>
      </c>
      <c r="BE50" s="164">
        <v>8.0083419625480337E-4</v>
      </c>
      <c r="BF50" s="164">
        <v>6.1197869825130985E-4</v>
      </c>
      <c r="BG50" s="164">
        <v>6.6969090859797476E-4</v>
      </c>
      <c r="BH50" s="164">
        <v>7.3276072638519499E-4</v>
      </c>
      <c r="BI50" s="164">
        <v>1.1717007130594794E-3</v>
      </c>
      <c r="BJ50" s="164">
        <v>1.1636698856250841E-3</v>
      </c>
      <c r="BK50" s="164">
        <v>1.1230497184644738E-3</v>
      </c>
      <c r="BL50" s="164">
        <v>1.1680164129522464E-3</v>
      </c>
      <c r="BM50" s="164">
        <v>1.1960806523981368E-3</v>
      </c>
      <c r="BN50" s="164">
        <v>4.1246321377497131E-3</v>
      </c>
      <c r="BO50" s="164">
        <v>1.0549486341335089E-3</v>
      </c>
      <c r="BP50" s="164">
        <v>6.7178364617609041E-4</v>
      </c>
      <c r="BQ50" s="164">
        <v>9.6726032156386392E-4</v>
      </c>
      <c r="BR50" s="164">
        <v>5.4014583069741441E-4</v>
      </c>
      <c r="BS50" s="164">
        <v>7.5649035847154906E-4</v>
      </c>
      <c r="BT50" s="164">
        <v>5.122060056820196E-4</v>
      </c>
      <c r="BU50" s="164">
        <v>2.5748960953068614E-4</v>
      </c>
      <c r="BV50" s="164">
        <v>8.4627391511955948E-4</v>
      </c>
      <c r="BW50" s="164">
        <v>2.5497194071297273E-3</v>
      </c>
      <c r="BX50" s="164">
        <v>8.9864174124758593E-4</v>
      </c>
      <c r="BY50" s="164">
        <v>2.3597468397767826E-3</v>
      </c>
      <c r="BZ50" s="164">
        <v>1.3790811950928652E-2</v>
      </c>
      <c r="CA50" s="164">
        <v>3.0802238630610462E-3</v>
      </c>
      <c r="CB50" s="164">
        <v>8.955798342580657E-4</v>
      </c>
      <c r="CC50" s="164">
        <v>0.15305135405568121</v>
      </c>
      <c r="CD50" s="164">
        <v>3.6249961720958871E-3</v>
      </c>
      <c r="CE50" s="164">
        <v>2.7759413455640492E-3</v>
      </c>
      <c r="CF50" s="244">
        <f t="shared" si="22"/>
        <v>1.7550254176568796</v>
      </c>
      <c r="CG50" s="165">
        <f t="shared" si="23"/>
        <v>0.82291863095268714</v>
      </c>
      <c r="CH50" s="249">
        <f t="shared" si="24"/>
        <v>2.3248860227282178</v>
      </c>
      <c r="CI50" s="165">
        <f t="shared" si="25"/>
        <v>0.80759708728668378</v>
      </c>
    </row>
    <row r="51" spans="1:87" x14ac:dyDescent="0.15">
      <c r="A51" s="136"/>
      <c r="B51" s="78" t="s">
        <v>366</v>
      </c>
      <c r="C51" s="514" t="s">
        <v>4</v>
      </c>
      <c r="D51" s="164">
        <v>4.3785442252549395E-3</v>
      </c>
      <c r="E51" s="164">
        <v>1.9167828186758345E-3</v>
      </c>
      <c r="F51" s="164">
        <v>1.3897966225282063E-2</v>
      </c>
      <c r="G51" s="164">
        <v>5.675906497539321E-3</v>
      </c>
      <c r="H51" s="164">
        <v>4.2078946171854436E-3</v>
      </c>
      <c r="I51" s="164">
        <v>0.16097609441267702</v>
      </c>
      <c r="J51" s="164">
        <v>1.02762697328886E-2</v>
      </c>
      <c r="K51" s="164">
        <v>4.0991919259952495E-3</v>
      </c>
      <c r="L51" s="164">
        <v>4.4692970925851189E-3</v>
      </c>
      <c r="M51" s="164">
        <v>6.1632500741077741E-3</v>
      </c>
      <c r="N51" s="164">
        <v>5.7527799485628424E-3</v>
      </c>
      <c r="O51" s="164">
        <v>3.3619793403762898E-3</v>
      </c>
      <c r="P51" s="164">
        <v>3.3501105426451848E-3</v>
      </c>
      <c r="Q51" s="164">
        <v>3.1998879742356052E-3</v>
      </c>
      <c r="R51" s="164">
        <v>2.7240308834770785E-3</v>
      </c>
      <c r="S51" s="164">
        <v>2.9943476212908656E-3</v>
      </c>
      <c r="T51" s="164">
        <v>3.847958776124085E-3</v>
      </c>
      <c r="U51" s="164">
        <v>5.701833419898869E-3</v>
      </c>
      <c r="V51" s="164">
        <v>4.6299010460673813E-3</v>
      </c>
      <c r="W51" s="164">
        <v>4.61919151912596E-3</v>
      </c>
      <c r="X51" s="164">
        <v>4.120930410304674E-3</v>
      </c>
      <c r="Y51" s="164">
        <v>7.4927323077905875E-3</v>
      </c>
      <c r="Z51" s="164">
        <v>4.4827210929989916E-3</v>
      </c>
      <c r="AA51" s="164">
        <v>3.7548600364027116E-3</v>
      </c>
      <c r="AB51" s="164">
        <v>2.5342996589607647E-3</v>
      </c>
      <c r="AC51" s="164">
        <v>2.4617602687275306E-3</v>
      </c>
      <c r="AD51" s="164">
        <v>3.6152688216955203E-3</v>
      </c>
      <c r="AE51" s="164">
        <v>2.1144644629803346E-3</v>
      </c>
      <c r="AF51" s="164">
        <v>4.924518548565075E-4</v>
      </c>
      <c r="AG51" s="164">
        <v>2.6488113316862011E-3</v>
      </c>
      <c r="AH51" s="164">
        <v>2.0629237629823309E-3</v>
      </c>
      <c r="AI51" s="164">
        <v>3.5146049676503441E-3</v>
      </c>
      <c r="AJ51" s="164">
        <v>1.2419563079176178E-3</v>
      </c>
      <c r="AK51" s="164">
        <v>3.4990636807582204E-3</v>
      </c>
      <c r="AL51" s="164">
        <v>1.2395842619815967E-2</v>
      </c>
      <c r="AM51" s="164">
        <v>2.8839727443061803E-3</v>
      </c>
      <c r="AN51" s="164">
        <v>4.3448446275494938E-3</v>
      </c>
      <c r="AO51" s="164">
        <v>1.7813356119857439E-2</v>
      </c>
      <c r="AP51" s="164">
        <v>2.5992445171849148E-3</v>
      </c>
      <c r="AQ51" s="244">
        <f t="shared" si="20"/>
        <v>0.34031732828842187</v>
      </c>
      <c r="AR51" s="165">
        <f t="shared" si="21"/>
        <v>0.45613706381121755</v>
      </c>
      <c r="AS51" s="164">
        <v>7.0155088962941233E-3</v>
      </c>
      <c r="AT51" s="164">
        <v>6.4424528398602772E-3</v>
      </c>
      <c r="AU51" s="164">
        <v>2.7837252125174097E-2</v>
      </c>
      <c r="AV51" s="164">
        <v>8.5335112484978982E-3</v>
      </c>
      <c r="AW51" s="164">
        <v>5.7849800854652229E-3</v>
      </c>
      <c r="AX51" s="164">
        <v>1.3280002523109093</v>
      </c>
      <c r="AY51" s="164">
        <v>1.2695623653720978E-2</v>
      </c>
      <c r="AZ51" s="164">
        <v>4.9719496223321153E-3</v>
      </c>
      <c r="BA51" s="164">
        <v>6.3324769805134743E-3</v>
      </c>
      <c r="BB51" s="164">
        <v>9.1009784452614397E-3</v>
      </c>
      <c r="BC51" s="164">
        <v>7.6956936643955177E-3</v>
      </c>
      <c r="BD51" s="164">
        <v>4.3195579090396698E-3</v>
      </c>
      <c r="BE51" s="164">
        <v>5.0630088391977043E-3</v>
      </c>
      <c r="BF51" s="164">
        <v>4.3644571898345391E-3</v>
      </c>
      <c r="BG51" s="164">
        <v>4.28938768755752E-3</v>
      </c>
      <c r="BH51" s="164">
        <v>4.413552737926903E-3</v>
      </c>
      <c r="BI51" s="164">
        <v>5.1185245826325162E-3</v>
      </c>
      <c r="BJ51" s="164">
        <v>9.5388602643659282E-3</v>
      </c>
      <c r="BK51" s="164">
        <v>7.0678481118240585E-3</v>
      </c>
      <c r="BL51" s="164">
        <v>5.9027450896316988E-3</v>
      </c>
      <c r="BM51" s="164">
        <v>6.5999492098257981E-3</v>
      </c>
      <c r="BN51" s="164">
        <v>9.0975501371537548E-3</v>
      </c>
      <c r="BO51" s="164">
        <v>6.6665672930656256E-3</v>
      </c>
      <c r="BP51" s="164">
        <v>5.3966489083776504E-3</v>
      </c>
      <c r="BQ51" s="164">
        <v>3.865567790581558E-3</v>
      </c>
      <c r="BR51" s="164">
        <v>4.1860540438056395E-3</v>
      </c>
      <c r="BS51" s="164">
        <v>6.5361734126163805E-3</v>
      </c>
      <c r="BT51" s="164">
        <v>3.7461507375129498E-3</v>
      </c>
      <c r="BU51" s="164">
        <v>9.1655719487854898E-4</v>
      </c>
      <c r="BV51" s="164">
        <v>4.4928428996240492E-3</v>
      </c>
      <c r="BW51" s="164">
        <v>3.6069908521361889E-3</v>
      </c>
      <c r="BX51" s="164">
        <v>6.2972641322453478E-3</v>
      </c>
      <c r="BY51" s="164">
        <v>2.0730024425115855E-3</v>
      </c>
      <c r="BZ51" s="164">
        <v>6.205229310633515E-3</v>
      </c>
      <c r="CA51" s="164">
        <v>3.0421217216120126E-2</v>
      </c>
      <c r="CB51" s="164">
        <v>4.8675552314051077E-3</v>
      </c>
      <c r="CC51" s="164">
        <v>7.2244487097787424E-3</v>
      </c>
      <c r="CD51" s="164">
        <v>3.0024059962660797E-2</v>
      </c>
      <c r="CE51" s="164">
        <v>3.9433606851704689E-3</v>
      </c>
      <c r="CF51" s="244">
        <f t="shared" si="22"/>
        <v>1.6206558124545392</v>
      </c>
      <c r="CG51" s="165">
        <f t="shared" si="23"/>
        <v>0.75991370211103471</v>
      </c>
      <c r="CH51" s="249">
        <f t="shared" si="24"/>
        <v>1.9609731407429609</v>
      </c>
      <c r="CI51" s="165">
        <f t="shared" si="25"/>
        <v>0.68118444570156433</v>
      </c>
    </row>
    <row r="52" spans="1:87" x14ac:dyDescent="0.15">
      <c r="A52" s="136"/>
      <c r="B52" s="78" t="s">
        <v>367</v>
      </c>
      <c r="C52" s="514" t="s">
        <v>113</v>
      </c>
      <c r="D52" s="164">
        <v>3.6140303371204698E-2</v>
      </c>
      <c r="E52" s="164">
        <v>8.0689226512441793E-3</v>
      </c>
      <c r="F52" s="164">
        <v>1.4241069364212535E-2</v>
      </c>
      <c r="G52" s="164">
        <v>1.1069644746630383E-2</v>
      </c>
      <c r="H52" s="164">
        <v>3.4848480992270864E-2</v>
      </c>
      <c r="I52" s="164">
        <v>2.490342837410502E-2</v>
      </c>
      <c r="J52" s="164">
        <v>0.28007033735476877</v>
      </c>
      <c r="K52" s="164">
        <v>3.3500141086587512E-2</v>
      </c>
      <c r="L52" s="164">
        <v>1.0628301556004305E-2</v>
      </c>
      <c r="M52" s="164">
        <v>2.4803142104153263E-2</v>
      </c>
      <c r="N52" s="164">
        <v>2.6891984751346659E-2</v>
      </c>
      <c r="O52" s="164">
        <v>1.1725541574090625E-2</v>
      </c>
      <c r="P52" s="164">
        <v>1.405921783556212E-2</v>
      </c>
      <c r="Q52" s="164">
        <v>1.3608024905255931E-2</v>
      </c>
      <c r="R52" s="164">
        <v>8.9193105516268707E-3</v>
      </c>
      <c r="S52" s="164">
        <v>9.9451683892813249E-3</v>
      </c>
      <c r="T52" s="164">
        <v>1.6534758855854086E-2</v>
      </c>
      <c r="U52" s="164">
        <v>1.7948537785310043E-2</v>
      </c>
      <c r="V52" s="164">
        <v>1.8508768886321112E-2</v>
      </c>
      <c r="W52" s="164">
        <v>2.1014115767223302E-2</v>
      </c>
      <c r="X52" s="164">
        <v>1.2955709827974612E-2</v>
      </c>
      <c r="Y52" s="164">
        <v>7.3175680466286919E-2</v>
      </c>
      <c r="Z52" s="164">
        <v>5.4374201429311965E-2</v>
      </c>
      <c r="AA52" s="164">
        <v>1.2879964486362331E-2</v>
      </c>
      <c r="AB52" s="164">
        <v>1.1795799404790768E-2</v>
      </c>
      <c r="AC52" s="164">
        <v>9.5518430562051213E-3</v>
      </c>
      <c r="AD52" s="164">
        <v>1.2992565412915741E-2</v>
      </c>
      <c r="AE52" s="164">
        <v>1.158818606552213E-2</v>
      </c>
      <c r="AF52" s="164">
        <v>3.416573905353429E-3</v>
      </c>
      <c r="AG52" s="164">
        <v>1.1417674754376579E-2</v>
      </c>
      <c r="AH52" s="164">
        <v>2.3135081174455157E-2</v>
      </c>
      <c r="AI52" s="164">
        <v>7.7863796534572496E-3</v>
      </c>
      <c r="AJ52" s="164">
        <v>1.1791627417313887E-2</v>
      </c>
      <c r="AK52" s="164">
        <v>1.493761080689472E-2</v>
      </c>
      <c r="AL52" s="164">
        <v>2.5626526773300226E-2</v>
      </c>
      <c r="AM52" s="164">
        <v>9.3576938326264802E-3</v>
      </c>
      <c r="AN52" s="164">
        <v>1.6767938075974865E-2</v>
      </c>
      <c r="AO52" s="164">
        <v>0.39059318653223035</v>
      </c>
      <c r="AP52" s="164">
        <v>1.3878944153101508E-2</v>
      </c>
      <c r="AQ52" s="244">
        <f t="shared" si="20"/>
        <v>1.3654523881315077</v>
      </c>
      <c r="AR52" s="165">
        <f t="shared" si="21"/>
        <v>1.8301549504657142</v>
      </c>
      <c r="AS52" s="164">
        <v>5.2072713667053218E-2</v>
      </c>
      <c r="AT52" s="164">
        <v>2.1340601909273321E-2</v>
      </c>
      <c r="AU52" s="164">
        <v>1.6996676276245515E-2</v>
      </c>
      <c r="AV52" s="164">
        <v>1.3393540576647031E-2</v>
      </c>
      <c r="AW52" s="164">
        <v>4.3102839552132705E-2</v>
      </c>
      <c r="AX52" s="164">
        <v>2.9579722837210731E-2</v>
      </c>
      <c r="AY52" s="164">
        <v>1.4253181332107092</v>
      </c>
      <c r="AZ52" s="164">
        <v>3.9510525068368836E-2</v>
      </c>
      <c r="BA52" s="164">
        <v>1.072227571809386E-2</v>
      </c>
      <c r="BB52" s="164">
        <v>3.0374546443401779E-2</v>
      </c>
      <c r="BC52" s="164">
        <v>4.5764329186471095E-2</v>
      </c>
      <c r="BD52" s="164">
        <v>1.3248400213721957E-2</v>
      </c>
      <c r="BE52" s="164">
        <v>1.7118324957430348E-2</v>
      </c>
      <c r="BF52" s="164">
        <v>1.5358147812616952E-2</v>
      </c>
      <c r="BG52" s="164">
        <v>1.2498182637185228E-2</v>
      </c>
      <c r="BH52" s="164">
        <v>1.1336761628130791E-2</v>
      </c>
      <c r="BI52" s="164">
        <v>2.0351462012247825E-2</v>
      </c>
      <c r="BJ52" s="164">
        <v>2.4671152518913799E-2</v>
      </c>
      <c r="BK52" s="164">
        <v>2.362686279845631E-2</v>
      </c>
      <c r="BL52" s="164">
        <v>2.2586833794844899E-2</v>
      </c>
      <c r="BM52" s="164">
        <v>1.5015579255729938E-2</v>
      </c>
      <c r="BN52" s="164">
        <v>0.14713482688025833</v>
      </c>
      <c r="BO52" s="164">
        <v>7.1654887765677813E-2</v>
      </c>
      <c r="BP52" s="164">
        <v>1.6722503432434272E-2</v>
      </c>
      <c r="BQ52" s="164">
        <v>1.6901380352302941E-2</v>
      </c>
      <c r="BR52" s="164">
        <v>1.2824128726882267E-2</v>
      </c>
      <c r="BS52" s="164">
        <v>1.8601285797119681E-2</v>
      </c>
      <c r="BT52" s="164">
        <v>1.6353268783216749E-2</v>
      </c>
      <c r="BU52" s="164">
        <v>6.2458438907773157E-3</v>
      </c>
      <c r="BV52" s="164">
        <v>1.6210567855819872E-2</v>
      </c>
      <c r="BW52" s="164">
        <v>3.5438797922059354E-2</v>
      </c>
      <c r="BX52" s="164">
        <v>1.1116496540523799E-2</v>
      </c>
      <c r="BY52" s="164">
        <v>1.7699102085819922E-2</v>
      </c>
      <c r="BZ52" s="164">
        <v>1.9655990679164445E-2</v>
      </c>
      <c r="CA52" s="164">
        <v>3.7687642889315982E-2</v>
      </c>
      <c r="CB52" s="164">
        <v>1.4168565541112774E-2</v>
      </c>
      <c r="CC52" s="164">
        <v>2.1770779140580107E-2</v>
      </c>
      <c r="CD52" s="164">
        <v>0.62492825725467738</v>
      </c>
      <c r="CE52" s="164">
        <v>1.2293467897171888E-2</v>
      </c>
      <c r="CF52" s="244">
        <f t="shared" si="22"/>
        <v>3.0213954055097991</v>
      </c>
      <c r="CG52" s="165">
        <f t="shared" si="23"/>
        <v>1.4167102912893339</v>
      </c>
      <c r="CH52" s="249">
        <f t="shared" si="24"/>
        <v>4.3868477936413068</v>
      </c>
      <c r="CI52" s="165">
        <f t="shared" si="25"/>
        <v>1.523862015548318</v>
      </c>
    </row>
    <row r="53" spans="1:87" x14ac:dyDescent="0.15">
      <c r="A53" s="136"/>
      <c r="B53" s="78" t="s">
        <v>368</v>
      </c>
      <c r="C53" s="514" t="s">
        <v>5</v>
      </c>
      <c r="D53" s="164">
        <v>0.10148037365224599</v>
      </c>
      <c r="E53" s="164">
        <v>9.51028997765355E-3</v>
      </c>
      <c r="F53" s="164">
        <v>3.769938845714297E-2</v>
      </c>
      <c r="G53" s="164">
        <v>3.3393610270950565E-2</v>
      </c>
      <c r="H53" s="164">
        <v>5.3717293074912874E-2</v>
      </c>
      <c r="I53" s="164">
        <v>0.196916563791731</v>
      </c>
      <c r="J53" s="164">
        <v>9.2399374978319432E-2</v>
      </c>
      <c r="K53" s="164">
        <v>0.42526928615798487</v>
      </c>
      <c r="L53" s="164">
        <v>2.7753067217178351E-2</v>
      </c>
      <c r="M53" s="164">
        <v>0.30752291777713719</v>
      </c>
      <c r="N53" s="164">
        <v>6.1473943621525536E-2</v>
      </c>
      <c r="O53" s="164">
        <v>2.3019945718888043E-2</v>
      </c>
      <c r="P53" s="164">
        <v>2.8269923311731168E-2</v>
      </c>
      <c r="Q53" s="164">
        <v>2.5654347086530874E-2</v>
      </c>
      <c r="R53" s="164">
        <v>1.7527041779887991E-2</v>
      </c>
      <c r="S53" s="164">
        <v>2.786061593313013E-2</v>
      </c>
      <c r="T53" s="164">
        <v>4.864148647569904E-2</v>
      </c>
      <c r="U53" s="164">
        <v>5.4644387151602372E-2</v>
      </c>
      <c r="V53" s="164">
        <v>4.5699554931517498E-2</v>
      </c>
      <c r="W53" s="164">
        <v>4.7743433018929388E-2</v>
      </c>
      <c r="X53" s="164">
        <v>4.4756533318101178E-2</v>
      </c>
      <c r="Y53" s="164">
        <v>7.3521796546568111E-2</v>
      </c>
      <c r="Z53" s="164">
        <v>2.7491427566827372E-2</v>
      </c>
      <c r="AA53" s="164">
        <v>2.116513692239437E-2</v>
      </c>
      <c r="AB53" s="164">
        <v>3.7735780952106703E-2</v>
      </c>
      <c r="AC53" s="164">
        <v>2.9047481757000424E-2</v>
      </c>
      <c r="AD53" s="164">
        <v>8.8266525378201868E-3</v>
      </c>
      <c r="AE53" s="164">
        <v>7.4137713022514578E-3</v>
      </c>
      <c r="AF53" s="164">
        <v>2.4559550379454034E-3</v>
      </c>
      <c r="AG53" s="164">
        <v>8.8849339080189684E-3</v>
      </c>
      <c r="AH53" s="164">
        <v>1.1673308046285342E-2</v>
      </c>
      <c r="AI53" s="164">
        <v>8.9802811996110999E-3</v>
      </c>
      <c r="AJ53" s="164">
        <v>1.4096566357157739E-2</v>
      </c>
      <c r="AK53" s="164">
        <v>0.1621130463447083</v>
      </c>
      <c r="AL53" s="164">
        <v>1.7285538818344302E-2</v>
      </c>
      <c r="AM53" s="164">
        <v>1.6860168102771023E-2</v>
      </c>
      <c r="AN53" s="164">
        <v>2.3389280647825479E-2</v>
      </c>
      <c r="AO53" s="164">
        <v>9.3069961707500967E-2</v>
      </c>
      <c r="AP53" s="164">
        <v>2.6407096684496738E-2</v>
      </c>
      <c r="AQ53" s="244">
        <f t="shared" si="20"/>
        <v>2.3013715621424349</v>
      </c>
      <c r="AR53" s="165">
        <f t="shared" si="21"/>
        <v>3.0845942296673794</v>
      </c>
      <c r="AS53" s="164">
        <v>0.13478547793909143</v>
      </c>
      <c r="AT53" s="164">
        <v>1.7803433513370628E-2</v>
      </c>
      <c r="AU53" s="164">
        <v>4.1876452291328789E-2</v>
      </c>
      <c r="AV53" s="164">
        <v>3.2928630411956025E-2</v>
      </c>
      <c r="AW53" s="164">
        <v>6.2511945463991983E-2</v>
      </c>
      <c r="AX53" s="164">
        <v>0.24055758282976289</v>
      </c>
      <c r="AY53" s="164">
        <v>0.10023502847419805</v>
      </c>
      <c r="AZ53" s="164">
        <v>1.5385839808734709</v>
      </c>
      <c r="BA53" s="164">
        <v>2.6750500761130017E-2</v>
      </c>
      <c r="BB53" s="164">
        <v>0.40135675423703621</v>
      </c>
      <c r="BC53" s="164">
        <v>7.2358276225784987E-2</v>
      </c>
      <c r="BD53" s="164">
        <v>2.4378033853774395E-2</v>
      </c>
      <c r="BE53" s="164">
        <v>3.8292443690592468E-2</v>
      </c>
      <c r="BF53" s="164">
        <v>2.8406112137226658E-2</v>
      </c>
      <c r="BG53" s="164">
        <v>2.5295318062796321E-2</v>
      </c>
      <c r="BH53" s="164">
        <v>2.7234697776248536E-2</v>
      </c>
      <c r="BI53" s="164">
        <v>6.0105058163569931E-2</v>
      </c>
      <c r="BJ53" s="164">
        <v>5.8460093199235723E-2</v>
      </c>
      <c r="BK53" s="164">
        <v>5.38514382433583E-2</v>
      </c>
      <c r="BL53" s="164">
        <v>5.1159093950728568E-2</v>
      </c>
      <c r="BM53" s="164">
        <v>6.080049360544957E-2</v>
      </c>
      <c r="BN53" s="164">
        <v>9.1528513577615503E-2</v>
      </c>
      <c r="BO53" s="164">
        <v>2.9939590417808106E-2</v>
      </c>
      <c r="BP53" s="164">
        <v>2.2346258173632189E-2</v>
      </c>
      <c r="BQ53" s="164">
        <v>4.3549836336928785E-2</v>
      </c>
      <c r="BR53" s="164">
        <v>3.4380580564759199E-2</v>
      </c>
      <c r="BS53" s="164">
        <v>8.8658953655602005E-3</v>
      </c>
      <c r="BT53" s="164">
        <v>8.1545017366890446E-3</v>
      </c>
      <c r="BU53" s="164">
        <v>3.4340384634375066E-3</v>
      </c>
      <c r="BV53" s="164">
        <v>1.0138750193032956E-2</v>
      </c>
      <c r="BW53" s="164">
        <v>1.4599757664090475E-2</v>
      </c>
      <c r="BX53" s="164">
        <v>1.0633095675212761E-2</v>
      </c>
      <c r="BY53" s="164">
        <v>1.7080074626770404E-2</v>
      </c>
      <c r="BZ53" s="164">
        <v>0.20792219561799538</v>
      </c>
      <c r="CA53" s="164">
        <v>2.0698645936387563E-2</v>
      </c>
      <c r="CB53" s="164">
        <v>1.9827747239083152E-2</v>
      </c>
      <c r="CC53" s="164">
        <v>2.7977430324116828E-2</v>
      </c>
      <c r="CD53" s="164">
        <v>0.10385207438703382</v>
      </c>
      <c r="CE53" s="164">
        <v>3.165698140620242E-2</v>
      </c>
      <c r="CF53" s="244">
        <f t="shared" si="22"/>
        <v>3.8043168134104581</v>
      </c>
      <c r="CG53" s="165">
        <f t="shared" si="23"/>
        <v>1.783816434967489</v>
      </c>
      <c r="CH53" s="249">
        <f t="shared" si="24"/>
        <v>6.1056883755528926</v>
      </c>
      <c r="CI53" s="165">
        <f t="shared" si="25"/>
        <v>2.1209367254014038</v>
      </c>
    </row>
    <row r="54" spans="1:87" x14ac:dyDescent="0.15">
      <c r="A54" s="136"/>
      <c r="B54" s="78" t="s">
        <v>369</v>
      </c>
      <c r="C54" s="514" t="s">
        <v>6</v>
      </c>
      <c r="D54" s="164">
        <v>4.7805393426592277E-2</v>
      </c>
      <c r="E54" s="164">
        <v>3.0282717603661188E-2</v>
      </c>
      <c r="F54" s="164">
        <v>0.10303893955813738</v>
      </c>
      <c r="G54" s="164">
        <v>0.17667386934823312</v>
      </c>
      <c r="H54" s="164">
        <v>3.7817403669613177E-2</v>
      </c>
      <c r="I54" s="164">
        <v>5.1926378286323321E-2</v>
      </c>
      <c r="J54" s="164">
        <v>4.8881749816762646E-2</v>
      </c>
      <c r="K54" s="164">
        <v>8.0021421789450639E-2</v>
      </c>
      <c r="L54" s="164">
        <v>0.18337441312334909</v>
      </c>
      <c r="M54" s="164">
        <v>5.538878499775042E-2</v>
      </c>
      <c r="N54" s="164">
        <v>7.2090460200643691E-2</v>
      </c>
      <c r="O54" s="164">
        <v>0.11854179562531675</v>
      </c>
      <c r="P54" s="164">
        <v>4.6085032655587194E-2</v>
      </c>
      <c r="Q54" s="164">
        <v>5.444291601920475E-2</v>
      </c>
      <c r="R54" s="164">
        <v>4.0310073591911889E-2</v>
      </c>
      <c r="S54" s="164">
        <v>3.4621850538065518E-2</v>
      </c>
      <c r="T54" s="164">
        <v>3.0184255440506604E-2</v>
      </c>
      <c r="U54" s="164">
        <v>3.5190539214056217E-2</v>
      </c>
      <c r="V54" s="164">
        <v>3.2503372154328483E-2</v>
      </c>
      <c r="W54" s="164">
        <v>2.5076356358658569E-2</v>
      </c>
      <c r="X54" s="164">
        <v>4.2493492798917759E-2</v>
      </c>
      <c r="Y54" s="164">
        <v>3.9263554566342222E-2</v>
      </c>
      <c r="Z54" s="164">
        <v>4.3881439140180056E-2</v>
      </c>
      <c r="AA54" s="164">
        <v>0.18113989959142146</v>
      </c>
      <c r="AB54" s="164">
        <v>4.271265240953194E-2</v>
      </c>
      <c r="AC54" s="164">
        <v>3.8598867505322883E-2</v>
      </c>
      <c r="AD54" s="164">
        <v>2.5400423728770626E-2</v>
      </c>
      <c r="AE54" s="164">
        <v>1.0777826063822401E-2</v>
      </c>
      <c r="AF54" s="164">
        <v>4.8755370428580202E-3</v>
      </c>
      <c r="AG54" s="164">
        <v>6.0538463106526691E-2</v>
      </c>
      <c r="AH54" s="164">
        <v>1.4555561948182399E-2</v>
      </c>
      <c r="AI54" s="164">
        <v>2.1958409257474075E-2</v>
      </c>
      <c r="AJ54" s="164">
        <v>1.6601897808721684E-2</v>
      </c>
      <c r="AK54" s="164">
        <v>3.2756989238148577E-2</v>
      </c>
      <c r="AL54" s="164">
        <v>1.8366637284390881E-2</v>
      </c>
      <c r="AM54" s="164">
        <v>1.5246077164052799E-2</v>
      </c>
      <c r="AN54" s="164">
        <v>2.9772974084216024E-2</v>
      </c>
      <c r="AO54" s="164">
        <v>4.3979895768145101E-2</v>
      </c>
      <c r="AP54" s="164">
        <v>5.2753050862020187E-2</v>
      </c>
      <c r="AQ54" s="244">
        <f t="shared" si="20"/>
        <v>2.0399313727871986</v>
      </c>
      <c r="AR54" s="165">
        <f t="shared" si="21"/>
        <v>2.7341784546772834</v>
      </c>
      <c r="AS54" s="164">
        <v>6.3070335614239942E-2</v>
      </c>
      <c r="AT54" s="164">
        <v>5.4215775305297795E-2</v>
      </c>
      <c r="AU54" s="164">
        <v>0.13273131519451892</v>
      </c>
      <c r="AV54" s="164">
        <v>0.16985034257051621</v>
      </c>
      <c r="AW54" s="164">
        <v>4.2990361631169982E-2</v>
      </c>
      <c r="AX54" s="164">
        <v>6.246333876103121E-2</v>
      </c>
      <c r="AY54" s="164">
        <v>5.3016161614740265E-2</v>
      </c>
      <c r="AZ54" s="164">
        <v>0.17903306250458353</v>
      </c>
      <c r="BA54" s="164">
        <v>1.1914090460496558</v>
      </c>
      <c r="BB54" s="164">
        <v>6.5849842050208995E-2</v>
      </c>
      <c r="BC54" s="164">
        <v>8.5050061521551493E-2</v>
      </c>
      <c r="BD54" s="164">
        <v>0.14884098136223681</v>
      </c>
      <c r="BE54" s="164">
        <v>5.8825709742079402E-2</v>
      </c>
      <c r="BF54" s="164">
        <v>6.2502059462118592E-2</v>
      </c>
      <c r="BG54" s="164">
        <v>4.2807576902612596E-2</v>
      </c>
      <c r="BH54" s="164">
        <v>3.7191659932948089E-2</v>
      </c>
      <c r="BI54" s="164">
        <v>3.3498794404391193E-2</v>
      </c>
      <c r="BJ54" s="164">
        <v>3.4894822222406162E-2</v>
      </c>
      <c r="BK54" s="164">
        <v>3.4176875688619518E-2</v>
      </c>
      <c r="BL54" s="164">
        <v>2.6457789713147866E-2</v>
      </c>
      <c r="BM54" s="164">
        <v>4.4130958697079316E-2</v>
      </c>
      <c r="BN54" s="164">
        <v>4.1503625065523041E-2</v>
      </c>
      <c r="BO54" s="164">
        <v>5.2115639405963227E-2</v>
      </c>
      <c r="BP54" s="164">
        <v>0.17451848949461146</v>
      </c>
      <c r="BQ54" s="164">
        <v>4.7885004520821874E-2</v>
      </c>
      <c r="BR54" s="164">
        <v>4.4051381316423228E-2</v>
      </c>
      <c r="BS54" s="164">
        <v>2.9603686031263489E-2</v>
      </c>
      <c r="BT54" s="164">
        <v>1.2547977784294414E-2</v>
      </c>
      <c r="BU54" s="164">
        <v>7.1167420307064353E-3</v>
      </c>
      <c r="BV54" s="164">
        <v>9.1100444661412844E-2</v>
      </c>
      <c r="BW54" s="164">
        <v>1.7385849772995888E-2</v>
      </c>
      <c r="BX54" s="164">
        <v>2.8120543532312067E-2</v>
      </c>
      <c r="BY54" s="164">
        <v>2.1932912409740761E-2</v>
      </c>
      <c r="BZ54" s="164">
        <v>3.8738996691754068E-2</v>
      </c>
      <c r="CA54" s="164">
        <v>2.2243850709994014E-2</v>
      </c>
      <c r="CB54" s="164">
        <v>1.7707928709037118E-2</v>
      </c>
      <c r="CC54" s="164">
        <v>3.4600214236367041E-2</v>
      </c>
      <c r="CD54" s="164">
        <v>4.6802361034218282E-2</v>
      </c>
      <c r="CE54" s="164">
        <v>6.5485839741330903E-2</v>
      </c>
      <c r="CF54" s="244">
        <f t="shared" si="22"/>
        <v>3.4164683580939248</v>
      </c>
      <c r="CG54" s="165">
        <f t="shared" si="23"/>
        <v>1.6019571201933962</v>
      </c>
      <c r="CH54" s="249">
        <f t="shared" si="24"/>
        <v>5.4563997308811238</v>
      </c>
      <c r="CI54" s="165">
        <f t="shared" si="25"/>
        <v>1.8953929296544163</v>
      </c>
    </row>
    <row r="55" spans="1:87" x14ac:dyDescent="0.15">
      <c r="A55" s="136"/>
      <c r="B55" s="78" t="s">
        <v>88</v>
      </c>
      <c r="C55" s="514" t="s">
        <v>370</v>
      </c>
      <c r="D55" s="164">
        <v>1.9141193724708065E-2</v>
      </c>
      <c r="E55" s="164">
        <v>1.3676733027630531E-2</v>
      </c>
      <c r="F55" s="164">
        <v>3.0684372877407107E-2</v>
      </c>
      <c r="G55" s="164">
        <v>1.7457490901393778E-2</v>
      </c>
      <c r="H55" s="164">
        <v>3.4230267274137714E-2</v>
      </c>
      <c r="I55" s="164">
        <v>2.735583410642764E-2</v>
      </c>
      <c r="J55" s="164">
        <v>5.1118294463909204E-2</v>
      </c>
      <c r="K55" s="164">
        <v>3.7213481994752128E-2</v>
      </c>
      <c r="L55" s="164">
        <v>1.376793762719399E-2</v>
      </c>
      <c r="M55" s="164">
        <v>0.21113012331925279</v>
      </c>
      <c r="N55" s="164">
        <v>2.6352204721770286E-2</v>
      </c>
      <c r="O55" s="164">
        <v>1.0149094051336226E-2</v>
      </c>
      <c r="P55" s="164">
        <v>1.3039562722397115E-2</v>
      </c>
      <c r="Q55" s="164">
        <v>1.3779376521849922E-2</v>
      </c>
      <c r="R55" s="164">
        <v>1.6063638878997911E-2</v>
      </c>
      <c r="S55" s="164">
        <v>4.021003014199357E-2</v>
      </c>
      <c r="T55" s="164">
        <v>5.1981981519724191E-2</v>
      </c>
      <c r="U55" s="164">
        <v>3.0312065246418191E-2</v>
      </c>
      <c r="V55" s="164">
        <v>4.6008526662677574E-2</v>
      </c>
      <c r="W55" s="164">
        <v>5.5940556387994674E-2</v>
      </c>
      <c r="X55" s="164">
        <v>5.0996410569071469E-2</v>
      </c>
      <c r="Y55" s="164">
        <v>6.193555324953437E-2</v>
      </c>
      <c r="Z55" s="164">
        <v>2.1773900639225571E-2</v>
      </c>
      <c r="AA55" s="164">
        <v>1.146196889072898E-2</v>
      </c>
      <c r="AB55" s="164">
        <v>4.1487125441939485E-2</v>
      </c>
      <c r="AC55" s="164">
        <v>1.5816296480979129E-2</v>
      </c>
      <c r="AD55" s="164">
        <v>1.0389037226255653E-2</v>
      </c>
      <c r="AE55" s="164">
        <v>8.0574434009796254E-3</v>
      </c>
      <c r="AF55" s="164">
        <v>2.5289449371624249E-3</v>
      </c>
      <c r="AG55" s="164">
        <v>7.5549721290640122E-3</v>
      </c>
      <c r="AH55" s="164">
        <v>9.786087486274863E-3</v>
      </c>
      <c r="AI55" s="164">
        <v>7.289576281031788E-3</v>
      </c>
      <c r="AJ55" s="164">
        <v>8.429087497673687E-3</v>
      </c>
      <c r="AK55" s="164">
        <v>1.1202085593884258E-2</v>
      </c>
      <c r="AL55" s="164">
        <v>1.3309148439132201E-2</v>
      </c>
      <c r="AM55" s="164">
        <v>1.7029502570368574E-2</v>
      </c>
      <c r="AN55" s="164">
        <v>1.1819029966845697E-2</v>
      </c>
      <c r="AO55" s="164">
        <v>7.9848487013650715E-2</v>
      </c>
      <c r="AP55" s="164">
        <v>1.4473126588181612E-2</v>
      </c>
      <c r="AQ55" s="244">
        <f t="shared" si="20"/>
        <v>1.1648005505739567</v>
      </c>
      <c r="AR55" s="165">
        <f t="shared" si="21"/>
        <v>1.5612155447289053</v>
      </c>
      <c r="AS55" s="164">
        <v>2.1364868756227708E-2</v>
      </c>
      <c r="AT55" s="164">
        <v>3.0334006215271658E-2</v>
      </c>
      <c r="AU55" s="164">
        <v>3.2597736414151389E-2</v>
      </c>
      <c r="AV55" s="164">
        <v>1.7174063992065083E-2</v>
      </c>
      <c r="AW55" s="164">
        <v>3.4444499469374189E-2</v>
      </c>
      <c r="AX55" s="164">
        <v>2.6919304489087383E-2</v>
      </c>
      <c r="AY55" s="164">
        <v>3.8807915793177591E-2</v>
      </c>
      <c r="AZ55" s="164">
        <v>3.654333928023458E-2</v>
      </c>
      <c r="BA55" s="164">
        <v>1.3016235047307789E-2</v>
      </c>
      <c r="BB55" s="164">
        <v>1.2221519128808422</v>
      </c>
      <c r="BC55" s="164">
        <v>1.8913306291314283E-2</v>
      </c>
      <c r="BD55" s="164">
        <v>1.0295390453035881E-2</v>
      </c>
      <c r="BE55" s="164">
        <v>1.807663455037041E-2</v>
      </c>
      <c r="BF55" s="164">
        <v>1.2324550843831774E-2</v>
      </c>
      <c r="BG55" s="164">
        <v>2.3250052341856276E-2</v>
      </c>
      <c r="BH55" s="164">
        <v>3.3103802698735058E-2</v>
      </c>
      <c r="BI55" s="164">
        <v>5.536256342560366E-2</v>
      </c>
      <c r="BJ55" s="164">
        <v>3.5471054354475985E-2</v>
      </c>
      <c r="BK55" s="164">
        <v>5.3417163195741635E-2</v>
      </c>
      <c r="BL55" s="164">
        <v>5.7126294568872027E-2</v>
      </c>
      <c r="BM55" s="164">
        <v>7.1758156264258785E-2</v>
      </c>
      <c r="BN55" s="164">
        <v>7.0402317347399712E-2</v>
      </c>
      <c r="BO55" s="164">
        <v>2.265115318500914E-2</v>
      </c>
      <c r="BP55" s="164">
        <v>1.2533055905648998E-2</v>
      </c>
      <c r="BQ55" s="164">
        <v>4.4949552398584787E-2</v>
      </c>
      <c r="BR55" s="164">
        <v>1.6163792992121076E-2</v>
      </c>
      <c r="BS55" s="164">
        <v>9.9345964766193329E-3</v>
      </c>
      <c r="BT55" s="164">
        <v>8.6492761408595176E-3</v>
      </c>
      <c r="BU55" s="164">
        <v>3.2787044645455777E-3</v>
      </c>
      <c r="BV55" s="164">
        <v>8.2927382150137594E-3</v>
      </c>
      <c r="BW55" s="164">
        <v>1.1965157231160801E-2</v>
      </c>
      <c r="BX55" s="164">
        <v>8.3841213381485452E-3</v>
      </c>
      <c r="BY55" s="164">
        <v>9.2697131704911079E-3</v>
      </c>
      <c r="BZ55" s="164">
        <v>1.1424306892463622E-2</v>
      </c>
      <c r="CA55" s="164">
        <v>1.5054853040298886E-2</v>
      </c>
      <c r="CB55" s="164">
        <v>1.9267137794411762E-2</v>
      </c>
      <c r="CC55" s="164">
        <v>1.220032891401986E-2</v>
      </c>
      <c r="CD55" s="164">
        <v>8.3017115385323789E-2</v>
      </c>
      <c r="CE55" s="164">
        <v>1.5319832774664295E-2</v>
      </c>
      <c r="CF55" s="244">
        <f t="shared" si="22"/>
        <v>2.245210604992621</v>
      </c>
      <c r="CG55" s="165">
        <f t="shared" si="23"/>
        <v>1.0527628937293296</v>
      </c>
      <c r="CH55" s="249">
        <f t="shared" si="24"/>
        <v>3.4100111555665777</v>
      </c>
      <c r="CI55" s="165">
        <f t="shared" si="25"/>
        <v>1.1845376719238006</v>
      </c>
    </row>
    <row r="56" spans="1:87" x14ac:dyDescent="0.15">
      <c r="A56" s="136"/>
      <c r="B56" s="78" t="s">
        <v>89</v>
      </c>
      <c r="C56" s="514" t="s">
        <v>7</v>
      </c>
      <c r="D56" s="164">
        <v>4.4146444523906186E-3</v>
      </c>
      <c r="E56" s="164">
        <v>9.4766667217336038E-4</v>
      </c>
      <c r="F56" s="164">
        <v>2.5404133708745009E-3</v>
      </c>
      <c r="G56" s="164">
        <v>2.4745962761574401E-3</v>
      </c>
      <c r="H56" s="164">
        <v>5.3812736064758806E-3</v>
      </c>
      <c r="I56" s="164">
        <v>3.4823115428348319E-3</v>
      </c>
      <c r="J56" s="164">
        <v>6.5994610565684956E-3</v>
      </c>
      <c r="K56" s="164">
        <v>8.6837902495625167E-3</v>
      </c>
      <c r="L56" s="164">
        <v>2.84425321323488E-3</v>
      </c>
      <c r="M56" s="164">
        <v>7.3370957794249804E-3</v>
      </c>
      <c r="N56" s="164">
        <v>6.6086367171763111E-2</v>
      </c>
      <c r="O56" s="164">
        <v>1.006942417528172E-2</v>
      </c>
      <c r="P56" s="164">
        <v>1.3589769919603522E-2</v>
      </c>
      <c r="Q56" s="164">
        <v>7.9561973807466529E-3</v>
      </c>
      <c r="R56" s="164">
        <v>7.3995417347430224E-3</v>
      </c>
      <c r="S56" s="164">
        <v>7.4815028687402838E-3</v>
      </c>
      <c r="T56" s="164">
        <v>1.6393140467486564E-2</v>
      </c>
      <c r="U56" s="164">
        <v>7.4445566219185813E-2</v>
      </c>
      <c r="V56" s="164">
        <v>1.584388165154722E-2</v>
      </c>
      <c r="W56" s="164">
        <v>1.7691360770687125E-2</v>
      </c>
      <c r="X56" s="164">
        <v>1.2251502864938663E-2</v>
      </c>
      <c r="Y56" s="164">
        <v>6.5854602983803044E-3</v>
      </c>
      <c r="Z56" s="164">
        <v>3.6973930976520464E-2</v>
      </c>
      <c r="AA56" s="164">
        <v>2.7225499288201466E-3</v>
      </c>
      <c r="AB56" s="164">
        <v>5.999838913019276E-3</v>
      </c>
      <c r="AC56" s="164">
        <v>1.5626202522505729E-3</v>
      </c>
      <c r="AD56" s="164">
        <v>1.3015630060476994E-3</v>
      </c>
      <c r="AE56" s="164">
        <v>1.0611865603771123E-3</v>
      </c>
      <c r="AF56" s="164">
        <v>1.2192037119958424E-3</v>
      </c>
      <c r="AG56" s="164">
        <v>1.48915203939831E-3</v>
      </c>
      <c r="AH56" s="164">
        <v>1.5256873643426465E-3</v>
      </c>
      <c r="AI56" s="164">
        <v>1.7002455586760366E-3</v>
      </c>
      <c r="AJ56" s="164">
        <v>2.2446234334102069E-3</v>
      </c>
      <c r="AK56" s="164">
        <v>2.9341063239275984E-3</v>
      </c>
      <c r="AL56" s="164">
        <v>1.5307011429951602E-3</v>
      </c>
      <c r="AM56" s="164">
        <v>3.4355889479058379E-3</v>
      </c>
      <c r="AN56" s="164">
        <v>2.641937306775356E-3</v>
      </c>
      <c r="AO56" s="164">
        <v>1.0837055415311499E-2</v>
      </c>
      <c r="AP56" s="164">
        <v>6.6107030865431701E-3</v>
      </c>
      <c r="AQ56" s="244">
        <f t="shared" si="20"/>
        <v>0.38628991571111843</v>
      </c>
      <c r="AR56" s="165">
        <f t="shared" si="21"/>
        <v>0.51775543966136306</v>
      </c>
      <c r="AS56" s="164">
        <v>6.2895128707963566E-3</v>
      </c>
      <c r="AT56" s="164">
        <v>2.2890864977749008E-3</v>
      </c>
      <c r="AU56" s="164">
        <v>2.8320359073970322E-3</v>
      </c>
      <c r="AV56" s="164">
        <v>3.4772806445625155E-3</v>
      </c>
      <c r="AW56" s="164">
        <v>5.7216596859600436E-3</v>
      </c>
      <c r="AX56" s="164">
        <v>4.2373103955858143E-3</v>
      </c>
      <c r="AY56" s="164">
        <v>1.029735892481861E-2</v>
      </c>
      <c r="AZ56" s="164">
        <v>1.1131937658435434E-2</v>
      </c>
      <c r="BA56" s="164">
        <v>2.9573693094260352E-3</v>
      </c>
      <c r="BB56" s="164">
        <v>9.3233263183777285E-3</v>
      </c>
      <c r="BC56" s="164">
        <v>1.0878439249725822</v>
      </c>
      <c r="BD56" s="164">
        <v>1.202309519835295E-2</v>
      </c>
      <c r="BE56" s="164">
        <v>1.0431348546750416E-2</v>
      </c>
      <c r="BF56" s="164">
        <v>9.2805714623986311E-3</v>
      </c>
      <c r="BG56" s="164">
        <v>1.3730163714703017E-2</v>
      </c>
      <c r="BH56" s="164">
        <v>9.3389396481089026E-3</v>
      </c>
      <c r="BI56" s="164">
        <v>3.3694576347069995E-2</v>
      </c>
      <c r="BJ56" s="164">
        <v>6.3079853673008307E-2</v>
      </c>
      <c r="BK56" s="164">
        <v>1.9501920950396191E-2</v>
      </c>
      <c r="BL56" s="164">
        <v>1.9610820827224321E-2</v>
      </c>
      <c r="BM56" s="164">
        <v>1.7272516703959989E-2</v>
      </c>
      <c r="BN56" s="164">
        <v>7.8871668231763874E-3</v>
      </c>
      <c r="BO56" s="164">
        <v>5.5425843914503531E-2</v>
      </c>
      <c r="BP56" s="164">
        <v>5.0410268978261473E-3</v>
      </c>
      <c r="BQ56" s="164">
        <v>1.0072087102149813E-2</v>
      </c>
      <c r="BR56" s="164">
        <v>2.1506324135480595E-3</v>
      </c>
      <c r="BS56" s="164">
        <v>1.7898168543141388E-3</v>
      </c>
      <c r="BT56" s="164">
        <v>1.4516639966706986E-3</v>
      </c>
      <c r="BU56" s="164">
        <v>2.9818167395356168E-3</v>
      </c>
      <c r="BV56" s="164">
        <v>2.243770214444035E-3</v>
      </c>
      <c r="BW56" s="164">
        <v>2.1367874452216302E-3</v>
      </c>
      <c r="BX56" s="164">
        <v>2.8877545636360664E-3</v>
      </c>
      <c r="BY56" s="164">
        <v>3.6777048532745616E-3</v>
      </c>
      <c r="BZ56" s="164">
        <v>3.6860053950355316E-3</v>
      </c>
      <c r="CA56" s="164">
        <v>2.0829288223235863E-3</v>
      </c>
      <c r="CB56" s="164">
        <v>3.8826065601537956E-3</v>
      </c>
      <c r="CC56" s="164">
        <v>3.5000699596038718E-3</v>
      </c>
      <c r="CD56" s="164">
        <v>1.3629336252142108E-2</v>
      </c>
      <c r="CE56" s="164">
        <v>9.5045210415279219E-3</v>
      </c>
      <c r="CF56" s="244">
        <f t="shared" si="22"/>
        <v>1.4883961501067768</v>
      </c>
      <c r="CG56" s="165">
        <f t="shared" si="23"/>
        <v>0.69789811010052394</v>
      </c>
      <c r="CH56" s="249">
        <f t="shared" si="24"/>
        <v>1.8746860658178952</v>
      </c>
      <c r="CI56" s="165">
        <f t="shared" si="25"/>
        <v>0.65121085142695279</v>
      </c>
    </row>
    <row r="57" spans="1:87" x14ac:dyDescent="0.15">
      <c r="A57" s="136"/>
      <c r="B57" s="78" t="s">
        <v>90</v>
      </c>
      <c r="C57" s="514" t="s">
        <v>8</v>
      </c>
      <c r="D57" s="164">
        <v>7.8347310815532513E-3</v>
      </c>
      <c r="E57" s="164">
        <v>2.8691660153061923E-3</v>
      </c>
      <c r="F57" s="164">
        <v>1.7773538530257097E-2</v>
      </c>
      <c r="G57" s="164">
        <v>2.3675054217190999E-2</v>
      </c>
      <c r="H57" s="164">
        <v>1.3266805710018077E-2</v>
      </c>
      <c r="I57" s="164">
        <v>8.605899122983247E-3</v>
      </c>
      <c r="J57" s="164">
        <v>2.0964269261701609E-2</v>
      </c>
      <c r="K57" s="164">
        <v>1.5462773512822331E-2</v>
      </c>
      <c r="L57" s="164">
        <v>1.7969654261756004E-2</v>
      </c>
      <c r="M57" s="164">
        <v>1.6226148989145452E-2</v>
      </c>
      <c r="N57" s="164">
        <v>2.0641627769822875E-2</v>
      </c>
      <c r="O57" s="164">
        <v>0.62976188372151432</v>
      </c>
      <c r="P57" s="164">
        <v>1.0561052900971922E-2</v>
      </c>
      <c r="Q57" s="164">
        <v>0.30535614722222693</v>
      </c>
      <c r="R57" s="164">
        <v>0.22896738893066562</v>
      </c>
      <c r="S57" s="164">
        <v>0.17929446497140902</v>
      </c>
      <c r="T57" s="164">
        <v>7.6180863092063761E-2</v>
      </c>
      <c r="U57" s="164">
        <v>3.0796742691997166E-2</v>
      </c>
      <c r="V57" s="164">
        <v>9.8099448223151184E-2</v>
      </c>
      <c r="W57" s="164">
        <v>3.7270115187673085E-2</v>
      </c>
      <c r="X57" s="164">
        <v>0.17145821520839294</v>
      </c>
      <c r="Y57" s="164">
        <v>1.7979379250268785E-2</v>
      </c>
      <c r="Z57" s="164">
        <v>7.3482612924551827E-2</v>
      </c>
      <c r="AA57" s="164">
        <v>1.5349582679830224E-2</v>
      </c>
      <c r="AB57" s="164">
        <v>1.1871177336309905E-2</v>
      </c>
      <c r="AC57" s="164">
        <v>4.4360943599551896E-3</v>
      </c>
      <c r="AD57" s="164">
        <v>5.7474464455766292E-3</v>
      </c>
      <c r="AE57" s="164">
        <v>4.162588870860867E-3</v>
      </c>
      <c r="AF57" s="164">
        <v>3.0724725639189056E-3</v>
      </c>
      <c r="AG57" s="164">
        <v>9.4882867946790711E-3</v>
      </c>
      <c r="AH57" s="164">
        <v>5.9282529327215399E-3</v>
      </c>
      <c r="AI57" s="164">
        <v>8.6508046340923479E-3</v>
      </c>
      <c r="AJ57" s="164">
        <v>3.7546812625868851E-3</v>
      </c>
      <c r="AK57" s="164">
        <v>5.929664376438392E-3</v>
      </c>
      <c r="AL57" s="164">
        <v>5.620756635545422E-3</v>
      </c>
      <c r="AM57" s="164">
        <v>1.8527269362120645E-2</v>
      </c>
      <c r="AN57" s="164">
        <v>6.7217103878263731E-3</v>
      </c>
      <c r="AO57" s="164">
        <v>2.200292379918212E-2</v>
      </c>
      <c r="AP57" s="164">
        <v>1.9817578304540708E-2</v>
      </c>
      <c r="AQ57" s="244">
        <f t="shared" si="20"/>
        <v>2.1755792735436295</v>
      </c>
      <c r="AR57" s="165">
        <f t="shared" si="21"/>
        <v>2.9159912218213502</v>
      </c>
      <c r="AS57" s="164">
        <v>9.1599859108902407E-3</v>
      </c>
      <c r="AT57" s="164">
        <v>4.8783945590903932E-3</v>
      </c>
      <c r="AU57" s="164">
        <v>1.9513605649899481E-2</v>
      </c>
      <c r="AV57" s="164">
        <v>2.8271970341933846E-2</v>
      </c>
      <c r="AW57" s="164">
        <v>1.5163685681444274E-2</v>
      </c>
      <c r="AX57" s="164">
        <v>9.8079661520158873E-3</v>
      </c>
      <c r="AY57" s="164">
        <v>4.3485879225592848E-2</v>
      </c>
      <c r="AZ57" s="164">
        <v>1.6263643503755136E-2</v>
      </c>
      <c r="BA57" s="164">
        <v>2.0978982358000817E-2</v>
      </c>
      <c r="BB57" s="164">
        <v>1.9079321227044362E-2</v>
      </c>
      <c r="BC57" s="164">
        <v>3.3870516097982417E-2</v>
      </c>
      <c r="BD57" s="164">
        <v>2.1043862768830248</v>
      </c>
      <c r="BE57" s="164">
        <v>1.5543539085857493E-2</v>
      </c>
      <c r="BF57" s="164">
        <v>0.54940665726970805</v>
      </c>
      <c r="BG57" s="164">
        <v>0.3235366200064137</v>
      </c>
      <c r="BH57" s="164">
        <v>0.26994845183740535</v>
      </c>
      <c r="BI57" s="164">
        <v>8.7947607977015979E-2</v>
      </c>
      <c r="BJ57" s="164">
        <v>3.9246247091868684E-2</v>
      </c>
      <c r="BK57" s="164">
        <v>0.1343725549225982</v>
      </c>
      <c r="BL57" s="164">
        <v>4.8635921936386758E-2</v>
      </c>
      <c r="BM57" s="164">
        <v>0.23602965213189281</v>
      </c>
      <c r="BN57" s="164">
        <v>2.2343085166790393E-2</v>
      </c>
      <c r="BO57" s="164">
        <v>0.10311932198477573</v>
      </c>
      <c r="BP57" s="164">
        <v>2.0588456316961851E-2</v>
      </c>
      <c r="BQ57" s="164">
        <v>1.6839219339562225E-2</v>
      </c>
      <c r="BR57" s="164">
        <v>5.0810838304263094E-3</v>
      </c>
      <c r="BS57" s="164">
        <v>6.7158603994604228E-3</v>
      </c>
      <c r="BT57" s="164">
        <v>4.8093747629949276E-3</v>
      </c>
      <c r="BU57" s="164">
        <v>6.2510233931159847E-3</v>
      </c>
      <c r="BV57" s="164">
        <v>1.2175749131399776E-2</v>
      </c>
      <c r="BW57" s="164">
        <v>7.0743386098404536E-3</v>
      </c>
      <c r="BX57" s="164">
        <v>1.1687883288890335E-2</v>
      </c>
      <c r="BY57" s="164">
        <v>5.2476431863832697E-3</v>
      </c>
      <c r="BZ57" s="164">
        <v>6.6068976098329138E-3</v>
      </c>
      <c r="CA57" s="164">
        <v>6.6998148876977106E-3</v>
      </c>
      <c r="CB57" s="164">
        <v>1.7836769399423118E-2</v>
      </c>
      <c r="CC57" s="164">
        <v>7.751224931605797E-3</v>
      </c>
      <c r="CD57" s="164">
        <v>2.7259789775395043E-2</v>
      </c>
      <c r="CE57" s="164">
        <v>3.0754346748496354E-2</v>
      </c>
      <c r="CF57" s="244">
        <f t="shared" si="22"/>
        <v>4.3483693626128757</v>
      </c>
      <c r="CG57" s="165">
        <f t="shared" si="23"/>
        <v>2.0389187112374865</v>
      </c>
      <c r="CH57" s="249">
        <f t="shared" si="24"/>
        <v>6.5239486361565051</v>
      </c>
      <c r="CI57" s="165">
        <f t="shared" si="25"/>
        <v>2.266228049315365</v>
      </c>
    </row>
    <row r="58" spans="1:87" x14ac:dyDescent="0.15">
      <c r="A58" s="136"/>
      <c r="B58" s="78" t="s">
        <v>91</v>
      </c>
      <c r="C58" s="514" t="s">
        <v>9</v>
      </c>
      <c r="D58" s="164">
        <v>2.4260527867308364E-3</v>
      </c>
      <c r="E58" s="164">
        <v>7.3913505901561111E-4</v>
      </c>
      <c r="F58" s="164">
        <v>3.8293076783455582E-3</v>
      </c>
      <c r="G58" s="164">
        <v>4.4310519368771029E-3</v>
      </c>
      <c r="H58" s="164">
        <v>5.1766688731409907E-3</v>
      </c>
      <c r="I58" s="164">
        <v>2.9707732437681315E-3</v>
      </c>
      <c r="J58" s="164">
        <v>5.0269249630656475E-3</v>
      </c>
      <c r="K58" s="164">
        <v>9.5559369251428227E-3</v>
      </c>
      <c r="L58" s="164">
        <v>3.5316936587718043E-3</v>
      </c>
      <c r="M58" s="164">
        <v>6.4415424515098848E-3</v>
      </c>
      <c r="N58" s="164">
        <v>9.9914800711006901E-3</v>
      </c>
      <c r="O58" s="164">
        <v>1.5917362447852912E-2</v>
      </c>
      <c r="P58" s="164">
        <v>0.41263861288305154</v>
      </c>
      <c r="Q58" s="164">
        <v>6.3715981192637883E-2</v>
      </c>
      <c r="R58" s="164">
        <v>4.5271345419274273E-2</v>
      </c>
      <c r="S58" s="164">
        <v>2.5558657130786602E-2</v>
      </c>
      <c r="T58" s="164">
        <v>3.9596045829697488E-2</v>
      </c>
      <c r="U58" s="164">
        <v>4.045661865447707E-2</v>
      </c>
      <c r="V58" s="164">
        <v>7.0917972274528646E-2</v>
      </c>
      <c r="W58" s="164">
        <v>5.2765769968041942E-2</v>
      </c>
      <c r="X58" s="164">
        <v>3.4219321617450317E-2</v>
      </c>
      <c r="Y58" s="164">
        <v>1.4316918656211554E-2</v>
      </c>
      <c r="Z58" s="164">
        <v>1.616081593138325E-2</v>
      </c>
      <c r="AA58" s="164">
        <v>3.3464282821038965E-3</v>
      </c>
      <c r="AB58" s="164">
        <v>3.061113599187433E-3</v>
      </c>
      <c r="AC58" s="164">
        <v>1.223356602413376E-3</v>
      </c>
      <c r="AD58" s="164">
        <v>1.4433254386837535E-3</v>
      </c>
      <c r="AE58" s="164">
        <v>1.2599495715458124E-3</v>
      </c>
      <c r="AF58" s="164">
        <v>7.486184753155282E-4</v>
      </c>
      <c r="AG58" s="164">
        <v>1.9575915940245824E-3</v>
      </c>
      <c r="AH58" s="164">
        <v>1.7969903652279684E-3</v>
      </c>
      <c r="AI58" s="164">
        <v>2.2782566585443612E-3</v>
      </c>
      <c r="AJ58" s="164">
        <v>1.2626136210241523E-3</v>
      </c>
      <c r="AK58" s="164">
        <v>3.7003396147086039E-3</v>
      </c>
      <c r="AL58" s="164">
        <v>1.8474254078833894E-3</v>
      </c>
      <c r="AM58" s="164">
        <v>5.3092683415693932E-3</v>
      </c>
      <c r="AN58" s="164">
        <v>2.1103262560684052E-3</v>
      </c>
      <c r="AO58" s="164">
        <v>8.0537380975061589E-3</v>
      </c>
      <c r="AP58" s="164">
        <v>8.6550588910462474E-3</v>
      </c>
      <c r="AQ58" s="244">
        <f t="shared" si="20"/>
        <v>0.93371039046971571</v>
      </c>
      <c r="AR58" s="165">
        <f t="shared" si="21"/>
        <v>1.2514787833487213</v>
      </c>
      <c r="AS58" s="164">
        <v>2.5399237292795824E-3</v>
      </c>
      <c r="AT58" s="164">
        <v>1.1434462289242114E-3</v>
      </c>
      <c r="AU58" s="164">
        <v>3.9675911932056203E-3</v>
      </c>
      <c r="AV58" s="164">
        <v>4.6430486427310944E-3</v>
      </c>
      <c r="AW58" s="164">
        <v>4.6907820667731288E-3</v>
      </c>
      <c r="AX58" s="164">
        <v>3.010340676301548E-3</v>
      </c>
      <c r="AY58" s="164">
        <v>6.9896626247917225E-3</v>
      </c>
      <c r="AZ58" s="164">
        <v>9.368703846010849E-3</v>
      </c>
      <c r="BA58" s="164">
        <v>3.5131219439797816E-3</v>
      </c>
      <c r="BB58" s="164">
        <v>6.9065234289449016E-3</v>
      </c>
      <c r="BC58" s="164">
        <v>1.2409471095175272E-2</v>
      </c>
      <c r="BD58" s="164">
        <v>1.526569774233639E-2</v>
      </c>
      <c r="BE58" s="164">
        <v>1.3526261870375014</v>
      </c>
      <c r="BF58" s="164">
        <v>6.9975181336111081E-2</v>
      </c>
      <c r="BG58" s="164">
        <v>4.8854557671273294E-2</v>
      </c>
      <c r="BH58" s="164">
        <v>2.8939288354571279E-2</v>
      </c>
      <c r="BI58" s="164">
        <v>4.8916619139733823E-2</v>
      </c>
      <c r="BJ58" s="164">
        <v>6.557079473744E-2</v>
      </c>
      <c r="BK58" s="164">
        <v>7.4805597225755971E-2</v>
      </c>
      <c r="BL58" s="164">
        <v>5.4010996547455281E-2</v>
      </c>
      <c r="BM58" s="164">
        <v>4.3076605401242911E-2</v>
      </c>
      <c r="BN58" s="164">
        <v>1.4408319263807224E-2</v>
      </c>
      <c r="BO58" s="164">
        <v>1.8149389040529901E-2</v>
      </c>
      <c r="BP58" s="164">
        <v>4.3821341649007001E-3</v>
      </c>
      <c r="BQ58" s="164">
        <v>3.7136494319970413E-3</v>
      </c>
      <c r="BR58" s="164">
        <v>1.2675100113161608E-3</v>
      </c>
      <c r="BS58" s="164">
        <v>1.4987934113662883E-3</v>
      </c>
      <c r="BT58" s="164">
        <v>1.3127552265648423E-3</v>
      </c>
      <c r="BU58" s="164">
        <v>1.2165796985214269E-3</v>
      </c>
      <c r="BV58" s="164">
        <v>2.2881810389826741E-3</v>
      </c>
      <c r="BW58" s="164">
        <v>2.0009754064890277E-3</v>
      </c>
      <c r="BX58" s="164">
        <v>2.9686367638254475E-3</v>
      </c>
      <c r="BY58" s="164">
        <v>1.4741370363230469E-3</v>
      </c>
      <c r="BZ58" s="164">
        <v>3.8588114015414387E-3</v>
      </c>
      <c r="CA58" s="164">
        <v>1.9883324858030954E-3</v>
      </c>
      <c r="CB58" s="164">
        <v>4.8341257808053074E-3</v>
      </c>
      <c r="CC58" s="164">
        <v>2.2289691398910982E-3</v>
      </c>
      <c r="CD58" s="164">
        <v>8.7982040962958502E-3</v>
      </c>
      <c r="CE58" s="164">
        <v>9.5727107285898897E-3</v>
      </c>
      <c r="CF58" s="244">
        <f t="shared" si="22"/>
        <v>1.9471863547970905</v>
      </c>
      <c r="CG58" s="165">
        <f t="shared" si="23"/>
        <v>0.91302149426342449</v>
      </c>
      <c r="CH58" s="249">
        <f t="shared" si="24"/>
        <v>2.8808967452668064</v>
      </c>
      <c r="CI58" s="165">
        <f t="shared" si="25"/>
        <v>1.0007388738657075</v>
      </c>
    </row>
    <row r="59" spans="1:87" x14ac:dyDescent="0.15">
      <c r="A59" s="136"/>
      <c r="B59" s="78" t="s">
        <v>92</v>
      </c>
      <c r="C59" s="514" t="s">
        <v>10</v>
      </c>
      <c r="D59" s="164">
        <v>7.4579088589724306E-3</v>
      </c>
      <c r="E59" s="164">
        <v>2.2049404482296629E-3</v>
      </c>
      <c r="F59" s="164">
        <v>8.1416176397368159E-3</v>
      </c>
      <c r="G59" s="164">
        <v>2.6876483271400926E-2</v>
      </c>
      <c r="H59" s="164">
        <v>1.5993487212965091E-2</v>
      </c>
      <c r="I59" s="164">
        <v>8.3124799366800454E-3</v>
      </c>
      <c r="J59" s="164">
        <v>1.4309459040121965E-2</v>
      </c>
      <c r="K59" s="164">
        <v>1.8199999975067004E-2</v>
      </c>
      <c r="L59" s="164">
        <v>1.9743843029627457E-2</v>
      </c>
      <c r="M59" s="164">
        <v>1.4295084196436129E-2</v>
      </c>
      <c r="N59" s="164">
        <v>1.5447466918417181E-2</v>
      </c>
      <c r="O59" s="164">
        <v>9.3908120202764924E-3</v>
      </c>
      <c r="P59" s="164">
        <v>8.3535235996775713E-3</v>
      </c>
      <c r="Q59" s="164">
        <v>7.0962716765670744E-2</v>
      </c>
      <c r="R59" s="164">
        <v>3.4301083880479782E-2</v>
      </c>
      <c r="S59" s="164">
        <v>3.5192946256374785E-2</v>
      </c>
      <c r="T59" s="164">
        <v>4.7678392268560923E-2</v>
      </c>
      <c r="U59" s="164">
        <v>2.4527055486003878E-2</v>
      </c>
      <c r="V59" s="164">
        <v>3.2366334123741389E-2</v>
      </c>
      <c r="W59" s="164">
        <v>2.8213702793457352E-2</v>
      </c>
      <c r="X59" s="164">
        <v>2.471763197260619E-2</v>
      </c>
      <c r="Y59" s="164">
        <v>1.4001497285961055E-2</v>
      </c>
      <c r="Z59" s="164">
        <v>6.1794999297459387E-2</v>
      </c>
      <c r="AA59" s="164">
        <v>1.5197562586327778E-2</v>
      </c>
      <c r="AB59" s="164">
        <v>6.9961125891315262E-3</v>
      </c>
      <c r="AC59" s="164">
        <v>3.1323606817056635E-3</v>
      </c>
      <c r="AD59" s="164">
        <v>4.6349764709979809E-3</v>
      </c>
      <c r="AE59" s="164">
        <v>2.0409601360227335E-3</v>
      </c>
      <c r="AF59" s="164">
        <v>2.260639863509716E-3</v>
      </c>
      <c r="AG59" s="164">
        <v>4.8417520585216428E-3</v>
      </c>
      <c r="AH59" s="164">
        <v>3.124780157016649E-3</v>
      </c>
      <c r="AI59" s="164">
        <v>6.0582147300838989E-3</v>
      </c>
      <c r="AJ59" s="164">
        <v>2.3802230136846752E-3</v>
      </c>
      <c r="AK59" s="164">
        <v>5.0816257554815057E-3</v>
      </c>
      <c r="AL59" s="164">
        <v>4.2096127646820379E-3</v>
      </c>
      <c r="AM59" s="164">
        <v>5.5133494178254598E-3</v>
      </c>
      <c r="AN59" s="164">
        <v>6.8371483947925376E-3</v>
      </c>
      <c r="AO59" s="164">
        <v>1.4129742489770655E-2</v>
      </c>
      <c r="AP59" s="164">
        <v>7.2604122352849191E-3</v>
      </c>
      <c r="AQ59" s="244">
        <f t="shared" si="20"/>
        <v>0.63618293962276362</v>
      </c>
      <c r="AR59" s="165">
        <f t="shared" si="21"/>
        <v>0.85269421802812473</v>
      </c>
      <c r="AS59" s="164">
        <v>8.6274741046735749E-3</v>
      </c>
      <c r="AT59" s="164">
        <v>3.8531947617657992E-3</v>
      </c>
      <c r="AU59" s="164">
        <v>8.9221892027600263E-3</v>
      </c>
      <c r="AV59" s="164">
        <v>2.7894684122903444E-2</v>
      </c>
      <c r="AW59" s="164">
        <v>2.070835406906027E-2</v>
      </c>
      <c r="AX59" s="164">
        <v>9.8576961221807421E-3</v>
      </c>
      <c r="AY59" s="164">
        <v>2.2466186503854697E-2</v>
      </c>
      <c r="AZ59" s="164">
        <v>1.9467713814032134E-2</v>
      </c>
      <c r="BA59" s="164">
        <v>2.0685941872156298E-2</v>
      </c>
      <c r="BB59" s="164">
        <v>1.6416637847692806E-2</v>
      </c>
      <c r="BC59" s="164">
        <v>1.9235000261500951E-2</v>
      </c>
      <c r="BD59" s="164">
        <v>1.1547299582584311E-2</v>
      </c>
      <c r="BE59" s="164">
        <v>1.0974460354650628E-2</v>
      </c>
      <c r="BF59" s="164">
        <v>1.0706854058112205</v>
      </c>
      <c r="BG59" s="164">
        <v>4.3693657940760418E-2</v>
      </c>
      <c r="BH59" s="164">
        <v>4.1687917603305244E-2</v>
      </c>
      <c r="BI59" s="164">
        <v>4.797129004721299E-2</v>
      </c>
      <c r="BJ59" s="164">
        <v>2.9895330242214357E-2</v>
      </c>
      <c r="BK59" s="164">
        <v>3.5075196442880277E-2</v>
      </c>
      <c r="BL59" s="164">
        <v>3.1930152396643943E-2</v>
      </c>
      <c r="BM59" s="164">
        <v>2.3758136183700342E-2</v>
      </c>
      <c r="BN59" s="164">
        <v>1.6172848408053529E-2</v>
      </c>
      <c r="BO59" s="164">
        <v>8.5817946506656584E-2</v>
      </c>
      <c r="BP59" s="164">
        <v>1.8063397588828491E-2</v>
      </c>
      <c r="BQ59" s="164">
        <v>1.1211264682564219E-2</v>
      </c>
      <c r="BR59" s="164">
        <v>3.6381938853487549E-3</v>
      </c>
      <c r="BS59" s="164">
        <v>6.1280423138375447E-3</v>
      </c>
      <c r="BT59" s="164">
        <v>2.568671955267234E-3</v>
      </c>
      <c r="BU59" s="164">
        <v>4.894002933542258E-3</v>
      </c>
      <c r="BV59" s="164">
        <v>6.3149800292335821E-3</v>
      </c>
      <c r="BW59" s="164">
        <v>3.9756638532889984E-3</v>
      </c>
      <c r="BX59" s="164">
        <v>9.2759601390034405E-3</v>
      </c>
      <c r="BY59" s="164">
        <v>3.4716254279410575E-3</v>
      </c>
      <c r="BZ59" s="164">
        <v>5.6553861090324108E-3</v>
      </c>
      <c r="CA59" s="164">
        <v>5.4596932311657435E-3</v>
      </c>
      <c r="CB59" s="164">
        <v>5.5333389293988631E-3</v>
      </c>
      <c r="CC59" s="164">
        <v>8.195328012681977E-3</v>
      </c>
      <c r="CD59" s="164">
        <v>1.6281268099189047E-2</v>
      </c>
      <c r="CE59" s="164">
        <v>9.1825060958454895E-3</v>
      </c>
      <c r="CF59" s="244">
        <f t="shared" si="22"/>
        <v>1.7471940374886328</v>
      </c>
      <c r="CG59" s="165">
        <f t="shared" si="23"/>
        <v>0.81924655385244327</v>
      </c>
      <c r="CH59" s="249">
        <f t="shared" si="24"/>
        <v>2.3833769771113964</v>
      </c>
      <c r="CI59" s="165">
        <f t="shared" si="25"/>
        <v>0.82791512607683548</v>
      </c>
    </row>
    <row r="60" spans="1:87" x14ac:dyDescent="0.15">
      <c r="A60" s="136"/>
      <c r="B60" s="78" t="s">
        <v>93</v>
      </c>
      <c r="C60" s="514" t="s">
        <v>371</v>
      </c>
      <c r="D60" s="164">
        <v>1.2503273005971601E-3</v>
      </c>
      <c r="E60" s="164">
        <v>6.5208625945776405E-4</v>
      </c>
      <c r="F60" s="164">
        <v>1.7902319239034093E-3</v>
      </c>
      <c r="G60" s="164">
        <v>5.1042057846262976E-3</v>
      </c>
      <c r="H60" s="164">
        <v>1.3735937583109425E-3</v>
      </c>
      <c r="I60" s="164">
        <v>1.4265315174813761E-3</v>
      </c>
      <c r="J60" s="164">
        <v>2.8961192724047272E-3</v>
      </c>
      <c r="K60" s="164">
        <v>1.9265653408311032E-3</v>
      </c>
      <c r="L60" s="164">
        <v>3.7027565487874883E-3</v>
      </c>
      <c r="M60" s="164">
        <v>1.9848552038800832E-3</v>
      </c>
      <c r="N60" s="164">
        <v>3.0003874579883402E-3</v>
      </c>
      <c r="O60" s="164">
        <v>1.9564037562678038E-3</v>
      </c>
      <c r="P60" s="164">
        <v>1.4532757022038332E-3</v>
      </c>
      <c r="Q60" s="164">
        <v>2.641352958289538E-3</v>
      </c>
      <c r="R60" s="164">
        <v>0.11147399204812002</v>
      </c>
      <c r="S60" s="164">
        <v>3.8535237754373397E-2</v>
      </c>
      <c r="T60" s="164">
        <v>2.4031503571657224E-2</v>
      </c>
      <c r="U60" s="164">
        <v>4.6257474458704486E-3</v>
      </c>
      <c r="V60" s="164">
        <v>1.3880742077785127E-2</v>
      </c>
      <c r="W60" s="164">
        <v>3.7911115882458633E-3</v>
      </c>
      <c r="X60" s="164">
        <v>1.9085301398826041E-2</v>
      </c>
      <c r="Y60" s="164">
        <v>1.6541504294326685E-3</v>
      </c>
      <c r="Z60" s="164">
        <v>7.6148686755058816E-3</v>
      </c>
      <c r="AA60" s="164">
        <v>3.3077112380643543E-3</v>
      </c>
      <c r="AB60" s="164">
        <v>8.1859246722565827E-3</v>
      </c>
      <c r="AC60" s="164">
        <v>1.3248111676285167E-3</v>
      </c>
      <c r="AD60" s="164">
        <v>1.5419994365565375E-3</v>
      </c>
      <c r="AE60" s="164">
        <v>1.6544872206087765E-3</v>
      </c>
      <c r="AF60" s="164">
        <v>6.7499040043904259E-4</v>
      </c>
      <c r="AG60" s="164">
        <v>1.6808902067042798E-3</v>
      </c>
      <c r="AH60" s="164">
        <v>2.2338308918208637E-3</v>
      </c>
      <c r="AI60" s="164">
        <v>1.8349151888073969E-3</v>
      </c>
      <c r="AJ60" s="164">
        <v>1.067726392213408E-3</v>
      </c>
      <c r="AK60" s="164">
        <v>1.3714481632690794E-3</v>
      </c>
      <c r="AL60" s="164">
        <v>1.4098501922321829E-3</v>
      </c>
      <c r="AM60" s="164">
        <v>1.2027934390198312E-2</v>
      </c>
      <c r="AN60" s="164">
        <v>1.1794400685984164E-3</v>
      </c>
      <c r="AO60" s="164">
        <v>2.4433462961716773E-3</v>
      </c>
      <c r="AP60" s="164">
        <v>1.7390758696654083E-3</v>
      </c>
      <c r="AQ60" s="244">
        <f>SUM(D60:AP60)</f>
        <v>0.29952972957008139</v>
      </c>
      <c r="AR60" s="165">
        <f>AQ60/AVERAGE(AQ$46:AQ$84)</f>
        <v>0.40146827685034225</v>
      </c>
      <c r="AS60" s="164">
        <v>1.1808062556383568E-3</v>
      </c>
      <c r="AT60" s="164">
        <v>8.3491605858359501E-4</v>
      </c>
      <c r="AU60" s="164">
        <v>1.7033092799687915E-3</v>
      </c>
      <c r="AV60" s="164">
        <v>4.7604195351826379E-3</v>
      </c>
      <c r="AW60" s="164">
        <v>1.2097828708318226E-3</v>
      </c>
      <c r="AX60" s="164">
        <v>1.3408161686887146E-3</v>
      </c>
      <c r="AY60" s="164">
        <v>2.8802838007919861E-3</v>
      </c>
      <c r="AZ60" s="164">
        <v>1.9318112232529858E-3</v>
      </c>
      <c r="BA60" s="164">
        <v>3.5060690565883804E-3</v>
      </c>
      <c r="BB60" s="164">
        <v>1.9555633331955176E-3</v>
      </c>
      <c r="BC60" s="164">
        <v>3.9030036146063892E-3</v>
      </c>
      <c r="BD60" s="164">
        <v>2.1183185108345809E-3</v>
      </c>
      <c r="BE60" s="164">
        <v>1.7280116778107936E-3</v>
      </c>
      <c r="BF60" s="164">
        <v>2.3151548529289673E-3</v>
      </c>
      <c r="BG60" s="164">
        <v>1.1302773456183119</v>
      </c>
      <c r="BH60" s="164">
        <v>4.3181982404018299E-2</v>
      </c>
      <c r="BI60" s="164">
        <v>1.7187060866977404E-2</v>
      </c>
      <c r="BJ60" s="164">
        <v>4.3470269238067858E-3</v>
      </c>
      <c r="BK60" s="164">
        <v>1.462231687753994E-2</v>
      </c>
      <c r="BL60" s="164">
        <v>4.7856100061555353E-3</v>
      </c>
      <c r="BM60" s="164">
        <v>1.4670865271742472E-2</v>
      </c>
      <c r="BN60" s="164">
        <v>1.9162966831036193E-3</v>
      </c>
      <c r="BO60" s="164">
        <v>7.4447809922880389E-3</v>
      </c>
      <c r="BP60" s="164">
        <v>3.5947759640289068E-3</v>
      </c>
      <c r="BQ60" s="164">
        <v>7.6425625160130876E-3</v>
      </c>
      <c r="BR60" s="164">
        <v>1.1647940876316979E-3</v>
      </c>
      <c r="BS60" s="164">
        <v>1.2874216064991892E-3</v>
      </c>
      <c r="BT60" s="164">
        <v>1.4473492355974709E-3</v>
      </c>
      <c r="BU60" s="164">
        <v>7.9418182674625027E-4</v>
      </c>
      <c r="BV60" s="164">
        <v>1.6700255054024702E-3</v>
      </c>
      <c r="BW60" s="164">
        <v>2.0246557179182936E-3</v>
      </c>
      <c r="BX60" s="164">
        <v>1.8963036878449219E-3</v>
      </c>
      <c r="BY60" s="164">
        <v>1.0639549337522001E-3</v>
      </c>
      <c r="BZ60" s="164">
        <v>1.2551466745466078E-3</v>
      </c>
      <c r="CA60" s="164">
        <v>1.3060083064072685E-3</v>
      </c>
      <c r="CB60" s="164">
        <v>9.3041198981793655E-3</v>
      </c>
      <c r="CC60" s="164">
        <v>1.1121745185367492E-3</v>
      </c>
      <c r="CD60" s="164">
        <v>2.4173571971894568E-3</v>
      </c>
      <c r="CE60" s="164">
        <v>1.5717457985601469E-3</v>
      </c>
      <c r="CF60" s="244">
        <f>SUM(AS60:CE60)</f>
        <v>1.3093541293577013</v>
      </c>
      <c r="CG60" s="165">
        <f>CF60/AVERAGE(CF$46:CF$84)</f>
        <v>0.61394661109913606</v>
      </c>
      <c r="CH60" s="249">
        <f>AQ60+CF60</f>
        <v>1.6088838589277827</v>
      </c>
      <c r="CI60" s="165">
        <f>CH60/AVERAGE(CH$46:CH$84)</f>
        <v>0.55887897537785258</v>
      </c>
    </row>
    <row r="61" spans="1:87" x14ac:dyDescent="0.15">
      <c r="A61" s="136"/>
      <c r="B61" s="78" t="s">
        <v>94</v>
      </c>
      <c r="C61" s="514" t="s">
        <v>372</v>
      </c>
      <c r="D61" s="164">
        <v>1.4637104329617572E-3</v>
      </c>
      <c r="E61" s="164">
        <v>9.2929511074956123E-4</v>
      </c>
      <c r="F61" s="164">
        <v>1.4177361534370276E-3</v>
      </c>
      <c r="G61" s="164">
        <v>5.939014803258225E-3</v>
      </c>
      <c r="H61" s="164">
        <v>1.6619757873165034E-3</v>
      </c>
      <c r="I61" s="164">
        <v>1.7226970571870902E-3</v>
      </c>
      <c r="J61" s="164">
        <v>1.8164016723434123E-3</v>
      </c>
      <c r="K61" s="164">
        <v>2.2410020861426158E-3</v>
      </c>
      <c r="L61" s="164">
        <v>4.251455415233682E-3</v>
      </c>
      <c r="M61" s="164">
        <v>4.3733686535333861E-3</v>
      </c>
      <c r="N61" s="164">
        <v>2.946606504318397E-3</v>
      </c>
      <c r="O61" s="164">
        <v>2.0710694581840554E-3</v>
      </c>
      <c r="P61" s="164">
        <v>1.7442336750560911E-3</v>
      </c>
      <c r="Q61" s="164">
        <v>2.2392717124299906E-3</v>
      </c>
      <c r="R61" s="164">
        <v>4.2875927671598502E-3</v>
      </c>
      <c r="S61" s="164">
        <v>0.13833798143478851</v>
      </c>
      <c r="T61" s="164">
        <v>4.0999449939940489E-3</v>
      </c>
      <c r="U61" s="164">
        <v>4.8604583209166316E-3</v>
      </c>
      <c r="V61" s="164">
        <v>4.1088883335216328E-3</v>
      </c>
      <c r="W61" s="164">
        <v>2.9592683349976062E-3</v>
      </c>
      <c r="X61" s="164">
        <v>3.4259533327776802E-3</v>
      </c>
      <c r="Y61" s="164">
        <v>1.8816028596116529E-3</v>
      </c>
      <c r="Z61" s="164">
        <v>2.6956098015746247E-3</v>
      </c>
      <c r="AA61" s="164">
        <v>3.7572200540355672E-3</v>
      </c>
      <c r="AB61" s="164">
        <v>3.6472857344125105E-3</v>
      </c>
      <c r="AC61" s="164">
        <v>1.6056667665651531E-3</v>
      </c>
      <c r="AD61" s="164">
        <v>1.9616300967846027E-3</v>
      </c>
      <c r="AE61" s="164">
        <v>2.2023019126401933E-3</v>
      </c>
      <c r="AF61" s="164">
        <v>7.2630394966805435E-4</v>
      </c>
      <c r="AG61" s="164">
        <v>1.7549060924902952E-3</v>
      </c>
      <c r="AH61" s="164">
        <v>2.9461288092428707E-3</v>
      </c>
      <c r="AI61" s="164">
        <v>1.782715012342339E-3</v>
      </c>
      <c r="AJ61" s="164">
        <v>1.2759476792586432E-3</v>
      </c>
      <c r="AK61" s="164">
        <v>1.5241092378352899E-3</v>
      </c>
      <c r="AL61" s="164">
        <v>1.8023667716840406E-3</v>
      </c>
      <c r="AM61" s="164">
        <v>1.6972954316917754E-2</v>
      </c>
      <c r="AN61" s="164">
        <v>1.3665776319879584E-3</v>
      </c>
      <c r="AO61" s="164">
        <v>1.8581179725450135E-3</v>
      </c>
      <c r="AP61" s="164">
        <v>2.0294523618870175E-3</v>
      </c>
      <c r="AQ61" s="244">
        <f>SUM(D61:AP61)</f>
        <v>0.2486888231017913</v>
      </c>
      <c r="AR61" s="165">
        <f>AQ61/AVERAGE(AQ$46:AQ$84)</f>
        <v>0.33332475352586288</v>
      </c>
      <c r="AS61" s="164">
        <v>1.2952951808144896E-3</v>
      </c>
      <c r="AT61" s="164">
        <v>1.0462188557516386E-3</v>
      </c>
      <c r="AU61" s="164">
        <v>1.2571502194334602E-3</v>
      </c>
      <c r="AV61" s="164">
        <v>4.3494037437337985E-3</v>
      </c>
      <c r="AW61" s="164">
        <v>1.3938966238546257E-3</v>
      </c>
      <c r="AX61" s="164">
        <v>1.5278086553634806E-3</v>
      </c>
      <c r="AY61" s="164">
        <v>1.6361080210814285E-3</v>
      </c>
      <c r="AZ61" s="164">
        <v>2.0967115663455085E-3</v>
      </c>
      <c r="BA61" s="164">
        <v>3.2383203665523443E-3</v>
      </c>
      <c r="BB61" s="164">
        <v>4.4266183417428599E-3</v>
      </c>
      <c r="BC61" s="164">
        <v>2.7791620414856816E-3</v>
      </c>
      <c r="BD61" s="164">
        <v>2.0288697845717439E-3</v>
      </c>
      <c r="BE61" s="164">
        <v>1.7931085710256526E-3</v>
      </c>
      <c r="BF61" s="164">
        <v>1.9581348749487222E-3</v>
      </c>
      <c r="BG61" s="164">
        <v>5.7060916733341202E-3</v>
      </c>
      <c r="BH61" s="164">
        <v>1.1261395078442948</v>
      </c>
      <c r="BI61" s="164">
        <v>3.7222746397454556E-3</v>
      </c>
      <c r="BJ61" s="164">
        <v>5.1086956388490768E-3</v>
      </c>
      <c r="BK61" s="164">
        <v>4.0906339211145759E-3</v>
      </c>
      <c r="BL61" s="164">
        <v>3.3069302607898767E-3</v>
      </c>
      <c r="BM61" s="164">
        <v>3.3342911455479666E-3</v>
      </c>
      <c r="BN61" s="164">
        <v>1.7265916843064702E-3</v>
      </c>
      <c r="BO61" s="164">
        <v>2.3138750426418696E-3</v>
      </c>
      <c r="BP61" s="164">
        <v>3.5701873367449581E-3</v>
      </c>
      <c r="BQ61" s="164">
        <v>2.9582656718919399E-3</v>
      </c>
      <c r="BR61" s="164">
        <v>1.3195061821511238E-3</v>
      </c>
      <c r="BS61" s="164">
        <v>1.5362139158143198E-3</v>
      </c>
      <c r="BT61" s="164">
        <v>1.8454632106926813E-3</v>
      </c>
      <c r="BU61" s="164">
        <v>6.9577896074771368E-4</v>
      </c>
      <c r="BV61" s="164">
        <v>1.5926133515454092E-3</v>
      </c>
      <c r="BW61" s="164">
        <v>2.5641424718713945E-3</v>
      </c>
      <c r="BX61" s="164">
        <v>1.5411169216872377E-3</v>
      </c>
      <c r="BY61" s="164">
        <v>1.1702085293302078E-3</v>
      </c>
      <c r="BZ61" s="164">
        <v>1.3304626506860143E-3</v>
      </c>
      <c r="CA61" s="164">
        <v>1.5946524297096377E-3</v>
      </c>
      <c r="CB61" s="164">
        <v>1.2820308965676389E-2</v>
      </c>
      <c r="CC61" s="164">
        <v>1.2101924318774306E-3</v>
      </c>
      <c r="CD61" s="164">
        <v>1.7803443971053088E-3</v>
      </c>
      <c r="CE61" s="164">
        <v>1.6857667654747567E-3</v>
      </c>
      <c r="CF61" s="244">
        <f>SUM(AS61:CE61)</f>
        <v>1.2254909228903368</v>
      </c>
      <c r="CG61" s="165">
        <f>CF61/AVERAGE(CF$46:CF$84)</f>
        <v>0.57462376462688136</v>
      </c>
      <c r="CH61" s="249">
        <f>AQ61+CF61</f>
        <v>1.474179745992128</v>
      </c>
      <c r="CI61" s="165">
        <f>CH61/AVERAGE(CH$46:CH$84)</f>
        <v>0.51208672483788331</v>
      </c>
    </row>
    <row r="62" spans="1:87" x14ac:dyDescent="0.15">
      <c r="A62" s="136"/>
      <c r="B62" s="78" t="s">
        <v>95</v>
      </c>
      <c r="C62" s="514" t="s">
        <v>373</v>
      </c>
      <c r="D62" s="164">
        <v>1.1282751495723241E-3</v>
      </c>
      <c r="E62" s="164">
        <v>4.7274408650597235E-4</v>
      </c>
      <c r="F62" s="164">
        <v>6.6765410295081503E-4</v>
      </c>
      <c r="G62" s="164">
        <v>1.6571391497249188E-3</v>
      </c>
      <c r="H62" s="164">
        <v>8.9509942430182144E-4</v>
      </c>
      <c r="I62" s="164">
        <v>9.2757117147358292E-4</v>
      </c>
      <c r="J62" s="164">
        <v>9.1480412942715602E-4</v>
      </c>
      <c r="K62" s="164">
        <v>1.0363492059537883E-3</v>
      </c>
      <c r="L62" s="164">
        <v>1.268385339560615E-3</v>
      </c>
      <c r="M62" s="164">
        <v>9.1565087126316432E-4</v>
      </c>
      <c r="N62" s="164">
        <v>9.2291490614724659E-4</v>
      </c>
      <c r="O62" s="164">
        <v>8.0397297063124207E-4</v>
      </c>
      <c r="P62" s="164">
        <v>7.2445074405995305E-4</v>
      </c>
      <c r="Q62" s="164">
        <v>7.6046157925637532E-4</v>
      </c>
      <c r="R62" s="164">
        <v>2.156194831105753E-3</v>
      </c>
      <c r="S62" s="164">
        <v>5.2419259230851774E-3</v>
      </c>
      <c r="T62" s="164">
        <v>6.1297964245491103E-2</v>
      </c>
      <c r="U62" s="164">
        <v>1.1179943294874878E-3</v>
      </c>
      <c r="V62" s="164">
        <v>1.4962024637839182E-3</v>
      </c>
      <c r="W62" s="164">
        <v>1.613299912861157E-3</v>
      </c>
      <c r="X62" s="164">
        <v>1.2186289133855272E-3</v>
      </c>
      <c r="Y62" s="164">
        <v>9.4789052688007392E-4</v>
      </c>
      <c r="Z62" s="164">
        <v>1.2370951844802159E-3</v>
      </c>
      <c r="AA62" s="164">
        <v>1.2468195682331612E-3</v>
      </c>
      <c r="AB62" s="164">
        <v>1.4534219037251274E-3</v>
      </c>
      <c r="AC62" s="164">
        <v>7.1596985052206077E-4</v>
      </c>
      <c r="AD62" s="164">
        <v>1.4431470721499541E-3</v>
      </c>
      <c r="AE62" s="164">
        <v>9.6268535918433236E-4</v>
      </c>
      <c r="AF62" s="164">
        <v>3.066753526213572E-4</v>
      </c>
      <c r="AG62" s="164">
        <v>7.3758530077931087E-4</v>
      </c>
      <c r="AH62" s="164">
        <v>1.2956886746965691E-3</v>
      </c>
      <c r="AI62" s="164">
        <v>2.4232799472480681E-3</v>
      </c>
      <c r="AJ62" s="164">
        <v>5.8819268001830834E-4</v>
      </c>
      <c r="AK62" s="164">
        <v>6.0125233685519829E-3</v>
      </c>
      <c r="AL62" s="164">
        <v>8.5756702370492338E-4</v>
      </c>
      <c r="AM62" s="164">
        <v>5.9996553631162085E-3</v>
      </c>
      <c r="AN62" s="164">
        <v>1.0150084826956098E-3</v>
      </c>
      <c r="AO62" s="164">
        <v>1.5050064794706252E-2</v>
      </c>
      <c r="AP62" s="164">
        <v>1.2386138603344371E-3</v>
      </c>
      <c r="AQ62" s="244">
        <f t="shared" si="20"/>
        <v>0.13076956776367707</v>
      </c>
      <c r="AR62" s="165">
        <f t="shared" ref="AR62:AR70" si="26">AQ62/AVERAGE(AQ$46:AQ$84)</f>
        <v>0.17527419768949523</v>
      </c>
      <c r="AS62" s="164">
        <v>1.0350783558794414E-3</v>
      </c>
      <c r="AT62" s="164">
        <v>5.7154665760060259E-4</v>
      </c>
      <c r="AU62" s="164">
        <v>7.0281904026357799E-4</v>
      </c>
      <c r="AV62" s="164">
        <v>1.4098802825485632E-3</v>
      </c>
      <c r="AW62" s="164">
        <v>8.6954826171875359E-4</v>
      </c>
      <c r="AX62" s="164">
        <v>9.3131517306092751E-4</v>
      </c>
      <c r="AY62" s="164">
        <v>8.9245995511563173E-4</v>
      </c>
      <c r="AZ62" s="164">
        <v>1.0444818408974052E-3</v>
      </c>
      <c r="BA62" s="164">
        <v>1.082941340422663E-3</v>
      </c>
      <c r="BB62" s="164">
        <v>9.4912508583925529E-4</v>
      </c>
      <c r="BC62" s="164">
        <v>9.6724835656574642E-4</v>
      </c>
      <c r="BD62" s="164">
        <v>8.2165784236847277E-4</v>
      </c>
      <c r="BE62" s="164">
        <v>7.8231556383188787E-4</v>
      </c>
      <c r="BF62" s="164">
        <v>7.7730730237785114E-4</v>
      </c>
      <c r="BG62" s="164">
        <v>3.3604147291432032E-3</v>
      </c>
      <c r="BH62" s="164">
        <v>5.9271767858098574E-3</v>
      </c>
      <c r="BI62" s="164">
        <v>1.0683232894615364</v>
      </c>
      <c r="BJ62" s="164">
        <v>1.1365987229651814E-3</v>
      </c>
      <c r="BK62" s="164">
        <v>1.6039840888341823E-3</v>
      </c>
      <c r="BL62" s="164">
        <v>1.6842102139701877E-3</v>
      </c>
      <c r="BM62" s="164">
        <v>1.4627163904877437E-3</v>
      </c>
      <c r="BN62" s="164">
        <v>9.6968747434831855E-4</v>
      </c>
      <c r="BO62" s="164">
        <v>1.3096437489144431E-3</v>
      </c>
      <c r="BP62" s="164">
        <v>1.4900850749329723E-3</v>
      </c>
      <c r="BQ62" s="164">
        <v>1.4802307936240078E-3</v>
      </c>
      <c r="BR62" s="164">
        <v>7.4259733863678431E-4</v>
      </c>
      <c r="BS62" s="164">
        <v>1.8784332096742793E-3</v>
      </c>
      <c r="BT62" s="164">
        <v>1.034835352141067E-3</v>
      </c>
      <c r="BU62" s="164">
        <v>3.7907954655443582E-4</v>
      </c>
      <c r="BV62" s="164">
        <v>8.4033376068114955E-4</v>
      </c>
      <c r="BW62" s="164">
        <v>1.4994273456149746E-3</v>
      </c>
      <c r="BX62" s="164">
        <v>9.9222364511459028E-3</v>
      </c>
      <c r="BY62" s="164">
        <v>6.9553179503994392E-4</v>
      </c>
      <c r="BZ62" s="164">
        <v>8.3985759988360244E-3</v>
      </c>
      <c r="CA62" s="164">
        <v>9.5574157021892153E-4</v>
      </c>
      <c r="CB62" s="164">
        <v>6.3021435552298834E-3</v>
      </c>
      <c r="CC62" s="164">
        <v>1.3434283288030332E-3</v>
      </c>
      <c r="CD62" s="164">
        <v>2.1586050061510459E-2</v>
      </c>
      <c r="CE62" s="164">
        <v>2.9397425668133523E-3</v>
      </c>
      <c r="CF62" s="244">
        <f t="shared" si="22"/>
        <v>1.1601039194239571</v>
      </c>
      <c r="CG62" s="165">
        <f t="shared" ref="CG62:CG70" si="27">CF62/AVERAGE(CF$46:CF$84)</f>
        <v>0.54396427512131584</v>
      </c>
      <c r="CH62" s="249">
        <f t="shared" si="24"/>
        <v>1.2908734871876342</v>
      </c>
      <c r="CI62" s="165">
        <f t="shared" ref="CI62:CI70" si="28">CH62/AVERAGE(CH$46:CH$84)</f>
        <v>0.44841151700201343</v>
      </c>
    </row>
    <row r="63" spans="1:87" x14ac:dyDescent="0.15">
      <c r="A63" s="136"/>
      <c r="B63" s="78" t="s">
        <v>96</v>
      </c>
      <c r="C63" s="514" t="s">
        <v>374</v>
      </c>
      <c r="D63" s="164">
        <v>1.7915638693736704E-3</v>
      </c>
      <c r="E63" s="164">
        <v>9.4855946326055185E-4</v>
      </c>
      <c r="F63" s="164">
        <v>2.286089782776916E-3</v>
      </c>
      <c r="G63" s="164">
        <v>4.596964772217391E-3</v>
      </c>
      <c r="H63" s="164">
        <v>2.0219260561849467E-3</v>
      </c>
      <c r="I63" s="164">
        <v>2.1354043690076977E-3</v>
      </c>
      <c r="J63" s="164">
        <v>2.1075100526415113E-3</v>
      </c>
      <c r="K63" s="164">
        <v>2.7075413551571419E-3</v>
      </c>
      <c r="L63" s="164">
        <v>3.5026385151151664E-3</v>
      </c>
      <c r="M63" s="164">
        <v>2.2476251959978617E-3</v>
      </c>
      <c r="N63" s="164">
        <v>2.4656675961740857E-3</v>
      </c>
      <c r="O63" s="164">
        <v>2.0777037339777074E-3</v>
      </c>
      <c r="P63" s="164">
        <v>1.9325561501855714E-3</v>
      </c>
      <c r="Q63" s="164">
        <v>7.7079944881558336E-3</v>
      </c>
      <c r="R63" s="164">
        <v>7.5017155279414483E-3</v>
      </c>
      <c r="S63" s="164">
        <v>1.1486310532514031E-2</v>
      </c>
      <c r="T63" s="164">
        <v>0.12263985876979579</v>
      </c>
      <c r="U63" s="164">
        <v>0.17955398972130426</v>
      </c>
      <c r="V63" s="164">
        <v>7.458022833901895E-2</v>
      </c>
      <c r="W63" s="164">
        <v>0.21790784735750698</v>
      </c>
      <c r="X63" s="164">
        <v>1.1354682425933758E-2</v>
      </c>
      <c r="Y63" s="164">
        <v>3.518524793746015E-3</v>
      </c>
      <c r="Z63" s="164">
        <v>4.543182175068646E-3</v>
      </c>
      <c r="AA63" s="164">
        <v>3.4659326937752674E-3</v>
      </c>
      <c r="AB63" s="164">
        <v>3.9646114069761375E-3</v>
      </c>
      <c r="AC63" s="164">
        <v>1.8506754735139917E-3</v>
      </c>
      <c r="AD63" s="164">
        <v>2.5175434231524429E-3</v>
      </c>
      <c r="AE63" s="164">
        <v>2.7303273072365446E-3</v>
      </c>
      <c r="AF63" s="164">
        <v>8.9236733168493324E-4</v>
      </c>
      <c r="AG63" s="164">
        <v>2.1861785336530592E-3</v>
      </c>
      <c r="AH63" s="164">
        <v>4.0246098738567753E-3</v>
      </c>
      <c r="AI63" s="164">
        <v>4.3450979011034757E-3</v>
      </c>
      <c r="AJ63" s="164">
        <v>2.4330543707937824E-3</v>
      </c>
      <c r="AK63" s="164">
        <v>2.7949571136355886E-3</v>
      </c>
      <c r="AL63" s="164">
        <v>2.3557025346812028E-3</v>
      </c>
      <c r="AM63" s="164">
        <v>1.8139906804998853E-2</v>
      </c>
      <c r="AN63" s="164">
        <v>1.7700608131159929E-3</v>
      </c>
      <c r="AO63" s="164">
        <v>2.5539365512787647E-2</v>
      </c>
      <c r="AP63" s="164">
        <v>2.980486703423638E-3</v>
      </c>
      <c r="AQ63" s="244">
        <f t="shared" si="20"/>
        <v>0.75360696284144557</v>
      </c>
      <c r="AR63" s="165">
        <f t="shared" si="26"/>
        <v>1.0100810000684328</v>
      </c>
      <c r="AS63" s="164">
        <v>1.6461395866617606E-3</v>
      </c>
      <c r="AT63" s="164">
        <v>1.1893301947714699E-3</v>
      </c>
      <c r="AU63" s="164">
        <v>2.2663084045839096E-3</v>
      </c>
      <c r="AV63" s="164">
        <v>3.51563543334573E-3</v>
      </c>
      <c r="AW63" s="164">
        <v>1.8169103001504535E-3</v>
      </c>
      <c r="AX63" s="164">
        <v>2.034321430587929E-3</v>
      </c>
      <c r="AY63" s="164">
        <v>1.9983259131909166E-3</v>
      </c>
      <c r="AZ63" s="164">
        <v>2.5724114482416228E-3</v>
      </c>
      <c r="BA63" s="164">
        <v>2.6942212152189461E-3</v>
      </c>
      <c r="BB63" s="164">
        <v>2.19377886094798E-3</v>
      </c>
      <c r="BC63" s="164">
        <v>2.3379221815284543E-3</v>
      </c>
      <c r="BD63" s="164">
        <v>2.0165149457669358E-3</v>
      </c>
      <c r="BE63" s="164">
        <v>2.1286064981136462E-3</v>
      </c>
      <c r="BF63" s="164">
        <v>4.5719512075262161E-3</v>
      </c>
      <c r="BG63" s="164">
        <v>1.3250672726281582E-2</v>
      </c>
      <c r="BH63" s="164">
        <v>1.3568506655694812E-2</v>
      </c>
      <c r="BI63" s="164">
        <v>0.13471220590394764</v>
      </c>
      <c r="BJ63" s="164">
        <v>1.226757039493618</v>
      </c>
      <c r="BK63" s="164">
        <v>0.12709712491603381</v>
      </c>
      <c r="BL63" s="164">
        <v>0.27799830730310343</v>
      </c>
      <c r="BM63" s="164">
        <v>1.7137236890873448E-2</v>
      </c>
      <c r="BN63" s="164">
        <v>7.6596265248205448E-3</v>
      </c>
      <c r="BO63" s="164">
        <v>4.1449526013473065E-3</v>
      </c>
      <c r="BP63" s="164">
        <v>3.7482239493410747E-3</v>
      </c>
      <c r="BQ63" s="164">
        <v>3.5252515546741322E-3</v>
      </c>
      <c r="BR63" s="164">
        <v>1.6831546485973552E-3</v>
      </c>
      <c r="BS63" s="164">
        <v>2.2486988049096957E-3</v>
      </c>
      <c r="BT63" s="164">
        <v>2.5812618831139887E-3</v>
      </c>
      <c r="BU63" s="164">
        <v>9.6126804019089059E-4</v>
      </c>
      <c r="BV63" s="164">
        <v>2.2141642320068922E-3</v>
      </c>
      <c r="BW63" s="164">
        <v>4.3629655709232626E-3</v>
      </c>
      <c r="BX63" s="164">
        <v>5.7907837536995462E-3</v>
      </c>
      <c r="BY63" s="164">
        <v>2.5783551549763356E-3</v>
      </c>
      <c r="BZ63" s="164">
        <v>2.7159647899238602E-3</v>
      </c>
      <c r="CA63" s="164">
        <v>2.3687179250981277E-3</v>
      </c>
      <c r="CB63" s="164">
        <v>1.5509800224279812E-2</v>
      </c>
      <c r="CC63" s="164">
        <v>1.7330521566315546E-3</v>
      </c>
      <c r="CD63" s="164">
        <v>2.9942721202438217E-2</v>
      </c>
      <c r="CE63" s="164">
        <v>3.1110042664579049E-3</v>
      </c>
      <c r="CF63" s="244">
        <f t="shared" si="22"/>
        <v>1.9403834387936192</v>
      </c>
      <c r="CG63" s="165">
        <f t="shared" si="27"/>
        <v>0.909831656516495</v>
      </c>
      <c r="CH63" s="249">
        <f t="shared" si="24"/>
        <v>2.6939904016350646</v>
      </c>
      <c r="CI63" s="165">
        <f t="shared" si="28"/>
        <v>0.93581310234970561</v>
      </c>
    </row>
    <row r="64" spans="1:87" x14ac:dyDescent="0.15">
      <c r="A64" s="136"/>
      <c r="B64" s="78" t="s">
        <v>97</v>
      </c>
      <c r="C64" s="514" t="s">
        <v>11</v>
      </c>
      <c r="D64" s="164">
        <v>1.1385689212046837E-3</v>
      </c>
      <c r="E64" s="164">
        <v>5.6667480781123574E-4</v>
      </c>
      <c r="F64" s="164">
        <v>3.7182985229179434E-3</v>
      </c>
      <c r="G64" s="164">
        <v>2.8643655531417115E-3</v>
      </c>
      <c r="H64" s="164">
        <v>1.2538620104838966E-3</v>
      </c>
      <c r="I64" s="164">
        <v>1.2770510950661956E-3</v>
      </c>
      <c r="J64" s="164">
        <v>1.4137768437412835E-3</v>
      </c>
      <c r="K64" s="164">
        <v>1.6240960098734625E-3</v>
      </c>
      <c r="L64" s="164">
        <v>2.1983013607722395E-3</v>
      </c>
      <c r="M64" s="164">
        <v>1.4224437578603442E-3</v>
      </c>
      <c r="N64" s="164">
        <v>1.5645461088860406E-3</v>
      </c>
      <c r="O64" s="164">
        <v>1.3598738992939955E-3</v>
      </c>
      <c r="P64" s="164">
        <v>1.1489237965742901E-3</v>
      </c>
      <c r="Q64" s="164">
        <v>1.9150154079110885E-3</v>
      </c>
      <c r="R64" s="164">
        <v>1.7631668979912099E-2</v>
      </c>
      <c r="S64" s="164">
        <v>2.0278689757742562E-2</v>
      </c>
      <c r="T64" s="164">
        <v>2.3348705047046475E-2</v>
      </c>
      <c r="U64" s="164">
        <v>2.9292212967124504E-2</v>
      </c>
      <c r="V64" s="164">
        <v>0.11897450628595814</v>
      </c>
      <c r="W64" s="164">
        <v>2.3567812948665282E-2</v>
      </c>
      <c r="X64" s="164">
        <v>2.9338273647081459E-2</v>
      </c>
      <c r="Y64" s="164">
        <v>1.9624340209064449E-3</v>
      </c>
      <c r="Z64" s="164">
        <v>8.2356437813964241E-3</v>
      </c>
      <c r="AA64" s="164">
        <v>2.2542592376326789E-3</v>
      </c>
      <c r="AB64" s="164">
        <v>2.6695399199107854E-3</v>
      </c>
      <c r="AC64" s="164">
        <v>1.0903345567731474E-3</v>
      </c>
      <c r="AD64" s="164">
        <v>1.5353891523591434E-3</v>
      </c>
      <c r="AE64" s="164">
        <v>1.4995145766780878E-3</v>
      </c>
      <c r="AF64" s="164">
        <v>6.4693417299792452E-4</v>
      </c>
      <c r="AG64" s="164">
        <v>1.9151913651081741E-3</v>
      </c>
      <c r="AH64" s="164">
        <v>2.0898138480975451E-3</v>
      </c>
      <c r="AI64" s="164">
        <v>2.9145085978924882E-3</v>
      </c>
      <c r="AJ64" s="164">
        <v>1.2824856702030772E-3</v>
      </c>
      <c r="AK64" s="164">
        <v>1.3226876275145808E-3</v>
      </c>
      <c r="AL64" s="164">
        <v>1.2758540362616253E-3</v>
      </c>
      <c r="AM64" s="164">
        <v>1.0328195284761699E-2</v>
      </c>
      <c r="AN64" s="164">
        <v>1.1720805374689659E-3</v>
      </c>
      <c r="AO64" s="164">
        <v>2.2414748637234394E-3</v>
      </c>
      <c r="AP64" s="164">
        <v>2.7741649290487849E-3</v>
      </c>
      <c r="AQ64" s="244">
        <f t="shared" si="20"/>
        <v>0.33310817390780395</v>
      </c>
      <c r="AR64" s="165">
        <f t="shared" si="26"/>
        <v>0.44647442768194612</v>
      </c>
      <c r="AS64" s="164">
        <v>1.1107065650105066E-3</v>
      </c>
      <c r="AT64" s="164">
        <v>7.5233677800727085E-4</v>
      </c>
      <c r="AU64" s="164">
        <v>3.9661355543113477E-3</v>
      </c>
      <c r="AV64" s="164">
        <v>2.5370800261705012E-3</v>
      </c>
      <c r="AW64" s="164">
        <v>1.1898509275481241E-3</v>
      </c>
      <c r="AX64" s="164">
        <v>1.2299606006439747E-3</v>
      </c>
      <c r="AY64" s="164">
        <v>1.4107684165366428E-3</v>
      </c>
      <c r="AZ64" s="164">
        <v>1.6035411794145609E-3</v>
      </c>
      <c r="BA64" s="164">
        <v>1.9341222373145867E-3</v>
      </c>
      <c r="BB64" s="164">
        <v>1.4170795255625168E-3</v>
      </c>
      <c r="BC64" s="164">
        <v>1.5882155095576108E-3</v>
      </c>
      <c r="BD64" s="164">
        <v>1.3903101608104236E-3</v>
      </c>
      <c r="BE64" s="164">
        <v>1.2827347053752829E-3</v>
      </c>
      <c r="BF64" s="164">
        <v>1.9289368672645449E-3</v>
      </c>
      <c r="BG64" s="164">
        <v>2.5336361306905791E-2</v>
      </c>
      <c r="BH64" s="164">
        <v>2.2996977772870551E-2</v>
      </c>
      <c r="BI64" s="164">
        <v>1.9624580009232999E-2</v>
      </c>
      <c r="BJ64" s="164">
        <v>1.9372115057854428E-2</v>
      </c>
      <c r="BK64" s="164">
        <v>1.0865906894413027</v>
      </c>
      <c r="BL64" s="164">
        <v>2.3509728104784019E-2</v>
      </c>
      <c r="BM64" s="164">
        <v>4.292796179437141E-2</v>
      </c>
      <c r="BN64" s="164">
        <v>2.2432275620126768E-3</v>
      </c>
      <c r="BO64" s="164">
        <v>7.7127913987969218E-3</v>
      </c>
      <c r="BP64" s="164">
        <v>2.6359383274361966E-3</v>
      </c>
      <c r="BQ64" s="164">
        <v>2.594380284989374E-3</v>
      </c>
      <c r="BR64" s="164">
        <v>1.0187080282941725E-3</v>
      </c>
      <c r="BS64" s="164">
        <v>1.4134134040087189E-3</v>
      </c>
      <c r="BT64" s="164">
        <v>1.4061324969714636E-3</v>
      </c>
      <c r="BU64" s="164">
        <v>7.9787176386292779E-4</v>
      </c>
      <c r="BV64" s="164">
        <v>2.1216989849322733E-3</v>
      </c>
      <c r="BW64" s="164">
        <v>2.1399137696005897E-3</v>
      </c>
      <c r="BX64" s="164">
        <v>3.3355028867144598E-3</v>
      </c>
      <c r="BY64" s="164">
        <v>1.3742623080882364E-3</v>
      </c>
      <c r="BZ64" s="164">
        <v>1.2782638026512349E-3</v>
      </c>
      <c r="CA64" s="164">
        <v>1.2576415645207766E-3</v>
      </c>
      <c r="CB64" s="164">
        <v>8.8558901673940933E-3</v>
      </c>
      <c r="CC64" s="164">
        <v>1.1457892511517345E-3</v>
      </c>
      <c r="CD64" s="164">
        <v>2.193004689775617E-3</v>
      </c>
      <c r="CE64" s="164">
        <v>2.8558838623407626E-3</v>
      </c>
      <c r="CF64" s="244">
        <f t="shared" si="22"/>
        <v>1.3100805070943915</v>
      </c>
      <c r="CG64" s="165">
        <f t="shared" si="27"/>
        <v>0.61428720432736961</v>
      </c>
      <c r="CH64" s="249">
        <f t="shared" si="24"/>
        <v>1.6431886810021954</v>
      </c>
      <c r="CI64" s="165">
        <f t="shared" si="28"/>
        <v>0.5707954625158641</v>
      </c>
    </row>
    <row r="65" spans="1:87" x14ac:dyDescent="0.15">
      <c r="A65" s="136"/>
      <c r="B65" s="78" t="s">
        <v>98</v>
      </c>
      <c r="C65" s="514" t="s">
        <v>345</v>
      </c>
      <c r="D65" s="164">
        <v>1.3067165046430604E-4</v>
      </c>
      <c r="E65" s="164">
        <v>5.7358945288395745E-5</v>
      </c>
      <c r="F65" s="164">
        <v>3.5725215930796332E-4</v>
      </c>
      <c r="G65" s="164">
        <v>2.4225788594284351E-4</v>
      </c>
      <c r="H65" s="164">
        <v>1.6175406797358104E-4</v>
      </c>
      <c r="I65" s="164">
        <v>1.7538903032020641E-4</v>
      </c>
      <c r="J65" s="164">
        <v>1.8058892502088888E-4</v>
      </c>
      <c r="K65" s="164">
        <v>2.0635642560278223E-4</v>
      </c>
      <c r="L65" s="164">
        <v>1.986136168747918E-4</v>
      </c>
      <c r="M65" s="164">
        <v>1.8024231125128042E-4</v>
      </c>
      <c r="N65" s="164">
        <v>1.6009183001889651E-4</v>
      </c>
      <c r="O65" s="164">
        <v>1.5710052545348701E-4</v>
      </c>
      <c r="P65" s="164">
        <v>1.3995536878303976E-4</v>
      </c>
      <c r="Q65" s="164">
        <v>1.5460841347699099E-4</v>
      </c>
      <c r="R65" s="164">
        <v>2.986245532253652E-4</v>
      </c>
      <c r="S65" s="164">
        <v>2.2790333127553893E-4</v>
      </c>
      <c r="T65" s="164">
        <v>1.779516361425855E-4</v>
      </c>
      <c r="U65" s="164">
        <v>1.7513638215580963E-4</v>
      </c>
      <c r="V65" s="164">
        <v>1.7871238340213253E-4</v>
      </c>
      <c r="W65" s="164">
        <v>4.5025385951943959E-3</v>
      </c>
      <c r="X65" s="164">
        <v>2.0167882705164311E-3</v>
      </c>
      <c r="Y65" s="164">
        <v>1.7978705812620547E-4</v>
      </c>
      <c r="Z65" s="164">
        <v>5.8100607932299057E-4</v>
      </c>
      <c r="AA65" s="164">
        <v>2.0782832291798344E-4</v>
      </c>
      <c r="AB65" s="164">
        <v>2.1665278314660799E-4</v>
      </c>
      <c r="AC65" s="164">
        <v>1.0946400200621505E-4</v>
      </c>
      <c r="AD65" s="164">
        <v>2.2147443341890611E-4</v>
      </c>
      <c r="AE65" s="164">
        <v>1.8002359985771799E-4</v>
      </c>
      <c r="AF65" s="164">
        <v>7.1939941561715168E-5</v>
      </c>
      <c r="AG65" s="164">
        <v>2.2816710694447326E-4</v>
      </c>
      <c r="AH65" s="164">
        <v>2.4854581615687502E-4</v>
      </c>
      <c r="AI65" s="164">
        <v>5.3814033610451422E-4</v>
      </c>
      <c r="AJ65" s="164">
        <v>1.1344713771474426E-4</v>
      </c>
      <c r="AK65" s="164">
        <v>1.2943028670092162E-4</v>
      </c>
      <c r="AL65" s="164">
        <v>1.5130994753321592E-4</v>
      </c>
      <c r="AM65" s="164">
        <v>5.9268526097302815E-4</v>
      </c>
      <c r="AN65" s="164">
        <v>1.6099815008624644E-4</v>
      </c>
      <c r="AO65" s="164">
        <v>2.3326614467330094E-4</v>
      </c>
      <c r="AP65" s="164">
        <v>2.3760959679349481E-4</v>
      </c>
      <c r="AQ65" s="244">
        <f t="shared" si="20"/>
        <v>1.4481672311730871E-2</v>
      </c>
      <c r="AR65" s="165">
        <f t="shared" si="26"/>
        <v>1.9410200240379181E-2</v>
      </c>
      <c r="AS65" s="164">
        <v>1.6473395318917209E-4</v>
      </c>
      <c r="AT65" s="164">
        <v>1.3823280418152485E-4</v>
      </c>
      <c r="AU65" s="164">
        <v>4.4174608131696132E-4</v>
      </c>
      <c r="AV65" s="164">
        <v>2.8247557929530896E-4</v>
      </c>
      <c r="AW65" s="164">
        <v>1.8869225576460125E-4</v>
      </c>
      <c r="AX65" s="164">
        <v>2.1217161831549192E-4</v>
      </c>
      <c r="AY65" s="164">
        <v>2.0997241200267013E-4</v>
      </c>
      <c r="AZ65" s="164">
        <v>2.5841215791850479E-4</v>
      </c>
      <c r="BA65" s="164">
        <v>2.2344315476298445E-4</v>
      </c>
      <c r="BB65" s="164">
        <v>2.2135141386101013E-4</v>
      </c>
      <c r="BC65" s="164">
        <v>2.150303101949117E-4</v>
      </c>
      <c r="BD65" s="164">
        <v>1.9020843964630648E-4</v>
      </c>
      <c r="BE65" s="164">
        <v>1.7585010032012931E-4</v>
      </c>
      <c r="BF65" s="164">
        <v>2.054963747383517E-4</v>
      </c>
      <c r="BG65" s="164">
        <v>6.0523921118139598E-4</v>
      </c>
      <c r="BH65" s="164">
        <v>3.7192932306557951E-4</v>
      </c>
      <c r="BI65" s="164">
        <v>2.3669693777402003E-4</v>
      </c>
      <c r="BJ65" s="164">
        <v>2.4076536890044325E-4</v>
      </c>
      <c r="BK65" s="164">
        <v>2.2286856187545272E-4</v>
      </c>
      <c r="BL65" s="164">
        <v>1.0132708564109103</v>
      </c>
      <c r="BM65" s="164">
        <v>6.0230444049080107E-3</v>
      </c>
      <c r="BN65" s="164">
        <v>2.3029487616139726E-4</v>
      </c>
      <c r="BO65" s="164">
        <v>1.2124282350373084E-3</v>
      </c>
      <c r="BP65" s="164">
        <v>3.4310345957430384E-4</v>
      </c>
      <c r="BQ65" s="164">
        <v>3.3177455578441075E-4</v>
      </c>
      <c r="BR65" s="164">
        <v>1.4895181711504409E-4</v>
      </c>
      <c r="BS65" s="164">
        <v>4.1006014057727472E-4</v>
      </c>
      <c r="BT65" s="164">
        <v>3.0079221909410096E-4</v>
      </c>
      <c r="BU65" s="164">
        <v>1.6129977401894012E-4</v>
      </c>
      <c r="BV65" s="164">
        <v>3.5855222866744597E-4</v>
      </c>
      <c r="BW65" s="164">
        <v>4.6495913389708795E-4</v>
      </c>
      <c r="BX65" s="164">
        <v>1.368636045311336E-3</v>
      </c>
      <c r="BY65" s="164">
        <v>2.0135782282751415E-4</v>
      </c>
      <c r="BZ65" s="164">
        <v>1.7503546423086488E-4</v>
      </c>
      <c r="CA65" s="164">
        <v>2.357333879931958E-4</v>
      </c>
      <c r="CB65" s="164">
        <v>1.0044195888298498E-3</v>
      </c>
      <c r="CC65" s="164">
        <v>2.5695788887818507E-4</v>
      </c>
      <c r="CD65" s="164">
        <v>2.5439547153575481E-4</v>
      </c>
      <c r="CE65" s="164">
        <v>4.5518817775084023E-4</v>
      </c>
      <c r="CF65" s="244">
        <f t="shared" si="22"/>
        <v>1.032013157161408</v>
      </c>
      <c r="CG65" s="165">
        <f t="shared" si="27"/>
        <v>0.48390344998551088</v>
      </c>
      <c r="CH65" s="249">
        <f t="shared" si="24"/>
        <v>1.0464948294731389</v>
      </c>
      <c r="CI65" s="165">
        <f t="shared" si="28"/>
        <v>0.36352155240338013</v>
      </c>
    </row>
    <row r="66" spans="1:87" x14ac:dyDescent="0.15">
      <c r="A66" s="136"/>
      <c r="B66" s="78" t="s">
        <v>99</v>
      </c>
      <c r="C66" s="514" t="s">
        <v>342</v>
      </c>
      <c r="D66" s="164">
        <v>6.0211019494488139E-3</v>
      </c>
      <c r="E66" s="164">
        <v>2.9210043556956986E-3</v>
      </c>
      <c r="F66" s="164">
        <v>7.2776173905879607E-2</v>
      </c>
      <c r="G66" s="164">
        <v>1.2951651576704044E-2</v>
      </c>
      <c r="H66" s="164">
        <v>7.8620467159287062E-3</v>
      </c>
      <c r="I66" s="164">
        <v>6.6343431517412888E-3</v>
      </c>
      <c r="J66" s="164">
        <v>7.0578170764366835E-3</v>
      </c>
      <c r="K66" s="164">
        <v>8.1233098926383335E-3</v>
      </c>
      <c r="L66" s="164">
        <v>1.0810360553090377E-2</v>
      </c>
      <c r="M66" s="164">
        <v>6.8230501298394862E-3</v>
      </c>
      <c r="N66" s="164">
        <v>7.6252616434227989E-3</v>
      </c>
      <c r="O66" s="164">
        <v>6.9052807240810388E-3</v>
      </c>
      <c r="P66" s="164">
        <v>5.8540790708095222E-3</v>
      </c>
      <c r="Q66" s="164">
        <v>5.9236638552998214E-3</v>
      </c>
      <c r="R66" s="164">
        <v>5.7814604641118657E-3</v>
      </c>
      <c r="S66" s="164">
        <v>7.7306871366763421E-3</v>
      </c>
      <c r="T66" s="164">
        <v>5.8137910060602977E-3</v>
      </c>
      <c r="U66" s="164">
        <v>6.4240753897062911E-3</v>
      </c>
      <c r="V66" s="164">
        <v>6.2850015253104229E-3</v>
      </c>
      <c r="W66" s="164">
        <v>6.1947562385907973E-3</v>
      </c>
      <c r="X66" s="164">
        <v>0.42754446294344906</v>
      </c>
      <c r="Y66" s="164">
        <v>8.8186139085351545E-3</v>
      </c>
      <c r="Z66" s="164">
        <v>8.5412458688514537E-3</v>
      </c>
      <c r="AA66" s="164">
        <v>1.0553388199670822E-2</v>
      </c>
      <c r="AB66" s="164">
        <v>1.0271330182714498E-2</v>
      </c>
      <c r="AC66" s="164">
        <v>5.7751098278629618E-3</v>
      </c>
      <c r="AD66" s="164">
        <v>6.3820869019868805E-3</v>
      </c>
      <c r="AE66" s="164">
        <v>7.2543951629290317E-3</v>
      </c>
      <c r="AF66" s="164">
        <v>2.2282558784814401E-3</v>
      </c>
      <c r="AG66" s="164">
        <v>2.8731870896048232E-2</v>
      </c>
      <c r="AH66" s="164">
        <v>9.3173342349261688E-3</v>
      </c>
      <c r="AI66" s="164">
        <v>1.9211363440820525E-2</v>
      </c>
      <c r="AJ66" s="164">
        <v>4.319418768858785E-3</v>
      </c>
      <c r="AK66" s="164">
        <v>5.2318253921496329E-3</v>
      </c>
      <c r="AL66" s="164">
        <v>6.3031017542383907E-3</v>
      </c>
      <c r="AM66" s="164">
        <v>4.0186810168722158E-2</v>
      </c>
      <c r="AN66" s="164">
        <v>5.7514829984767618E-3</v>
      </c>
      <c r="AO66" s="164">
        <v>8.0231850604334035E-3</v>
      </c>
      <c r="AP66" s="164">
        <v>1.1030841035670874E-2</v>
      </c>
      <c r="AQ66" s="244">
        <f t="shared" si="20"/>
        <v>0.83199503898629834</v>
      </c>
      <c r="AR66" s="165">
        <f t="shared" si="26"/>
        <v>1.1151467840246938</v>
      </c>
      <c r="AS66" s="164">
        <v>6.4993475190482921E-3</v>
      </c>
      <c r="AT66" s="164">
        <v>4.4638321326296729E-3</v>
      </c>
      <c r="AU66" s="164">
        <v>8.5033282716973621E-2</v>
      </c>
      <c r="AV66" s="164">
        <v>1.2137406914396636E-2</v>
      </c>
      <c r="AW66" s="164">
        <v>9.2462436982010277E-3</v>
      </c>
      <c r="AX66" s="164">
        <v>6.9301380142007167E-3</v>
      </c>
      <c r="AY66" s="164">
        <v>7.2490586058312576E-3</v>
      </c>
      <c r="AZ66" s="164">
        <v>8.7877406476395952E-3</v>
      </c>
      <c r="BA66" s="164">
        <v>9.8325874645783604E-3</v>
      </c>
      <c r="BB66" s="164">
        <v>7.3852992093365825E-3</v>
      </c>
      <c r="BC66" s="164">
        <v>8.4632858105334937E-3</v>
      </c>
      <c r="BD66" s="164">
        <v>7.3369570906882163E-3</v>
      </c>
      <c r="BE66" s="164">
        <v>6.8393067608178062E-3</v>
      </c>
      <c r="BF66" s="164">
        <v>6.3371675558260001E-3</v>
      </c>
      <c r="BG66" s="164">
        <v>6.4616891754225225E-3</v>
      </c>
      <c r="BH66" s="164">
        <v>7.0073247165278246E-3</v>
      </c>
      <c r="BI66" s="164">
        <v>6.1966811230126677E-3</v>
      </c>
      <c r="BJ66" s="164">
        <v>7.1240676807624659E-3</v>
      </c>
      <c r="BK66" s="164">
        <v>6.6435971048681448E-3</v>
      </c>
      <c r="BL66" s="164">
        <v>6.5581665138292212E-3</v>
      </c>
      <c r="BM66" s="164">
        <v>1.6766307383393206</v>
      </c>
      <c r="BN66" s="164">
        <v>8.7642984913507034E-3</v>
      </c>
      <c r="BO66" s="164">
        <v>9.432798957108076E-3</v>
      </c>
      <c r="BP66" s="164">
        <v>1.3365159463723525E-2</v>
      </c>
      <c r="BQ66" s="164">
        <v>1.1263370865679712E-2</v>
      </c>
      <c r="BR66" s="164">
        <v>6.3526258142535975E-3</v>
      </c>
      <c r="BS66" s="164">
        <v>6.894117208928313E-3</v>
      </c>
      <c r="BT66" s="164">
        <v>8.3665495803253373E-3</v>
      </c>
      <c r="BU66" s="164">
        <v>2.9326653328053689E-3</v>
      </c>
      <c r="BV66" s="164">
        <v>3.7816675577771505E-2</v>
      </c>
      <c r="BW66" s="164">
        <v>1.1024460774509727E-2</v>
      </c>
      <c r="BX66" s="164">
        <v>2.3838712194571572E-2</v>
      </c>
      <c r="BY66" s="164">
        <v>5.3561579917168348E-3</v>
      </c>
      <c r="BZ66" s="164">
        <v>5.814564131118442E-3</v>
      </c>
      <c r="CA66" s="164">
        <v>7.3476566383254994E-3</v>
      </c>
      <c r="CB66" s="164">
        <v>5.1914645080069113E-2</v>
      </c>
      <c r="CC66" s="164">
        <v>6.5073754475534467E-3</v>
      </c>
      <c r="CD66" s="164">
        <v>8.2478640244913054E-3</v>
      </c>
      <c r="CE66" s="164">
        <v>1.2577864283949832E-2</v>
      </c>
      <c r="CF66" s="244">
        <f t="shared" si="22"/>
        <v>2.1409814806526972</v>
      </c>
      <c r="CG66" s="165">
        <f t="shared" si="27"/>
        <v>1.0038906167558594</v>
      </c>
      <c r="CH66" s="249">
        <f t="shared" si="24"/>
        <v>2.9729765196389955</v>
      </c>
      <c r="CI66" s="165">
        <f t="shared" si="28"/>
        <v>1.0327246817091951</v>
      </c>
    </row>
    <row r="67" spans="1:87" x14ac:dyDescent="0.15">
      <c r="A67" s="136"/>
      <c r="B67" s="78" t="s">
        <v>100</v>
      </c>
      <c r="C67" s="514" t="s">
        <v>13</v>
      </c>
      <c r="D67" s="164">
        <v>5.6631890007842779E-3</v>
      </c>
      <c r="E67" s="164">
        <v>2.3192806044740858E-3</v>
      </c>
      <c r="F67" s="164">
        <v>8.9326248057243589E-3</v>
      </c>
      <c r="G67" s="164">
        <v>9.3059662224720188E-3</v>
      </c>
      <c r="H67" s="164">
        <v>1.1221871640293144E-2</v>
      </c>
      <c r="I67" s="164">
        <v>1.6466402910648464E-2</v>
      </c>
      <c r="J67" s="164">
        <v>1.5175636531519841E-2</v>
      </c>
      <c r="K67" s="164">
        <v>1.087508825577017E-2</v>
      </c>
      <c r="L67" s="164">
        <v>1.5263289825969466E-2</v>
      </c>
      <c r="M67" s="164">
        <v>1.4413008943492246E-2</v>
      </c>
      <c r="N67" s="164">
        <v>1.2973071047115753E-2</v>
      </c>
      <c r="O67" s="164">
        <v>2.3355778782407629E-2</v>
      </c>
      <c r="P67" s="164">
        <v>2.5451835402191939E-2</v>
      </c>
      <c r="Q67" s="164">
        <v>1.3655288367874559E-2</v>
      </c>
      <c r="R67" s="164">
        <v>9.6046408307074657E-3</v>
      </c>
      <c r="S67" s="164">
        <v>9.7463778497865403E-3</v>
      </c>
      <c r="T67" s="164">
        <v>1.1318243651501692E-2</v>
      </c>
      <c r="U67" s="164">
        <v>1.1749215742748533E-2</v>
      </c>
      <c r="V67" s="164">
        <v>1.0676835247625501E-2</v>
      </c>
      <c r="W67" s="164">
        <v>1.2171558786091769E-2</v>
      </c>
      <c r="X67" s="164">
        <v>1.0610365056162519E-2</v>
      </c>
      <c r="Y67" s="164">
        <v>2.9405772618394638E-2</v>
      </c>
      <c r="Z67" s="164">
        <v>8.4190685171940515E-3</v>
      </c>
      <c r="AA67" s="164">
        <v>1.3228876410063364E-2</v>
      </c>
      <c r="AB67" s="164">
        <v>7.1548188733606887E-3</v>
      </c>
      <c r="AC67" s="164">
        <v>5.5175950187359756E-3</v>
      </c>
      <c r="AD67" s="164">
        <v>6.7911578997752733E-3</v>
      </c>
      <c r="AE67" s="164">
        <v>1.2099166490739881E-2</v>
      </c>
      <c r="AF67" s="164">
        <v>1.7735665526760769E-3</v>
      </c>
      <c r="AG67" s="164">
        <v>4.4587242120112799E-3</v>
      </c>
      <c r="AH67" s="164">
        <v>1.4377343606211349E-2</v>
      </c>
      <c r="AI67" s="164">
        <v>7.9908420127407752E-3</v>
      </c>
      <c r="AJ67" s="164">
        <v>1.1267677042309465E-2</v>
      </c>
      <c r="AK67" s="164">
        <v>6.3249551860176346E-3</v>
      </c>
      <c r="AL67" s="164">
        <v>2.5238706875852186E-2</v>
      </c>
      <c r="AM67" s="164">
        <v>7.9054843714092479E-3</v>
      </c>
      <c r="AN67" s="164">
        <v>7.877674208206828E-3</v>
      </c>
      <c r="AO67" s="164">
        <v>7.8315394143318035E-2</v>
      </c>
      <c r="AP67" s="164">
        <v>6.7959024128980035E-3</v>
      </c>
      <c r="AQ67" s="244">
        <f t="shared" si="20"/>
        <v>0.51589229595727659</v>
      </c>
      <c r="AR67" s="165">
        <f t="shared" si="26"/>
        <v>0.69146522248595621</v>
      </c>
      <c r="AS67" s="164">
        <v>6.8344785818841257E-3</v>
      </c>
      <c r="AT67" s="164">
        <v>4.9948975709827002E-3</v>
      </c>
      <c r="AU67" s="164">
        <v>1.2155729855328201E-2</v>
      </c>
      <c r="AV67" s="164">
        <v>1.0602990570499427E-2</v>
      </c>
      <c r="AW67" s="164">
        <v>1.4102872842452928E-2</v>
      </c>
      <c r="AX67" s="164">
        <v>2.3436661987780973E-2</v>
      </c>
      <c r="AY67" s="164">
        <v>2.0952242004489141E-2</v>
      </c>
      <c r="AZ67" s="164">
        <v>1.3336773925253564E-2</v>
      </c>
      <c r="BA67" s="164">
        <v>1.0083935376495984E-2</v>
      </c>
      <c r="BB67" s="164">
        <v>1.9665244183062699E-2</v>
      </c>
      <c r="BC67" s="164">
        <v>1.8168797230240577E-2</v>
      </c>
      <c r="BD67" s="164">
        <v>2.9169054448437929E-2</v>
      </c>
      <c r="BE67" s="164">
        <v>3.1857492131174225E-2</v>
      </c>
      <c r="BF67" s="164">
        <v>1.4611046140867206E-2</v>
      </c>
      <c r="BG67" s="164">
        <v>1.1159008118265023E-2</v>
      </c>
      <c r="BH67" s="164">
        <v>1.1241545929779209E-2</v>
      </c>
      <c r="BI67" s="164">
        <v>1.5156695412004045E-2</v>
      </c>
      <c r="BJ67" s="164">
        <v>1.4872295315052656E-2</v>
      </c>
      <c r="BK67" s="164">
        <v>1.3615070422702146E-2</v>
      </c>
      <c r="BL67" s="164">
        <v>1.6945602598801117E-2</v>
      </c>
      <c r="BM67" s="164">
        <v>1.2654751942789083E-2</v>
      </c>
      <c r="BN67" s="164">
        <v>1.0517044667355933</v>
      </c>
      <c r="BO67" s="164">
        <v>1.0801598475051008E-2</v>
      </c>
      <c r="BP67" s="164">
        <v>1.6691318824443552E-2</v>
      </c>
      <c r="BQ67" s="164">
        <v>9.7602414162491647E-3</v>
      </c>
      <c r="BR67" s="164">
        <v>7.6850641648745395E-3</v>
      </c>
      <c r="BS67" s="164">
        <v>9.7174462791318056E-3</v>
      </c>
      <c r="BT67" s="164">
        <v>1.9863609246847155E-2</v>
      </c>
      <c r="BU67" s="164">
        <v>2.8748983256421004E-3</v>
      </c>
      <c r="BV67" s="164">
        <v>6.5713774526869658E-3</v>
      </c>
      <c r="BW67" s="164">
        <v>2.6847880644830676E-2</v>
      </c>
      <c r="BX67" s="164">
        <v>1.2868647916317887E-2</v>
      </c>
      <c r="BY67" s="164">
        <v>1.8942999845861577E-2</v>
      </c>
      <c r="BZ67" s="164">
        <v>8.8883902393978465E-3</v>
      </c>
      <c r="CA67" s="164">
        <v>4.1640692235545472E-2</v>
      </c>
      <c r="CB67" s="164">
        <v>1.4349411201252688E-2</v>
      </c>
      <c r="CC67" s="164">
        <v>1.1605646039432324E-2</v>
      </c>
      <c r="CD67" s="164">
        <v>0.13078822595285772</v>
      </c>
      <c r="CE67" s="164">
        <v>9.3353165294394105E-3</v>
      </c>
      <c r="CF67" s="244">
        <f t="shared" si="22"/>
        <v>1.736554418113798</v>
      </c>
      <c r="CG67" s="165">
        <f t="shared" si="27"/>
        <v>0.81425771384949552</v>
      </c>
      <c r="CH67" s="249">
        <f t="shared" si="24"/>
        <v>2.2524467140710747</v>
      </c>
      <c r="CI67" s="165">
        <f t="shared" si="28"/>
        <v>0.78243380009554697</v>
      </c>
    </row>
    <row r="68" spans="1:87" x14ac:dyDescent="0.15">
      <c r="A68" s="136"/>
      <c r="B68" s="78" t="s">
        <v>101</v>
      </c>
      <c r="C68" s="514" t="s">
        <v>14</v>
      </c>
      <c r="D68" s="164">
        <v>6.0594805159889919E-3</v>
      </c>
      <c r="E68" s="164">
        <v>1.9306751232343029E-3</v>
      </c>
      <c r="F68" s="164">
        <v>5.4755938318244834E-3</v>
      </c>
      <c r="G68" s="164">
        <v>6.6684445939171602E-3</v>
      </c>
      <c r="H68" s="164">
        <v>6.9051474584680798E-3</v>
      </c>
      <c r="I68" s="164">
        <v>8.572215764469893E-3</v>
      </c>
      <c r="J68" s="164">
        <v>1.0405189088204647E-2</v>
      </c>
      <c r="K68" s="164">
        <v>1.0581804356706748E-2</v>
      </c>
      <c r="L68" s="164">
        <v>6.6223198955400282E-3</v>
      </c>
      <c r="M68" s="164">
        <v>1.0128659061784675E-2</v>
      </c>
      <c r="N68" s="164">
        <v>7.0303998253958555E-3</v>
      </c>
      <c r="O68" s="164">
        <v>1.3453229561344976E-2</v>
      </c>
      <c r="P68" s="164">
        <v>9.5847108446990986E-3</v>
      </c>
      <c r="Q68" s="164">
        <v>9.4719556055866145E-3</v>
      </c>
      <c r="R68" s="164">
        <v>7.9666627153629228E-3</v>
      </c>
      <c r="S68" s="164">
        <v>7.7052246033714744E-3</v>
      </c>
      <c r="T68" s="164">
        <v>8.175864280991799E-3</v>
      </c>
      <c r="U68" s="164">
        <v>8.9738288020143019E-3</v>
      </c>
      <c r="V68" s="164">
        <v>8.4424109668152815E-3</v>
      </c>
      <c r="W68" s="164">
        <v>8.2952792025467719E-3</v>
      </c>
      <c r="X68" s="164">
        <v>8.9086457331938491E-3</v>
      </c>
      <c r="Y68" s="164">
        <v>7.0346213993653546E-3</v>
      </c>
      <c r="Z68" s="164">
        <v>6.7892558896228191E-3</v>
      </c>
      <c r="AA68" s="164">
        <v>7.4783291408222451E-3</v>
      </c>
      <c r="AB68" s="164">
        <v>4.5747721868535929E-3</v>
      </c>
      <c r="AC68" s="164">
        <v>3.246540595225379E-3</v>
      </c>
      <c r="AD68" s="164">
        <v>2.7512391474532952E-3</v>
      </c>
      <c r="AE68" s="164">
        <v>2.2424516406244453E-3</v>
      </c>
      <c r="AF68" s="164">
        <v>8.186112001300665E-4</v>
      </c>
      <c r="AG68" s="164">
        <v>3.1193338937471481E-3</v>
      </c>
      <c r="AH68" s="164">
        <v>3.612195837494816E-3</v>
      </c>
      <c r="AI68" s="164">
        <v>2.3535260246211058E-3</v>
      </c>
      <c r="AJ68" s="164">
        <v>2.0805680566102778E-3</v>
      </c>
      <c r="AK68" s="164">
        <v>4.7369516708504235E-3</v>
      </c>
      <c r="AL68" s="164">
        <v>3.3078282367737782E-3</v>
      </c>
      <c r="AM68" s="164">
        <v>3.1813814566551547E-3</v>
      </c>
      <c r="AN68" s="164">
        <v>4.3990045922468676E-3</v>
      </c>
      <c r="AO68" s="164">
        <v>1.3906409140554537E-2</v>
      </c>
      <c r="AP68" s="164">
        <v>4.2141109426889357E-3</v>
      </c>
      <c r="AQ68" s="244">
        <f t="shared" si="20"/>
        <v>0.25120487288380222</v>
      </c>
      <c r="AR68" s="165">
        <f t="shared" si="26"/>
        <v>0.33669708712327717</v>
      </c>
      <c r="AS68" s="164">
        <v>1.6670111288133917E-2</v>
      </c>
      <c r="AT68" s="164">
        <v>9.1936903522418338E-3</v>
      </c>
      <c r="AU68" s="164">
        <v>9.86346434260915E-3</v>
      </c>
      <c r="AV68" s="164">
        <v>2.4764178987414918E-2</v>
      </c>
      <c r="AW68" s="164">
        <v>1.1278594896005655E-2</v>
      </c>
      <c r="AX68" s="164">
        <v>1.847312952387636E-2</v>
      </c>
      <c r="AY68" s="164">
        <v>2.4239049724203834E-2</v>
      </c>
      <c r="AZ68" s="164">
        <v>2.3557391251661484E-2</v>
      </c>
      <c r="BA68" s="164">
        <v>1.9497496421741783E-2</v>
      </c>
      <c r="BB68" s="164">
        <v>2.077783578655492E-2</v>
      </c>
      <c r="BC68" s="164">
        <v>2.6114744740957416E-2</v>
      </c>
      <c r="BD68" s="164">
        <v>3.0852265633279887E-2</v>
      </c>
      <c r="BE68" s="164">
        <v>2.1068626032430867E-2</v>
      </c>
      <c r="BF68" s="164">
        <v>2.3173805898782825E-2</v>
      </c>
      <c r="BG68" s="164">
        <v>1.5939710845014568E-2</v>
      </c>
      <c r="BH68" s="164">
        <v>1.4680294369087634E-2</v>
      </c>
      <c r="BI68" s="164">
        <v>1.4199101433257564E-2</v>
      </c>
      <c r="BJ68" s="164">
        <v>2.0563495205276863E-2</v>
      </c>
      <c r="BK68" s="164">
        <v>1.5835833296959517E-2</v>
      </c>
      <c r="BL68" s="164">
        <v>1.3979011214042577E-2</v>
      </c>
      <c r="BM68" s="164">
        <v>1.4416108977248316E-2</v>
      </c>
      <c r="BN68" s="164">
        <v>1.4096886645743075E-2</v>
      </c>
      <c r="BO68" s="164">
        <v>1.0115649211574909</v>
      </c>
      <c r="BP68" s="164">
        <v>6.2306806492786804E-2</v>
      </c>
      <c r="BQ68" s="164">
        <v>8.1844038214729631E-2</v>
      </c>
      <c r="BR68" s="164">
        <v>1.445034765753706E-2</v>
      </c>
      <c r="BS68" s="164">
        <v>1.4290095471467035E-2</v>
      </c>
      <c r="BT68" s="164">
        <v>1.1233654344350877E-2</v>
      </c>
      <c r="BU68" s="164">
        <v>4.847167749426199E-2</v>
      </c>
      <c r="BV68" s="164">
        <v>2.0681759879645389E-2</v>
      </c>
      <c r="BW68" s="164">
        <v>1.4783619397434066E-2</v>
      </c>
      <c r="BX68" s="164">
        <v>2.5894301996608821E-2</v>
      </c>
      <c r="BY68" s="164">
        <v>1.8945588381453687E-2</v>
      </c>
      <c r="BZ68" s="164">
        <v>1.3589250942863763E-2</v>
      </c>
      <c r="CA68" s="164">
        <v>1.033460410749381E-2</v>
      </c>
      <c r="CB68" s="164">
        <v>8.5817168541433928E-3</v>
      </c>
      <c r="CC68" s="164">
        <v>1.4193669232489846E-2</v>
      </c>
      <c r="CD68" s="164">
        <v>1.842091683812231E-2</v>
      </c>
      <c r="CE68" s="164">
        <v>1.4220174766329762E-2</v>
      </c>
      <c r="CF68" s="244">
        <f t="shared" si="22"/>
        <v>1.8070419700957343</v>
      </c>
      <c r="CG68" s="165">
        <f t="shared" si="27"/>
        <v>0.84730881339062014</v>
      </c>
      <c r="CH68" s="249">
        <f t="shared" si="24"/>
        <v>2.0582468429795364</v>
      </c>
      <c r="CI68" s="165">
        <f t="shared" si="28"/>
        <v>0.7149744714610482</v>
      </c>
    </row>
    <row r="69" spans="1:87" x14ac:dyDescent="0.15">
      <c r="A69" s="136"/>
      <c r="B69" s="78" t="s">
        <v>102</v>
      </c>
      <c r="C69" s="514" t="s">
        <v>343</v>
      </c>
      <c r="D69" s="164">
        <v>1.824474474052095E-2</v>
      </c>
      <c r="E69" s="164">
        <v>5.9029624709747222E-3</v>
      </c>
      <c r="F69" s="164">
        <v>1.6104609801041947E-2</v>
      </c>
      <c r="G69" s="164">
        <v>2.3187710137130273E-2</v>
      </c>
      <c r="H69" s="164">
        <v>2.1802757810879946E-2</v>
      </c>
      <c r="I69" s="164">
        <v>2.9607572515976725E-2</v>
      </c>
      <c r="J69" s="164">
        <v>4.210154115438066E-2</v>
      </c>
      <c r="K69" s="164">
        <v>3.8372095134532699E-2</v>
      </c>
      <c r="L69" s="164">
        <v>2.2985868703643855E-2</v>
      </c>
      <c r="M69" s="164">
        <v>3.2716104049124867E-2</v>
      </c>
      <c r="N69" s="164">
        <v>3.2223196148571671E-2</v>
      </c>
      <c r="O69" s="164">
        <v>5.3165099194617475E-2</v>
      </c>
      <c r="P69" s="164">
        <v>3.5305395197221805E-2</v>
      </c>
      <c r="Q69" s="164">
        <v>3.24861718149589E-2</v>
      </c>
      <c r="R69" s="164">
        <v>2.5207786373420828E-2</v>
      </c>
      <c r="S69" s="164">
        <v>2.2999298219632907E-2</v>
      </c>
      <c r="T69" s="164">
        <v>2.4054916670308932E-2</v>
      </c>
      <c r="U69" s="164">
        <v>3.3152086893211904E-2</v>
      </c>
      <c r="V69" s="164">
        <v>2.5172957941807367E-2</v>
      </c>
      <c r="W69" s="164">
        <v>2.4400650101591283E-2</v>
      </c>
      <c r="X69" s="164">
        <v>3.0339198495774128E-2</v>
      </c>
      <c r="Y69" s="164">
        <v>2.191807794644102E-2</v>
      </c>
      <c r="Z69" s="164">
        <v>1.9965421831126689E-2</v>
      </c>
      <c r="AA69" s="164">
        <v>4.7314479488690671E-2</v>
      </c>
      <c r="AB69" s="164">
        <v>2.3573189101907786E-2</v>
      </c>
      <c r="AC69" s="164">
        <v>2.0291550775500818E-2</v>
      </c>
      <c r="AD69" s="164">
        <v>1.2936689524072707E-2</v>
      </c>
      <c r="AE69" s="164">
        <v>5.9131495813626303E-3</v>
      </c>
      <c r="AF69" s="164">
        <v>3.1521802866251868E-3</v>
      </c>
      <c r="AG69" s="164">
        <v>1.0839041167065832E-2</v>
      </c>
      <c r="AH69" s="164">
        <v>9.5414195908823732E-3</v>
      </c>
      <c r="AI69" s="164">
        <v>8.4939416062898183E-3</v>
      </c>
      <c r="AJ69" s="164">
        <v>9.4914106638327445E-3</v>
      </c>
      <c r="AK69" s="164">
        <v>1.5500994239410749E-2</v>
      </c>
      <c r="AL69" s="164">
        <v>8.8941541729201101E-3</v>
      </c>
      <c r="AM69" s="164">
        <v>9.597254795115983E-3</v>
      </c>
      <c r="AN69" s="164">
        <v>1.9210621898295515E-2</v>
      </c>
      <c r="AO69" s="164">
        <v>4.1904490549037533E-2</v>
      </c>
      <c r="AP69" s="164">
        <v>1.3249973717787212E-2</v>
      </c>
      <c r="AQ69" s="244">
        <f t="shared" si="20"/>
        <v>0.89132076450568942</v>
      </c>
      <c r="AR69" s="165">
        <f t="shared" si="26"/>
        <v>1.1946627533788936</v>
      </c>
      <c r="AS69" s="164">
        <v>3.1277132324895075E-2</v>
      </c>
      <c r="AT69" s="164">
        <v>2.0029041928456705E-2</v>
      </c>
      <c r="AU69" s="164">
        <v>2.4549645562506373E-2</v>
      </c>
      <c r="AV69" s="164">
        <v>5.7678609101643206E-2</v>
      </c>
      <c r="AW69" s="164">
        <v>3.4111067290798526E-2</v>
      </c>
      <c r="AX69" s="164">
        <v>5.7268408274757057E-2</v>
      </c>
      <c r="AY69" s="164">
        <v>7.92091507110953E-2</v>
      </c>
      <c r="AZ69" s="164">
        <v>6.1794845008243435E-2</v>
      </c>
      <c r="BA69" s="164">
        <v>4.912709430167124E-2</v>
      </c>
      <c r="BB69" s="164">
        <v>5.4941349258276283E-2</v>
      </c>
      <c r="BC69" s="164">
        <v>7.8071809672392828E-2</v>
      </c>
      <c r="BD69" s="164">
        <v>8.6553158541958733E-2</v>
      </c>
      <c r="BE69" s="164">
        <v>6.0091547756335274E-2</v>
      </c>
      <c r="BF69" s="164">
        <v>5.4688119447727147E-2</v>
      </c>
      <c r="BG69" s="164">
        <v>4.0017060171705983E-2</v>
      </c>
      <c r="BH69" s="164">
        <v>3.3849099980526938E-2</v>
      </c>
      <c r="BI69" s="164">
        <v>3.53300164325491E-2</v>
      </c>
      <c r="BJ69" s="164">
        <v>5.9426536619105901E-2</v>
      </c>
      <c r="BK69" s="164">
        <v>3.6835525535988629E-2</v>
      </c>
      <c r="BL69" s="164">
        <v>3.2662222937041803E-2</v>
      </c>
      <c r="BM69" s="164">
        <v>4.5797010371129432E-2</v>
      </c>
      <c r="BN69" s="164">
        <v>3.7681355042612108E-2</v>
      </c>
      <c r="BO69" s="164">
        <v>2.779090832734931E-2</v>
      </c>
      <c r="BP69" s="164">
        <v>1.1501943866281834</v>
      </c>
      <c r="BQ69" s="164">
        <v>6.1720571643506354E-2</v>
      </c>
      <c r="BR69" s="164">
        <v>5.5672026003880853E-2</v>
      </c>
      <c r="BS69" s="164">
        <v>2.997555083696914E-2</v>
      </c>
      <c r="BT69" s="164">
        <v>1.1272989105611787E-2</v>
      </c>
      <c r="BU69" s="164">
        <v>9.5016059338046775E-3</v>
      </c>
      <c r="BV69" s="164">
        <v>2.3811167803320873E-2</v>
      </c>
      <c r="BW69" s="164">
        <v>1.8244818363033613E-2</v>
      </c>
      <c r="BX69" s="164">
        <v>1.9611263846114769E-2</v>
      </c>
      <c r="BY69" s="164">
        <v>2.6851595224430636E-2</v>
      </c>
      <c r="BZ69" s="164">
        <v>2.7358538637740602E-2</v>
      </c>
      <c r="CA69" s="164">
        <v>1.5017470022890486E-2</v>
      </c>
      <c r="CB69" s="164">
        <v>1.7072621209675287E-2</v>
      </c>
      <c r="CC69" s="164">
        <v>4.6181163082231615E-2</v>
      </c>
      <c r="CD69" s="164">
        <v>5.2407124483796294E-2</v>
      </c>
      <c r="CE69" s="164">
        <v>2.629846099070406E-2</v>
      </c>
      <c r="CF69" s="244">
        <f t="shared" si="22"/>
        <v>2.6899720684146611</v>
      </c>
      <c r="CG69" s="165">
        <f t="shared" si="27"/>
        <v>1.2613083033271153</v>
      </c>
      <c r="CH69" s="249">
        <f t="shared" si="24"/>
        <v>3.5812928329203504</v>
      </c>
      <c r="CI69" s="165">
        <f t="shared" si="28"/>
        <v>1.2440358935072224</v>
      </c>
    </row>
    <row r="70" spans="1:87" x14ac:dyDescent="0.15">
      <c r="A70" s="136"/>
      <c r="B70" s="78" t="s">
        <v>103</v>
      </c>
      <c r="C70" s="514" t="s">
        <v>375</v>
      </c>
      <c r="D70" s="164">
        <v>1.9105431351023046E-3</v>
      </c>
      <c r="E70" s="164">
        <v>5.1385110533366894E-4</v>
      </c>
      <c r="F70" s="164">
        <v>1.7334269891272379E-3</v>
      </c>
      <c r="G70" s="164">
        <v>1.8616391678480788E-3</v>
      </c>
      <c r="H70" s="164">
        <v>2.2090439096107751E-3</v>
      </c>
      <c r="I70" s="164">
        <v>2.5017397278004469E-3</v>
      </c>
      <c r="J70" s="164">
        <v>2.7110340681184117E-3</v>
      </c>
      <c r="K70" s="164">
        <v>3.2593466450240517E-3</v>
      </c>
      <c r="L70" s="164">
        <v>1.8739180076930712E-3</v>
      </c>
      <c r="M70" s="164">
        <v>2.9012057564593058E-3</v>
      </c>
      <c r="N70" s="164">
        <v>1.6647714121494274E-3</v>
      </c>
      <c r="O70" s="164">
        <v>2.6100337957237303E-3</v>
      </c>
      <c r="P70" s="164">
        <v>2.1321235205966241E-3</v>
      </c>
      <c r="Q70" s="164">
        <v>1.9164917637896892E-3</v>
      </c>
      <c r="R70" s="164">
        <v>1.6741786436338395E-3</v>
      </c>
      <c r="S70" s="164">
        <v>1.6926025992321729E-3</v>
      </c>
      <c r="T70" s="164">
        <v>2.0295600297169374E-3</v>
      </c>
      <c r="U70" s="164">
        <v>2.1653674005489504E-3</v>
      </c>
      <c r="V70" s="164">
        <v>2.0184572063266016E-3</v>
      </c>
      <c r="W70" s="164">
        <v>2.1458024192939919E-3</v>
      </c>
      <c r="X70" s="164">
        <v>2.1156513630145165E-3</v>
      </c>
      <c r="Y70" s="164">
        <v>1.8677986271046006E-3</v>
      </c>
      <c r="Z70" s="164">
        <v>1.5655258728780143E-3</v>
      </c>
      <c r="AA70" s="164">
        <v>1.858472293820094E-3</v>
      </c>
      <c r="AB70" s="164">
        <v>1.1282302318800942E-3</v>
      </c>
      <c r="AC70" s="164">
        <v>7.7468059874053407E-4</v>
      </c>
      <c r="AD70" s="164">
        <v>6.7972134134692262E-4</v>
      </c>
      <c r="AE70" s="164">
        <v>5.8944327123945693E-4</v>
      </c>
      <c r="AF70" s="164">
        <v>1.9678105307610106E-4</v>
      </c>
      <c r="AG70" s="164">
        <v>8.2359052416041019E-4</v>
      </c>
      <c r="AH70" s="164">
        <v>9.9992588556165919E-4</v>
      </c>
      <c r="AI70" s="164">
        <v>6.1375747807938374E-4</v>
      </c>
      <c r="AJ70" s="164">
        <v>5.3224800587157116E-4</v>
      </c>
      <c r="AK70" s="164">
        <v>1.5087538323502261E-3</v>
      </c>
      <c r="AL70" s="164">
        <v>9.0359645406097155E-4</v>
      </c>
      <c r="AM70" s="164">
        <v>8.2858577305983442E-4</v>
      </c>
      <c r="AN70" s="164">
        <v>1.398888140570622E-3</v>
      </c>
      <c r="AO70" s="164">
        <v>3.7672424896100019E-3</v>
      </c>
      <c r="AP70" s="164">
        <v>1.1009293580619957E-3</v>
      </c>
      <c r="AQ70" s="244">
        <f t="shared" si="20"/>
        <v>6.4778959897616312E-2</v>
      </c>
      <c r="AR70" s="165">
        <f t="shared" si="26"/>
        <v>8.6825095604303348E-2</v>
      </c>
      <c r="AS70" s="164">
        <v>4.4050400406674848E-3</v>
      </c>
      <c r="AT70" s="164">
        <v>1.7799678768316534E-3</v>
      </c>
      <c r="AU70" s="164">
        <v>2.8849662309675369E-3</v>
      </c>
      <c r="AV70" s="164">
        <v>8.1530366329581813E-3</v>
      </c>
      <c r="AW70" s="164">
        <v>5.7161856977027683E-3</v>
      </c>
      <c r="AX70" s="164">
        <v>5.1163284221564269E-3</v>
      </c>
      <c r="AY70" s="164">
        <v>6.3391166924022082E-3</v>
      </c>
      <c r="AZ70" s="164">
        <v>8.1917111144370162E-3</v>
      </c>
      <c r="BA70" s="164">
        <v>6.554291932836436E-3</v>
      </c>
      <c r="BB70" s="164">
        <v>5.2849968871852213E-3</v>
      </c>
      <c r="BC70" s="164">
        <v>4.5615869870071647E-3</v>
      </c>
      <c r="BD70" s="164">
        <v>5.301049883288173E-3</v>
      </c>
      <c r="BE70" s="164">
        <v>4.4428063575279201E-3</v>
      </c>
      <c r="BF70" s="164">
        <v>3.5993628536497065E-3</v>
      </c>
      <c r="BG70" s="164">
        <v>3.3037479507401096E-3</v>
      </c>
      <c r="BH70" s="164">
        <v>3.2128609644027444E-3</v>
      </c>
      <c r="BI70" s="164">
        <v>3.900541387706681E-3</v>
      </c>
      <c r="BJ70" s="164">
        <v>5.5438892301338961E-3</v>
      </c>
      <c r="BK70" s="164">
        <v>3.7882013952099127E-3</v>
      </c>
      <c r="BL70" s="164">
        <v>3.6112666979375482E-3</v>
      </c>
      <c r="BM70" s="164">
        <v>3.6642018321810196E-3</v>
      </c>
      <c r="BN70" s="164">
        <v>3.7872924189673099E-3</v>
      </c>
      <c r="BO70" s="164">
        <v>3.2893908743779768E-3</v>
      </c>
      <c r="BP70" s="164">
        <v>5.8637616088878953E-3</v>
      </c>
      <c r="BQ70" s="164">
        <v>1.1056478633681206</v>
      </c>
      <c r="BR70" s="164">
        <v>1.3264352122675543E-2</v>
      </c>
      <c r="BS70" s="164">
        <v>4.4464217563320464E-3</v>
      </c>
      <c r="BT70" s="164">
        <v>2.9648597717825105E-3</v>
      </c>
      <c r="BU70" s="164">
        <v>1.2265434064002453E-3</v>
      </c>
      <c r="BV70" s="164">
        <v>4.5635345368091867E-3</v>
      </c>
      <c r="BW70" s="164">
        <v>4.2859299901477771E-3</v>
      </c>
      <c r="BX70" s="164">
        <v>5.5666711366387824E-3</v>
      </c>
      <c r="BY70" s="164">
        <v>1.144066374433656E-2</v>
      </c>
      <c r="BZ70" s="164">
        <v>8.4680368769970947E-3</v>
      </c>
      <c r="CA70" s="164">
        <v>4.352767336510739E-3</v>
      </c>
      <c r="CB70" s="164">
        <v>2.4022826988217348E-3</v>
      </c>
      <c r="CC70" s="164">
        <v>1.3493704434406905E-2</v>
      </c>
      <c r="CD70" s="164">
        <v>4.9810714691088309E-3</v>
      </c>
      <c r="CE70" s="164">
        <v>6.8246631808085174E-3</v>
      </c>
      <c r="CF70" s="244">
        <f t="shared" si="22"/>
        <v>1.3062249678000599</v>
      </c>
      <c r="CG70" s="165">
        <f t="shared" si="27"/>
        <v>0.61247937004431308</v>
      </c>
      <c r="CH70" s="249">
        <f t="shared" si="24"/>
        <v>1.3710039276976762</v>
      </c>
      <c r="CI70" s="165">
        <f t="shared" si="28"/>
        <v>0.47624647739416592</v>
      </c>
    </row>
    <row r="71" spans="1:87" x14ac:dyDescent="0.15">
      <c r="A71" s="136"/>
      <c r="B71" s="78" t="s">
        <v>104</v>
      </c>
      <c r="C71" s="514" t="s">
        <v>376</v>
      </c>
      <c r="D71" s="164">
        <v>1.0939349761477602E-3</v>
      </c>
      <c r="E71" s="164">
        <v>3.1746318945144014E-4</v>
      </c>
      <c r="F71" s="164">
        <v>9.5175987120996815E-4</v>
      </c>
      <c r="G71" s="164">
        <v>1.2222195223835328E-3</v>
      </c>
      <c r="H71" s="164">
        <v>1.2255160430990021E-3</v>
      </c>
      <c r="I71" s="164">
        <v>1.5542395361207439E-3</v>
      </c>
      <c r="J71" s="164">
        <v>1.7683982292011869E-3</v>
      </c>
      <c r="K71" s="164">
        <v>2.2466870236220009E-3</v>
      </c>
      <c r="L71" s="164">
        <v>1.2143731886472585E-3</v>
      </c>
      <c r="M71" s="164">
        <v>1.7815477576140976E-3</v>
      </c>
      <c r="N71" s="164">
        <v>1.4331770813024406E-3</v>
      </c>
      <c r="O71" s="164">
        <v>1.7208090055254668E-3</v>
      </c>
      <c r="P71" s="164">
        <v>1.3827351803750081E-3</v>
      </c>
      <c r="Q71" s="164">
        <v>1.2252372840324485E-3</v>
      </c>
      <c r="R71" s="164">
        <v>1.0568534018454815E-3</v>
      </c>
      <c r="S71" s="164">
        <v>1.0054005317993923E-3</v>
      </c>
      <c r="T71" s="164">
        <v>1.2057167213234403E-3</v>
      </c>
      <c r="U71" s="164">
        <v>1.502751552631957E-3</v>
      </c>
      <c r="V71" s="164">
        <v>1.2223896512367459E-3</v>
      </c>
      <c r="W71" s="164">
        <v>1.2421771434616452E-3</v>
      </c>
      <c r="X71" s="164">
        <v>1.467425128361985E-3</v>
      </c>
      <c r="Y71" s="164">
        <v>1.2551917776527635E-3</v>
      </c>
      <c r="Z71" s="164">
        <v>1.0762591827323186E-3</v>
      </c>
      <c r="AA71" s="164">
        <v>1.7840933527658808E-3</v>
      </c>
      <c r="AB71" s="164">
        <v>9.847018300272539E-4</v>
      </c>
      <c r="AC71" s="164">
        <v>7.0483995305777242E-4</v>
      </c>
      <c r="AD71" s="164">
        <v>6.3059539637562293E-4</v>
      </c>
      <c r="AE71" s="164">
        <v>5.7907079055080006E-4</v>
      </c>
      <c r="AF71" s="164">
        <v>1.7729656395051128E-4</v>
      </c>
      <c r="AG71" s="164">
        <v>7.8297897975493217E-4</v>
      </c>
      <c r="AH71" s="164">
        <v>1.0114453767435315E-3</v>
      </c>
      <c r="AI71" s="164">
        <v>1.5050772546469271E-3</v>
      </c>
      <c r="AJ71" s="164">
        <v>5.8521266937023762E-4</v>
      </c>
      <c r="AK71" s="164">
        <v>1.1383742429929432E-3</v>
      </c>
      <c r="AL71" s="164">
        <v>6.5129229579207533E-4</v>
      </c>
      <c r="AM71" s="164">
        <v>5.6735705889884337E-4</v>
      </c>
      <c r="AN71" s="164">
        <v>1.4488096100378643E-3</v>
      </c>
      <c r="AO71" s="164">
        <v>2.1423306762572134E-3</v>
      </c>
      <c r="AP71" s="164">
        <v>1.2314625942876879E-3</v>
      </c>
      <c r="AQ71" s="244">
        <f>SUM(D71:AP71)</f>
        <v>4.6097201625288187E-2</v>
      </c>
      <c r="AR71" s="165">
        <f>AQ71/AVERAGE(AQ$46:AQ$84)</f>
        <v>6.1785399835568702E-2</v>
      </c>
      <c r="AS71" s="164">
        <v>1.9887216638874755E-3</v>
      </c>
      <c r="AT71" s="164">
        <v>9.0623753951964939E-4</v>
      </c>
      <c r="AU71" s="164">
        <v>1.4471121257345391E-3</v>
      </c>
      <c r="AV71" s="164">
        <v>3.6434328288677924E-3</v>
      </c>
      <c r="AW71" s="164">
        <v>2.2310732487234278E-3</v>
      </c>
      <c r="AX71" s="164">
        <v>2.4886702414436226E-3</v>
      </c>
      <c r="AY71" s="164">
        <v>3.1676563528087393E-3</v>
      </c>
      <c r="AZ71" s="164">
        <v>4.8904295504123363E-3</v>
      </c>
      <c r="BA71" s="164">
        <v>2.8845512667295555E-3</v>
      </c>
      <c r="BB71" s="164">
        <v>2.6203285819348804E-3</v>
      </c>
      <c r="BC71" s="164">
        <v>4.5408002736078102E-3</v>
      </c>
      <c r="BD71" s="164">
        <v>2.7645993702621282E-3</v>
      </c>
      <c r="BE71" s="164">
        <v>2.3926474019946862E-3</v>
      </c>
      <c r="BF71" s="164">
        <v>1.8986733343455704E-3</v>
      </c>
      <c r="BG71" s="164">
        <v>1.8729498249063703E-3</v>
      </c>
      <c r="BH71" s="164">
        <v>1.5166035791832249E-3</v>
      </c>
      <c r="BI71" s="164">
        <v>2.1862631695495896E-3</v>
      </c>
      <c r="BJ71" s="164">
        <v>2.7950242634591171E-3</v>
      </c>
      <c r="BK71" s="164">
        <v>1.9729360289108618E-3</v>
      </c>
      <c r="BL71" s="164">
        <v>1.9112171944483355E-3</v>
      </c>
      <c r="BM71" s="164">
        <v>2.3116837754513647E-3</v>
      </c>
      <c r="BN71" s="164">
        <v>2.1476143136254225E-3</v>
      </c>
      <c r="BO71" s="164">
        <v>2.9406815975851304E-3</v>
      </c>
      <c r="BP71" s="164">
        <v>1.8795753483566397E-2</v>
      </c>
      <c r="BQ71" s="164">
        <v>3.5306497158884708E-3</v>
      </c>
      <c r="BR71" s="164">
        <v>1.0014560727851916</v>
      </c>
      <c r="BS71" s="164">
        <v>2.3958091522283931E-3</v>
      </c>
      <c r="BT71" s="164">
        <v>3.1940810196004511E-3</v>
      </c>
      <c r="BU71" s="164">
        <v>6.3176360140401581E-4</v>
      </c>
      <c r="BV71" s="164">
        <v>5.0687659879921996E-3</v>
      </c>
      <c r="BW71" s="164">
        <v>3.977449629611155E-3</v>
      </c>
      <c r="BX71" s="164">
        <v>2.2479109661328354E-2</v>
      </c>
      <c r="BY71" s="164">
        <v>4.3596182018764244E-3</v>
      </c>
      <c r="BZ71" s="164">
        <v>4.4194201390014278E-3</v>
      </c>
      <c r="CA71" s="164">
        <v>1.2102888167231983E-3</v>
      </c>
      <c r="CB71" s="164">
        <v>1.3217538745276306E-3</v>
      </c>
      <c r="CC71" s="164">
        <v>1.4065039823218092E-2</v>
      </c>
      <c r="CD71" s="164">
        <v>2.7131068543102717E-3</v>
      </c>
      <c r="CE71" s="164">
        <v>1.0076185757869073E-2</v>
      </c>
      <c r="CF71" s="244">
        <f>SUM(AS71:CE71)</f>
        <v>1.1572147760317286</v>
      </c>
      <c r="CG71" s="165">
        <f>CF71/AVERAGE(CF$46:CF$84)</f>
        <v>0.54260957683544553</v>
      </c>
      <c r="CH71" s="249">
        <f>AQ71+CF71</f>
        <v>1.2033119776570169</v>
      </c>
      <c r="CI71" s="165">
        <f>CH71/AVERAGE(CH$46:CH$84)</f>
        <v>0.41799522159482211</v>
      </c>
    </row>
    <row r="72" spans="1:87" x14ac:dyDescent="0.15">
      <c r="A72" s="136"/>
      <c r="B72" s="78" t="s">
        <v>105</v>
      </c>
      <c r="C72" s="514" t="s">
        <v>377</v>
      </c>
      <c r="D72" s="164">
        <v>8.8158119358347886E-2</v>
      </c>
      <c r="E72" s="164">
        <v>2.4388690431567578E-2</v>
      </c>
      <c r="F72" s="164">
        <v>8.5825646869768998E-2</v>
      </c>
      <c r="G72" s="164">
        <v>7.2532195445083866E-2</v>
      </c>
      <c r="H72" s="164">
        <v>0.12232100327515452</v>
      </c>
      <c r="I72" s="164">
        <v>0.15823365476763263</v>
      </c>
      <c r="J72" s="164">
        <v>0.17116025505713747</v>
      </c>
      <c r="K72" s="164">
        <v>0.10911308462539647</v>
      </c>
      <c r="L72" s="164">
        <v>6.6885239659857251E-2</v>
      </c>
      <c r="M72" s="164">
        <v>0.12548613470974965</v>
      </c>
      <c r="N72" s="164">
        <v>7.6497842068837918E-2</v>
      </c>
      <c r="O72" s="164">
        <v>8.9182888099641464E-2</v>
      </c>
      <c r="P72" s="164">
        <v>0.10027453902432046</v>
      </c>
      <c r="Q72" s="164">
        <v>0.1016966190180604</v>
      </c>
      <c r="R72" s="164">
        <v>8.6381535755829061E-2</v>
      </c>
      <c r="S72" s="164">
        <v>8.3883674529144969E-2</v>
      </c>
      <c r="T72" s="164">
        <v>9.8894935204721937E-2</v>
      </c>
      <c r="U72" s="164">
        <v>9.0130241628872607E-2</v>
      </c>
      <c r="V72" s="164">
        <v>9.9146117486127353E-2</v>
      </c>
      <c r="W72" s="164">
        <v>8.9396919675434894E-2</v>
      </c>
      <c r="X72" s="164">
        <v>9.8086628751163238E-2</v>
      </c>
      <c r="Y72" s="164">
        <v>0.11023744897367041</v>
      </c>
      <c r="Z72" s="164">
        <v>9.6077748558274792E-2</v>
      </c>
      <c r="AA72" s="164">
        <v>5.8121038226321017E-2</v>
      </c>
      <c r="AB72" s="164">
        <v>4.5988953976344525E-2</v>
      </c>
      <c r="AC72" s="164">
        <v>3.0216260137167595E-2</v>
      </c>
      <c r="AD72" s="164">
        <v>3.237112155183032E-2</v>
      </c>
      <c r="AE72" s="164">
        <v>2.0143288397881362E-2</v>
      </c>
      <c r="AF72" s="164">
        <v>7.5134864110616168E-3</v>
      </c>
      <c r="AG72" s="164">
        <v>2.5655706469724732E-2</v>
      </c>
      <c r="AH72" s="164">
        <v>3.1369754955238215E-2</v>
      </c>
      <c r="AI72" s="164">
        <v>2.5412542323265046E-2</v>
      </c>
      <c r="AJ72" s="164">
        <v>2.6438634825924113E-2</v>
      </c>
      <c r="AK72" s="164">
        <v>6.9193631303899314E-2</v>
      </c>
      <c r="AL72" s="164">
        <v>5.3589981513642707E-2</v>
      </c>
      <c r="AM72" s="164">
        <v>4.0194093176807895E-2</v>
      </c>
      <c r="AN72" s="164">
        <v>9.2722437990395631E-2</v>
      </c>
      <c r="AO72" s="164">
        <v>0.28962329718086666</v>
      </c>
      <c r="AP72" s="164">
        <v>3.6200320369061394E-2</v>
      </c>
      <c r="AQ72" s="244">
        <f t="shared" si="20"/>
        <v>3.1287457117832282</v>
      </c>
      <c r="AR72" s="165">
        <f t="shared" ref="AR72:AR84" si="29">AQ72/AVERAGE(AQ$46:AQ$84)</f>
        <v>4.1935475033326215</v>
      </c>
      <c r="AS72" s="164">
        <v>0.10826808351192714</v>
      </c>
      <c r="AT72" s="164">
        <v>5.0227742728130867E-2</v>
      </c>
      <c r="AU72" s="164">
        <v>0.10161921366398302</v>
      </c>
      <c r="AV72" s="164">
        <v>6.8783705764391981E-2</v>
      </c>
      <c r="AW72" s="164">
        <v>0.13768781514099643</v>
      </c>
      <c r="AX72" s="164">
        <v>0.17636688435321776</v>
      </c>
      <c r="AY72" s="164">
        <v>0.17708578245144227</v>
      </c>
      <c r="AZ72" s="164">
        <v>0.10808083354210705</v>
      </c>
      <c r="BA72" s="164">
        <v>5.9256912990367373E-2</v>
      </c>
      <c r="BB72" s="164">
        <v>0.14610652092983037</v>
      </c>
      <c r="BC72" s="164">
        <v>8.7961966745788489E-2</v>
      </c>
      <c r="BD72" s="164">
        <v>0.10005129355561117</v>
      </c>
      <c r="BE72" s="164">
        <v>0.1012537469922369</v>
      </c>
      <c r="BF72" s="164">
        <v>0.11720213192435641</v>
      </c>
      <c r="BG72" s="164">
        <v>0.10508312229746319</v>
      </c>
      <c r="BH72" s="164">
        <v>9.4045521099293428E-2</v>
      </c>
      <c r="BI72" s="164">
        <v>0.1083739754429128</v>
      </c>
      <c r="BJ72" s="164">
        <v>9.9040489747051208E-2</v>
      </c>
      <c r="BK72" s="164">
        <v>0.10923202738994534</v>
      </c>
      <c r="BL72" s="164">
        <v>9.946927933150837E-2</v>
      </c>
      <c r="BM72" s="164">
        <v>0.11987741972911732</v>
      </c>
      <c r="BN72" s="164">
        <v>0.13505608915817</v>
      </c>
      <c r="BO72" s="164">
        <v>0.11118870794030278</v>
      </c>
      <c r="BP72" s="164">
        <v>6.1915488026078956E-2</v>
      </c>
      <c r="BQ72" s="164">
        <v>5.4318327750285382E-2</v>
      </c>
      <c r="BR72" s="164">
        <v>3.3769833340775976E-2</v>
      </c>
      <c r="BS72" s="164">
        <v>1.0395867707825821</v>
      </c>
      <c r="BT72" s="164">
        <v>2.3520540608937879E-2</v>
      </c>
      <c r="BU72" s="164">
        <v>1.1428742987434312E-2</v>
      </c>
      <c r="BV72" s="164">
        <v>3.1095823222222541E-2</v>
      </c>
      <c r="BW72" s="164">
        <v>3.9960216334794373E-2</v>
      </c>
      <c r="BX72" s="164">
        <v>3.1706193402407108E-2</v>
      </c>
      <c r="BY72" s="164">
        <v>3.3436250223397246E-2</v>
      </c>
      <c r="BZ72" s="164">
        <v>8.0618502454674432E-2</v>
      </c>
      <c r="CA72" s="164">
        <v>6.7693953851319988E-2</v>
      </c>
      <c r="CB72" s="164">
        <v>4.5057735078644801E-2</v>
      </c>
      <c r="CC72" s="164">
        <v>0.11129851053449906</v>
      </c>
      <c r="CD72" s="164">
        <v>0.34629503450150273</v>
      </c>
      <c r="CE72" s="164">
        <v>4.0883384024556685E-2</v>
      </c>
      <c r="CF72" s="244">
        <f t="shared" si="22"/>
        <v>4.5739045735542652</v>
      </c>
      <c r="CG72" s="165">
        <f t="shared" ref="CG72:CG84" si="30">CF72/AVERAGE(CF$46:CF$84)</f>
        <v>2.1446705283634762</v>
      </c>
      <c r="CH72" s="249">
        <f t="shared" si="24"/>
        <v>7.7026502853374934</v>
      </c>
      <c r="CI72" s="165">
        <f t="shared" ref="CI72:CI84" si="31">CH72/AVERAGE(CH$46:CH$84)</f>
        <v>2.675674365974587</v>
      </c>
    </row>
    <row r="73" spans="1:87" x14ac:dyDescent="0.15">
      <c r="A73" s="136"/>
      <c r="B73" s="78" t="s">
        <v>106</v>
      </c>
      <c r="C73" s="514" t="s">
        <v>17</v>
      </c>
      <c r="D73" s="164">
        <v>1.0446404857076333E-2</v>
      </c>
      <c r="E73" s="164">
        <v>4.416010357829547E-3</v>
      </c>
      <c r="F73" s="164">
        <v>1.1969693637446505E-2</v>
      </c>
      <c r="G73" s="164">
        <v>2.057853836137942E-2</v>
      </c>
      <c r="H73" s="164">
        <v>1.1891522412327896E-2</v>
      </c>
      <c r="I73" s="164">
        <v>1.7579831952194081E-2</v>
      </c>
      <c r="J73" s="164">
        <v>1.6459541178266378E-2</v>
      </c>
      <c r="K73" s="164">
        <v>1.5439105921346024E-2</v>
      </c>
      <c r="L73" s="164">
        <v>1.8399205421750893E-2</v>
      </c>
      <c r="M73" s="164">
        <v>1.3435952795601936E-2</v>
      </c>
      <c r="N73" s="164">
        <v>1.2533357913996297E-2</v>
      </c>
      <c r="O73" s="164">
        <v>1.7928536181907317E-2</v>
      </c>
      <c r="P73" s="164">
        <v>1.6133017042535568E-2</v>
      </c>
      <c r="Q73" s="164">
        <v>1.4208023954122514E-2</v>
      </c>
      <c r="R73" s="164">
        <v>1.1936348712807797E-2</v>
      </c>
      <c r="S73" s="164">
        <v>1.135376766721442E-2</v>
      </c>
      <c r="T73" s="164">
        <v>1.2096956301048211E-2</v>
      </c>
      <c r="U73" s="164">
        <v>1.2280099526082134E-2</v>
      </c>
      <c r="V73" s="164">
        <v>1.1949361770504749E-2</v>
      </c>
      <c r="W73" s="164">
        <v>1.1139140699452512E-2</v>
      </c>
      <c r="X73" s="164">
        <v>1.4278917117928992E-2</v>
      </c>
      <c r="Y73" s="164">
        <v>1.2610701483841703E-2</v>
      </c>
      <c r="Z73" s="164">
        <v>1.2310203417038371E-2</v>
      </c>
      <c r="AA73" s="164">
        <v>1.8692388164031459E-2</v>
      </c>
      <c r="AB73" s="164">
        <v>8.2015563495256745E-3</v>
      </c>
      <c r="AC73" s="164">
        <v>6.5943350963478774E-3</v>
      </c>
      <c r="AD73" s="164">
        <v>7.4400677003471586E-3</v>
      </c>
      <c r="AE73" s="164">
        <v>1.2223904346740861E-2</v>
      </c>
      <c r="AF73" s="164">
        <v>1.1718164716390365E-2</v>
      </c>
      <c r="AG73" s="164">
        <v>8.6697182747516571E-3</v>
      </c>
      <c r="AH73" s="164">
        <v>6.9306058766176017E-3</v>
      </c>
      <c r="AI73" s="164">
        <v>9.6838205245928996E-3</v>
      </c>
      <c r="AJ73" s="164">
        <v>3.9481750875495769E-3</v>
      </c>
      <c r="AK73" s="164">
        <v>8.1166813417869309E-3</v>
      </c>
      <c r="AL73" s="164">
        <v>1.4657514961278068E-2</v>
      </c>
      <c r="AM73" s="164">
        <v>6.9298815499364867E-3</v>
      </c>
      <c r="AN73" s="164">
        <v>8.7204989124350738E-3</v>
      </c>
      <c r="AO73" s="164">
        <v>2.1001113442166906E-2</v>
      </c>
      <c r="AP73" s="164">
        <v>9.4707968611054804E-3</v>
      </c>
      <c r="AQ73" s="244">
        <f t="shared" si="20"/>
        <v>0.47437346188930374</v>
      </c>
      <c r="AR73" s="165">
        <f t="shared" si="29"/>
        <v>0.63581633983905217</v>
      </c>
      <c r="AS73" s="164">
        <v>1.9560946859552463E-2</v>
      </c>
      <c r="AT73" s="164">
        <v>1.5359355643439361E-2</v>
      </c>
      <c r="AU73" s="164">
        <v>2.4562561034954276E-2</v>
      </c>
      <c r="AV73" s="164">
        <v>6.120468246680371E-2</v>
      </c>
      <c r="AW73" s="164">
        <v>1.9650647991560702E-2</v>
      </c>
      <c r="AX73" s="164">
        <v>3.9696290953667321E-2</v>
      </c>
      <c r="AY73" s="164">
        <v>2.9235922008747004E-2</v>
      </c>
      <c r="AZ73" s="164">
        <v>2.7668933110424374E-2</v>
      </c>
      <c r="BA73" s="164">
        <v>4.7837824837937727E-2</v>
      </c>
      <c r="BB73" s="164">
        <v>1.9893218215455401E-2</v>
      </c>
      <c r="BC73" s="164">
        <v>2.9070286303664823E-2</v>
      </c>
      <c r="BD73" s="164">
        <v>2.9997061576883931E-2</v>
      </c>
      <c r="BE73" s="164">
        <v>3.023246462381507E-2</v>
      </c>
      <c r="BF73" s="164">
        <v>2.7586251116427936E-2</v>
      </c>
      <c r="BG73" s="164">
        <v>2.0739054573801187E-2</v>
      </c>
      <c r="BH73" s="164">
        <v>1.9836943901837305E-2</v>
      </c>
      <c r="BI73" s="164">
        <v>2.3826815794270116E-2</v>
      </c>
      <c r="BJ73" s="164">
        <v>2.0571348868662458E-2</v>
      </c>
      <c r="BK73" s="164">
        <v>1.8951479772296293E-2</v>
      </c>
      <c r="BL73" s="164">
        <v>1.8459196029587163E-2</v>
      </c>
      <c r="BM73" s="164">
        <v>2.1579995875200424E-2</v>
      </c>
      <c r="BN73" s="164">
        <v>2.763393548604345E-2</v>
      </c>
      <c r="BO73" s="164">
        <v>2.9069001438131653E-2</v>
      </c>
      <c r="BP73" s="164">
        <v>5.5759058139399249E-2</v>
      </c>
      <c r="BQ73" s="164">
        <v>1.782046753296998E-2</v>
      </c>
      <c r="BR73" s="164">
        <v>1.8279830749009778E-2</v>
      </c>
      <c r="BS73" s="164">
        <v>2.8725905401067651E-2</v>
      </c>
      <c r="BT73" s="164">
        <v>1.0732686224546417</v>
      </c>
      <c r="BU73" s="164">
        <v>8.3416647358528176E-2</v>
      </c>
      <c r="BV73" s="164">
        <v>3.0154116876094428E-2</v>
      </c>
      <c r="BW73" s="164">
        <v>1.6699846662846653E-2</v>
      </c>
      <c r="BX73" s="164">
        <v>5.0383914255562906E-2</v>
      </c>
      <c r="BY73" s="164">
        <v>9.2999770890573562E-3</v>
      </c>
      <c r="BZ73" s="164">
        <v>1.7483081306244614E-2</v>
      </c>
      <c r="CA73" s="164">
        <v>7.4438628801009626E-2</v>
      </c>
      <c r="CB73" s="164">
        <v>2.0690265817542831E-2</v>
      </c>
      <c r="CC73" s="164">
        <v>1.9348830846497914E-2</v>
      </c>
      <c r="CD73" s="164">
        <v>2.6416492716272319E-2</v>
      </c>
      <c r="CE73" s="164">
        <v>2.8530384035913087E-2</v>
      </c>
      <c r="CF73" s="244">
        <f t="shared" si="22"/>
        <v>2.1929402885258225</v>
      </c>
      <c r="CG73" s="165">
        <f t="shared" si="30"/>
        <v>1.0282537231876578</v>
      </c>
      <c r="CH73" s="249">
        <f t="shared" si="24"/>
        <v>2.6673137504151261</v>
      </c>
      <c r="CI73" s="165">
        <f t="shared" si="31"/>
        <v>0.92654641761197221</v>
      </c>
    </row>
    <row r="74" spans="1:87" x14ac:dyDescent="0.15">
      <c r="A74" s="136"/>
      <c r="B74" s="78" t="s">
        <v>107</v>
      </c>
      <c r="C74" s="514" t="s">
        <v>18</v>
      </c>
      <c r="D74" s="164">
        <v>7.52685452439071E-3</v>
      </c>
      <c r="E74" s="164">
        <v>2.4384650541289655E-3</v>
      </c>
      <c r="F74" s="164">
        <v>7.3453270437126503E-3</v>
      </c>
      <c r="G74" s="164">
        <v>8.6414489683702897E-3</v>
      </c>
      <c r="H74" s="164">
        <v>9.3746388469599477E-3</v>
      </c>
      <c r="I74" s="164">
        <v>1.1434228041616021E-2</v>
      </c>
      <c r="J74" s="164">
        <v>1.2127130427739273E-2</v>
      </c>
      <c r="K74" s="164">
        <v>1.0767636892543288E-2</v>
      </c>
      <c r="L74" s="164">
        <v>8.3279596367104233E-3</v>
      </c>
      <c r="M74" s="164">
        <v>1.0780925280560325E-2</v>
      </c>
      <c r="N74" s="164">
        <v>7.6079901934541557E-3</v>
      </c>
      <c r="O74" s="164">
        <v>9.7859583064230059E-3</v>
      </c>
      <c r="P74" s="164">
        <v>8.8936516655625363E-3</v>
      </c>
      <c r="Q74" s="164">
        <v>8.7205186900713213E-3</v>
      </c>
      <c r="R74" s="164">
        <v>7.824505260537325E-3</v>
      </c>
      <c r="S74" s="164">
        <v>7.8570182764168689E-3</v>
      </c>
      <c r="T74" s="164">
        <v>8.4811786738479677E-3</v>
      </c>
      <c r="U74" s="164">
        <v>8.3898999216286164E-3</v>
      </c>
      <c r="V74" s="164">
        <v>8.7908957272821251E-3</v>
      </c>
      <c r="W74" s="164">
        <v>8.2433063554666446E-3</v>
      </c>
      <c r="X74" s="164">
        <v>8.9015386246361454E-3</v>
      </c>
      <c r="Y74" s="164">
        <v>9.3110000057896429E-3</v>
      </c>
      <c r="Z74" s="164">
        <v>8.095346792286193E-3</v>
      </c>
      <c r="AA74" s="164">
        <v>8.3550836563676591E-3</v>
      </c>
      <c r="AB74" s="164">
        <v>6.0790700628594813E-3</v>
      </c>
      <c r="AC74" s="164">
        <v>3.9220836929696494E-3</v>
      </c>
      <c r="AD74" s="164">
        <v>4.9079363744574424E-3</v>
      </c>
      <c r="AE74" s="164">
        <v>4.5257321964148698E-3</v>
      </c>
      <c r="AF74" s="164">
        <v>1.8014008927744718E-3</v>
      </c>
      <c r="AG74" s="164">
        <v>4.8268786906305733E-3</v>
      </c>
      <c r="AH74" s="164">
        <v>7.5001932980312295E-3</v>
      </c>
      <c r="AI74" s="164">
        <v>3.5871680069174028E-3</v>
      </c>
      <c r="AJ74" s="164">
        <v>3.2105625251945989E-3</v>
      </c>
      <c r="AK74" s="164">
        <v>6.3574821734182141E-3</v>
      </c>
      <c r="AL74" s="164">
        <v>6.1811984739989249E-3</v>
      </c>
      <c r="AM74" s="164">
        <v>4.7409958601465768E-3</v>
      </c>
      <c r="AN74" s="164">
        <v>7.2032272362671686E-3</v>
      </c>
      <c r="AO74" s="164">
        <v>1.8069412414159221E-2</v>
      </c>
      <c r="AP74" s="164">
        <v>6.668457954683747E-3</v>
      </c>
      <c r="AQ74" s="244">
        <f t="shared" si="20"/>
        <v>0.29760430671942567</v>
      </c>
      <c r="AR74" s="165">
        <f t="shared" si="29"/>
        <v>0.39888757744808084</v>
      </c>
      <c r="AS74" s="164">
        <v>1.3153054266217623E-2</v>
      </c>
      <c r="AT74" s="164">
        <v>7.1079194935973079E-3</v>
      </c>
      <c r="AU74" s="164">
        <v>1.1303311913256181E-2</v>
      </c>
      <c r="AV74" s="164">
        <v>2.2933070139591179E-2</v>
      </c>
      <c r="AW74" s="164">
        <v>1.4399002760970062E-2</v>
      </c>
      <c r="AX74" s="164">
        <v>1.8659514847793286E-2</v>
      </c>
      <c r="AY74" s="164">
        <v>1.7380586707807295E-2</v>
      </c>
      <c r="AZ74" s="164">
        <v>1.7207330848969703E-2</v>
      </c>
      <c r="BA74" s="164">
        <v>1.7990243940160345E-2</v>
      </c>
      <c r="BB74" s="164">
        <v>1.7126077922598629E-2</v>
      </c>
      <c r="BC74" s="164">
        <v>1.529311163175669E-2</v>
      </c>
      <c r="BD74" s="164">
        <v>1.5141942085471814E-2</v>
      </c>
      <c r="BE74" s="164">
        <v>1.3516936827813573E-2</v>
      </c>
      <c r="BF74" s="164">
        <v>1.551291886667259E-2</v>
      </c>
      <c r="BG74" s="164">
        <v>1.3994666920607511E-2</v>
      </c>
      <c r="BH74" s="164">
        <v>1.3264036698150128E-2</v>
      </c>
      <c r="BI74" s="164">
        <v>1.3210250243092539E-2</v>
      </c>
      <c r="BJ74" s="164">
        <v>1.2884811718219343E-2</v>
      </c>
      <c r="BK74" s="164">
        <v>1.4019536448134164E-2</v>
      </c>
      <c r="BL74" s="164">
        <v>1.3622818539058314E-2</v>
      </c>
      <c r="BM74" s="164">
        <v>1.3032467379033068E-2</v>
      </c>
      <c r="BN74" s="164">
        <v>1.6124529551091664E-2</v>
      </c>
      <c r="BO74" s="164">
        <v>1.6541465093937294E-2</v>
      </c>
      <c r="BP74" s="164">
        <v>2.5378463907998333E-2</v>
      </c>
      <c r="BQ74" s="164">
        <v>1.2546315902613257E-2</v>
      </c>
      <c r="BR74" s="164">
        <v>8.9316319712811204E-3</v>
      </c>
      <c r="BS74" s="164">
        <v>4.2566570013925734E-2</v>
      </c>
      <c r="BT74" s="164">
        <v>2.8421477022509831E-2</v>
      </c>
      <c r="BU74" s="164">
        <v>1.0266841014644479</v>
      </c>
      <c r="BV74" s="164">
        <v>3.1763493009405654E-2</v>
      </c>
      <c r="BW74" s="164">
        <v>3.9073684195878179E-2</v>
      </c>
      <c r="BX74" s="164">
        <v>8.5222681850557844E-3</v>
      </c>
      <c r="BY74" s="164">
        <v>1.4098328534761189E-2</v>
      </c>
      <c r="BZ74" s="164">
        <v>2.8340311403206944E-2</v>
      </c>
      <c r="CA74" s="164">
        <v>3.0634503975099803E-2</v>
      </c>
      <c r="CB74" s="164">
        <v>1.7317115922791393E-2</v>
      </c>
      <c r="CC74" s="164">
        <v>2.7208440806294299E-2</v>
      </c>
      <c r="CD74" s="164">
        <v>2.2287193877330538E-2</v>
      </c>
      <c r="CE74" s="164">
        <v>4.9730839912260072E-2</v>
      </c>
      <c r="CF74" s="244">
        <f t="shared" si="22"/>
        <v>1.7569243449488603</v>
      </c>
      <c r="CG74" s="165">
        <f t="shared" si="30"/>
        <v>0.82380902412401891</v>
      </c>
      <c r="CH74" s="249">
        <f t="shared" si="24"/>
        <v>2.0545286516682859</v>
      </c>
      <c r="CI74" s="165">
        <f t="shared" si="31"/>
        <v>0.71368288105894462</v>
      </c>
    </row>
    <row r="75" spans="1:87" x14ac:dyDescent="0.15">
      <c r="A75" s="136"/>
      <c r="B75" s="78" t="s">
        <v>108</v>
      </c>
      <c r="C75" s="514" t="s">
        <v>378</v>
      </c>
      <c r="D75" s="164">
        <v>3.5012741689695079E-2</v>
      </c>
      <c r="E75" s="164">
        <v>1.4374252012983296E-2</v>
      </c>
      <c r="F75" s="164">
        <v>3.1366046075906005E-2</v>
      </c>
      <c r="G75" s="164">
        <v>4.0959965197066898E-2</v>
      </c>
      <c r="H75" s="164">
        <v>4.0544454226841303E-2</v>
      </c>
      <c r="I75" s="164">
        <v>3.7670159694101084E-2</v>
      </c>
      <c r="J75" s="164">
        <v>5.0779987948789504E-2</v>
      </c>
      <c r="K75" s="164">
        <v>4.2407606763573552E-2</v>
      </c>
      <c r="L75" s="164">
        <v>5.1247101220035528E-2</v>
      </c>
      <c r="M75" s="164">
        <v>3.7258521021775251E-2</v>
      </c>
      <c r="N75" s="164">
        <v>4.1945453712148334E-2</v>
      </c>
      <c r="O75" s="164">
        <v>4.7633658308442087E-2</v>
      </c>
      <c r="P75" s="164">
        <v>4.0171063608209046E-2</v>
      </c>
      <c r="Q75" s="164">
        <v>3.8041970269688946E-2</v>
      </c>
      <c r="R75" s="164">
        <v>3.3102999990893334E-2</v>
      </c>
      <c r="S75" s="164">
        <v>2.9405952568367397E-2</v>
      </c>
      <c r="T75" s="164">
        <v>3.1883262461236218E-2</v>
      </c>
      <c r="U75" s="164">
        <v>3.4315414652757198E-2</v>
      </c>
      <c r="V75" s="164">
        <v>3.4049412017229067E-2</v>
      </c>
      <c r="W75" s="164">
        <v>3.1193747381541324E-2</v>
      </c>
      <c r="X75" s="164">
        <v>3.6013541496139195E-2</v>
      </c>
      <c r="Y75" s="164">
        <v>7.3416901780339952E-2</v>
      </c>
      <c r="Z75" s="164">
        <v>3.4505778147272195E-2</v>
      </c>
      <c r="AA75" s="164">
        <v>4.7748099820937369E-2</v>
      </c>
      <c r="AB75" s="164">
        <v>2.1056922355132516E-2</v>
      </c>
      <c r="AC75" s="164">
        <v>2.9867939017412644E-2</v>
      </c>
      <c r="AD75" s="164">
        <v>2.0294224739378815E-2</v>
      </c>
      <c r="AE75" s="164">
        <v>2.2212555454206018E-2</v>
      </c>
      <c r="AF75" s="164">
        <v>4.5493477366137765E-3</v>
      </c>
      <c r="AG75" s="164">
        <v>3.9404212526914721E-2</v>
      </c>
      <c r="AH75" s="164">
        <v>2.0441428069968969E-2</v>
      </c>
      <c r="AI75" s="164">
        <v>2.0647849719901447E-2</v>
      </c>
      <c r="AJ75" s="164">
        <v>1.5475893234304108E-2</v>
      </c>
      <c r="AK75" s="164">
        <v>2.0218502161791253E-2</v>
      </c>
      <c r="AL75" s="164">
        <v>2.5730012118307301E-2</v>
      </c>
      <c r="AM75" s="164">
        <v>1.5368432759606563E-2</v>
      </c>
      <c r="AN75" s="164">
        <v>2.6511941374716547E-2</v>
      </c>
      <c r="AO75" s="164">
        <v>7.2869580945663995E-2</v>
      </c>
      <c r="AP75" s="164">
        <v>4.9245742085439102E-2</v>
      </c>
      <c r="AQ75" s="244">
        <f t="shared" si="20"/>
        <v>1.3389426763653278</v>
      </c>
      <c r="AR75" s="165">
        <f t="shared" si="29"/>
        <v>1.794623224390165</v>
      </c>
      <c r="AS75" s="164">
        <v>5.2116419041262373E-2</v>
      </c>
      <c r="AT75" s="164">
        <v>3.354882182169322E-2</v>
      </c>
      <c r="AU75" s="164">
        <v>4.5057778848698972E-2</v>
      </c>
      <c r="AV75" s="164">
        <v>5.7341757603982323E-2</v>
      </c>
      <c r="AW75" s="164">
        <v>5.6655024407699692E-2</v>
      </c>
      <c r="AX75" s="164">
        <v>5.0332670841807599E-2</v>
      </c>
      <c r="AY75" s="164">
        <v>7.0504596270608122E-2</v>
      </c>
      <c r="AZ75" s="164">
        <v>5.8195609940538011E-2</v>
      </c>
      <c r="BA75" s="164">
        <v>6.4018727755722676E-2</v>
      </c>
      <c r="BB75" s="164">
        <v>4.9980400192828178E-2</v>
      </c>
      <c r="BC75" s="164">
        <v>6.8271745451125646E-2</v>
      </c>
      <c r="BD75" s="164">
        <v>6.5241275730499801E-2</v>
      </c>
      <c r="BE75" s="164">
        <v>6.0722940681363455E-2</v>
      </c>
      <c r="BF75" s="164">
        <v>5.2815620884279747E-2</v>
      </c>
      <c r="BG75" s="164">
        <v>4.3613828648051876E-2</v>
      </c>
      <c r="BH75" s="164">
        <v>3.9562472474260937E-2</v>
      </c>
      <c r="BI75" s="164">
        <v>4.3104724067436338E-2</v>
      </c>
      <c r="BJ75" s="164">
        <v>4.4571144466592119E-2</v>
      </c>
      <c r="BK75" s="164">
        <v>4.4664813490918574E-2</v>
      </c>
      <c r="BL75" s="164">
        <v>4.168791641113706E-2</v>
      </c>
      <c r="BM75" s="164">
        <v>5.0661088481345623E-2</v>
      </c>
      <c r="BN75" s="164">
        <v>0.10634530812437167</v>
      </c>
      <c r="BO75" s="164">
        <v>5.0986503700938289E-2</v>
      </c>
      <c r="BP75" s="164">
        <v>7.4749112151140093E-2</v>
      </c>
      <c r="BQ75" s="164">
        <v>3.1085645448454716E-2</v>
      </c>
      <c r="BR75" s="164">
        <v>5.2052126870100038E-2</v>
      </c>
      <c r="BS75" s="164">
        <v>3.499540203808129E-2</v>
      </c>
      <c r="BT75" s="164">
        <v>3.8335764738478072E-2</v>
      </c>
      <c r="BU75" s="164">
        <v>8.2930681030590377E-3</v>
      </c>
      <c r="BV75" s="164">
        <v>1.1135090231898062</v>
      </c>
      <c r="BW75" s="164">
        <v>3.3186361092112801E-2</v>
      </c>
      <c r="BX75" s="164">
        <v>3.6925530271991976E-2</v>
      </c>
      <c r="BY75" s="164">
        <v>2.7553416618099045E-2</v>
      </c>
      <c r="BZ75" s="164">
        <v>2.8335423302544446E-2</v>
      </c>
      <c r="CA75" s="164">
        <v>4.2256287720270791E-2</v>
      </c>
      <c r="CB75" s="164">
        <v>2.3276333587451629E-2</v>
      </c>
      <c r="CC75" s="164">
        <v>4.3664715892317733E-2</v>
      </c>
      <c r="CD75" s="164">
        <v>0.1035553401227141</v>
      </c>
      <c r="CE75" s="164">
        <v>8.7126189086701403E-2</v>
      </c>
      <c r="CF75" s="244">
        <f t="shared" si="22"/>
        <v>3.0289009295704856</v>
      </c>
      <c r="CG75" s="165">
        <f t="shared" si="30"/>
        <v>1.4202295768349806</v>
      </c>
      <c r="CH75" s="249">
        <f t="shared" si="24"/>
        <v>4.3678436059358132</v>
      </c>
      <c r="CI75" s="165">
        <f t="shared" si="31"/>
        <v>1.5172605191793924</v>
      </c>
    </row>
    <row r="76" spans="1:87" x14ac:dyDescent="0.15">
      <c r="A76" s="136"/>
      <c r="B76" s="78" t="s">
        <v>109</v>
      </c>
      <c r="C76" s="514" t="s">
        <v>347</v>
      </c>
      <c r="D76" s="164">
        <v>2.1144069443324462E-2</v>
      </c>
      <c r="E76" s="164">
        <v>8.0553092543019268E-3</v>
      </c>
      <c r="F76" s="164">
        <v>2.261074982325929E-2</v>
      </c>
      <c r="G76" s="164">
        <v>3.1246790104195059E-2</v>
      </c>
      <c r="H76" s="164">
        <v>2.5905460294368774E-2</v>
      </c>
      <c r="I76" s="164">
        <v>3.3626462937467162E-2</v>
      </c>
      <c r="J76" s="164">
        <v>3.1700290930722463E-2</v>
      </c>
      <c r="K76" s="164">
        <v>4.0401382215054946E-2</v>
      </c>
      <c r="L76" s="164">
        <v>2.657868859208801E-2</v>
      </c>
      <c r="M76" s="164">
        <v>3.2621521844532285E-2</v>
      </c>
      <c r="N76" s="164">
        <v>2.5325030340834789E-2</v>
      </c>
      <c r="O76" s="164">
        <v>2.5363573780557997E-2</v>
      </c>
      <c r="P76" s="164">
        <v>2.4326055884545866E-2</v>
      </c>
      <c r="Q76" s="164">
        <v>2.4535345972671724E-2</v>
      </c>
      <c r="R76" s="164">
        <v>2.4725799495962181E-2</v>
      </c>
      <c r="S76" s="164">
        <v>2.7458405753582216E-2</v>
      </c>
      <c r="T76" s="164">
        <v>2.8164262200261917E-2</v>
      </c>
      <c r="U76" s="164">
        <v>2.8956489798744101E-2</v>
      </c>
      <c r="V76" s="164">
        <v>3.2661274890727995E-2</v>
      </c>
      <c r="W76" s="164">
        <v>3.5241171676418326E-2</v>
      </c>
      <c r="X76" s="164">
        <v>2.5753996331260805E-2</v>
      </c>
      <c r="Y76" s="164">
        <v>2.6112473284917798E-2</v>
      </c>
      <c r="Z76" s="164">
        <v>2.7419137343215782E-2</v>
      </c>
      <c r="AA76" s="164">
        <v>3.1362487049730173E-2</v>
      </c>
      <c r="AB76" s="164">
        <v>5.1358636794079086E-2</v>
      </c>
      <c r="AC76" s="164">
        <v>1.833413234839034E-2</v>
      </c>
      <c r="AD76" s="164">
        <v>3.9160558076788636E-2</v>
      </c>
      <c r="AE76" s="164">
        <v>5.2109880343280242E-2</v>
      </c>
      <c r="AF76" s="164">
        <v>9.7690649124681211E-3</v>
      </c>
      <c r="AG76" s="164">
        <v>2.1310724420649612E-2</v>
      </c>
      <c r="AH76" s="164">
        <v>0.13195771946824236</v>
      </c>
      <c r="AI76" s="164">
        <v>2.9155906408867477E-2</v>
      </c>
      <c r="AJ76" s="164">
        <v>2.4259298990054159E-2</v>
      </c>
      <c r="AK76" s="164">
        <v>2.5874064054231195E-2</v>
      </c>
      <c r="AL76" s="164">
        <v>5.4290641523719325E-2</v>
      </c>
      <c r="AM76" s="164">
        <v>3.5734712530511192E-2</v>
      </c>
      <c r="AN76" s="164">
        <v>2.7636374135877669E-2</v>
      </c>
      <c r="AO76" s="164">
        <v>3.8357281444661794E-2</v>
      </c>
      <c r="AP76" s="164">
        <v>4.6539750990010759E-2</v>
      </c>
      <c r="AQ76" s="244">
        <f t="shared" si="20"/>
        <v>1.2671449756845781</v>
      </c>
      <c r="AR76" s="165">
        <f t="shared" si="29"/>
        <v>1.6983907094558732</v>
      </c>
      <c r="AS76" s="164">
        <v>2.7199566234767571E-2</v>
      </c>
      <c r="AT76" s="164">
        <v>1.581606504982622E-2</v>
      </c>
      <c r="AU76" s="164">
        <v>2.9686261253094127E-2</v>
      </c>
      <c r="AV76" s="164">
        <v>4.6560194424052834E-2</v>
      </c>
      <c r="AW76" s="164">
        <v>3.1430498011150179E-2</v>
      </c>
      <c r="AX76" s="164">
        <v>4.1055117682833195E-2</v>
      </c>
      <c r="AY76" s="164">
        <v>3.7771863258888295E-2</v>
      </c>
      <c r="AZ76" s="164">
        <v>5.2569301542100183E-2</v>
      </c>
      <c r="BA76" s="164">
        <v>3.6556571092304702E-2</v>
      </c>
      <c r="BB76" s="164">
        <v>4.0761054604690053E-2</v>
      </c>
      <c r="BC76" s="164">
        <v>3.6296739653673624E-2</v>
      </c>
      <c r="BD76" s="164">
        <v>3.1586408780391977E-2</v>
      </c>
      <c r="BE76" s="164">
        <v>3.0859234814076899E-2</v>
      </c>
      <c r="BF76" s="164">
        <v>3.213176838398224E-2</v>
      </c>
      <c r="BG76" s="164">
        <v>3.4160226351594318E-2</v>
      </c>
      <c r="BH76" s="164">
        <v>3.6434436919611617E-2</v>
      </c>
      <c r="BI76" s="164">
        <v>3.6508979377792093E-2</v>
      </c>
      <c r="BJ76" s="164">
        <v>4.0686340724263866E-2</v>
      </c>
      <c r="BK76" s="164">
        <v>4.2235621152311234E-2</v>
      </c>
      <c r="BL76" s="164">
        <v>5.4306039289551349E-2</v>
      </c>
      <c r="BM76" s="164">
        <v>3.267588190602666E-2</v>
      </c>
      <c r="BN76" s="164">
        <v>3.4847029811729886E-2</v>
      </c>
      <c r="BO76" s="164">
        <v>3.9995822682566219E-2</v>
      </c>
      <c r="BP76" s="164">
        <v>5.5996226820267191E-2</v>
      </c>
      <c r="BQ76" s="164">
        <v>8.3247481672884718E-2</v>
      </c>
      <c r="BR76" s="164">
        <v>2.8228367938811512E-2</v>
      </c>
      <c r="BS76" s="164">
        <v>6.4933900991004864E-2</v>
      </c>
      <c r="BT76" s="164">
        <v>9.1338822945389656E-2</v>
      </c>
      <c r="BU76" s="164">
        <v>1.796594374072992E-2</v>
      </c>
      <c r="BV76" s="164">
        <v>3.5808171171206708E-2</v>
      </c>
      <c r="BW76" s="164">
        <v>1.201871830106213</v>
      </c>
      <c r="BX76" s="164">
        <v>4.9932483569449307E-2</v>
      </c>
      <c r="BY76" s="164">
        <v>4.191458785119706E-2</v>
      </c>
      <c r="BZ76" s="164">
        <v>3.8347146484968904E-2</v>
      </c>
      <c r="CA76" s="164">
        <v>9.5637933272218992E-2</v>
      </c>
      <c r="CB76" s="164">
        <v>0.10699892477221772</v>
      </c>
      <c r="CC76" s="164">
        <v>4.4869251545022346E-2</v>
      </c>
      <c r="CD76" s="164">
        <v>4.173114993334804E-2</v>
      </c>
      <c r="CE76" s="164">
        <v>7.7620395970014147E-2</v>
      </c>
      <c r="CF76" s="244">
        <f t="shared" si="22"/>
        <v>2.9185736417862236</v>
      </c>
      <c r="CG76" s="165">
        <f t="shared" si="30"/>
        <v>1.3684979154546222</v>
      </c>
      <c r="CH76" s="249">
        <f t="shared" si="24"/>
        <v>4.1857186174708012</v>
      </c>
      <c r="CI76" s="165">
        <f t="shared" si="31"/>
        <v>1.4539956499477111</v>
      </c>
    </row>
    <row r="77" spans="1:87" x14ac:dyDescent="0.15">
      <c r="A77" s="136"/>
      <c r="B77" s="78" t="s">
        <v>110</v>
      </c>
      <c r="C77" s="514" t="s">
        <v>19</v>
      </c>
      <c r="D77" s="164">
        <v>1.0190875995676053E-3</v>
      </c>
      <c r="E77" s="164">
        <v>3.6611695718296715E-4</v>
      </c>
      <c r="F77" s="164">
        <v>8.5980161451766049E-4</v>
      </c>
      <c r="G77" s="164">
        <v>9.5918767715989642E-4</v>
      </c>
      <c r="H77" s="164">
        <v>1.282684457660242E-3</v>
      </c>
      <c r="I77" s="164">
        <v>1.0366481740740337E-3</v>
      </c>
      <c r="J77" s="164">
        <v>1.1535261427271517E-3</v>
      </c>
      <c r="K77" s="164">
        <v>1.1297105996752003E-3</v>
      </c>
      <c r="L77" s="164">
        <v>9.2274213228593811E-4</v>
      </c>
      <c r="M77" s="164">
        <v>1.1144666130281193E-3</v>
      </c>
      <c r="N77" s="164">
        <v>8.822375208523077E-4</v>
      </c>
      <c r="O77" s="164">
        <v>1.2837254885813565E-3</v>
      </c>
      <c r="P77" s="164">
        <v>1.2375308286618467E-3</v>
      </c>
      <c r="Q77" s="164">
        <v>1.0041844248497101E-3</v>
      </c>
      <c r="R77" s="164">
        <v>1.1040736677654149E-3</v>
      </c>
      <c r="S77" s="164">
        <v>1.1340663720698877E-3</v>
      </c>
      <c r="T77" s="164">
        <v>1.0149899721945584E-3</v>
      </c>
      <c r="U77" s="164">
        <v>1.0381779108515564E-3</v>
      </c>
      <c r="V77" s="164">
        <v>1.0751101685118945E-3</v>
      </c>
      <c r="W77" s="164">
        <v>9.3174030550877173E-4</v>
      </c>
      <c r="X77" s="164">
        <v>1.1503873997794312E-3</v>
      </c>
      <c r="Y77" s="164">
        <v>9.1539690657949395E-4</v>
      </c>
      <c r="Z77" s="164">
        <v>8.8432862170637538E-4</v>
      </c>
      <c r="AA77" s="164">
        <v>9.2307419530864325E-4</v>
      </c>
      <c r="AB77" s="164">
        <v>6.5697468408416253E-4</v>
      </c>
      <c r="AC77" s="164">
        <v>4.0619840485241058E-4</v>
      </c>
      <c r="AD77" s="164">
        <v>4.0826557274478443E-4</v>
      </c>
      <c r="AE77" s="164">
        <v>3.9371595728353672E-4</v>
      </c>
      <c r="AF77" s="164">
        <v>1.2748072020557765E-4</v>
      </c>
      <c r="AG77" s="164">
        <v>4.5224319935716924E-4</v>
      </c>
      <c r="AH77" s="164">
        <v>6.30945084876114E-4</v>
      </c>
      <c r="AI77" s="164">
        <v>3.6679240957043817E-4</v>
      </c>
      <c r="AJ77" s="164">
        <v>2.9896491142540756E-4</v>
      </c>
      <c r="AK77" s="164">
        <v>5.7782880928198427E-4</v>
      </c>
      <c r="AL77" s="164">
        <v>5.1149353884209E-4</v>
      </c>
      <c r="AM77" s="164">
        <v>5.3299502268081944E-4</v>
      </c>
      <c r="AN77" s="164">
        <v>7.281550848510888E-4</v>
      </c>
      <c r="AO77" s="164">
        <v>1.6064601810179653E-3</v>
      </c>
      <c r="AP77" s="164">
        <v>6.0167268461603133E-4</v>
      </c>
      <c r="AQ77" s="244">
        <f t="shared" si="20"/>
        <v>3.2723182016789643E-2</v>
      </c>
      <c r="AR77" s="165">
        <f t="shared" si="29"/>
        <v>4.3859818243073223E-2</v>
      </c>
      <c r="AS77" s="164">
        <v>4.5880539091736894E-3</v>
      </c>
      <c r="AT77" s="164">
        <v>3.349130630951568E-3</v>
      </c>
      <c r="AU77" s="164">
        <v>4.7928470497420441E-3</v>
      </c>
      <c r="AV77" s="164">
        <v>3.1507625831993539E-3</v>
      </c>
      <c r="AW77" s="164">
        <v>2.5703814775942702E-3</v>
      </c>
      <c r="AX77" s="164">
        <v>1.9871707976537715E-3</v>
      </c>
      <c r="AY77" s="164">
        <v>2.1334161743241493E-3</v>
      </c>
      <c r="AZ77" s="164">
        <v>2.0909414695761712E-3</v>
      </c>
      <c r="BA77" s="164">
        <v>2.5051023905527229E-3</v>
      </c>
      <c r="BB77" s="164">
        <v>2.0375937035646608E-3</v>
      </c>
      <c r="BC77" s="164">
        <v>3.5308461728153222E-3</v>
      </c>
      <c r="BD77" s="164">
        <v>2.5564487023297384E-3</v>
      </c>
      <c r="BE77" s="164">
        <v>2.6949904501136612E-3</v>
      </c>
      <c r="BF77" s="164">
        <v>2.0337623514762853E-3</v>
      </c>
      <c r="BG77" s="164">
        <v>3.8327865428945409E-3</v>
      </c>
      <c r="BH77" s="164">
        <v>3.2089648743995986E-3</v>
      </c>
      <c r="BI77" s="164">
        <v>2.3826117197087689E-3</v>
      </c>
      <c r="BJ77" s="164">
        <v>1.7753182405649342E-3</v>
      </c>
      <c r="BK77" s="164">
        <v>2.4318464270602952E-3</v>
      </c>
      <c r="BL77" s="164">
        <v>1.9367344562876553E-3</v>
      </c>
      <c r="BM77" s="164">
        <v>2.0239772611232391E-3</v>
      </c>
      <c r="BN77" s="164">
        <v>1.8193977299521698E-3</v>
      </c>
      <c r="BO77" s="164">
        <v>4.6982756633320681E-3</v>
      </c>
      <c r="BP77" s="164">
        <v>3.0302950600201565E-3</v>
      </c>
      <c r="BQ77" s="164">
        <v>3.6486957234637251E-3</v>
      </c>
      <c r="BR77" s="164">
        <v>9.9507095694434757E-4</v>
      </c>
      <c r="BS77" s="164">
        <v>2.4115010842466621E-3</v>
      </c>
      <c r="BT77" s="164">
        <v>1.7178479661040702E-3</v>
      </c>
      <c r="BU77" s="164">
        <v>1.6119218041159293E-3</v>
      </c>
      <c r="BV77" s="164">
        <v>3.1322930133424326E-3</v>
      </c>
      <c r="BW77" s="164">
        <v>2.6977613083026611E-3</v>
      </c>
      <c r="BX77" s="164">
        <v>1.0009734848267777</v>
      </c>
      <c r="BY77" s="164">
        <v>2.9820319992023684E-3</v>
      </c>
      <c r="BZ77" s="164">
        <v>1.7231186347427586E-3</v>
      </c>
      <c r="CA77" s="164">
        <v>1.8297901170710698E-3</v>
      </c>
      <c r="CB77" s="164">
        <v>2.9018289607052137E-3</v>
      </c>
      <c r="CC77" s="164">
        <v>1.6323876216166662E-3</v>
      </c>
      <c r="CD77" s="164">
        <v>2.1740270877458404E-3</v>
      </c>
      <c r="CE77" s="164">
        <v>0.22799816317650645</v>
      </c>
      <c r="CF77" s="244">
        <f t="shared" si="22"/>
        <v>1.325591580119299</v>
      </c>
      <c r="CG77" s="165">
        <f t="shared" si="30"/>
        <v>0.62156023345267175</v>
      </c>
      <c r="CH77" s="249">
        <f t="shared" si="24"/>
        <v>1.3583147621360887</v>
      </c>
      <c r="CI77" s="165">
        <f t="shared" si="31"/>
        <v>0.47183863415047389</v>
      </c>
    </row>
    <row r="78" spans="1:87" x14ac:dyDescent="0.15">
      <c r="A78" s="136"/>
      <c r="B78" s="78" t="s">
        <v>111</v>
      </c>
      <c r="C78" s="514" t="s">
        <v>20</v>
      </c>
      <c r="D78" s="164">
        <v>1.2422930336489718E-2</v>
      </c>
      <c r="E78" s="164">
        <v>2.7450337443553413E-3</v>
      </c>
      <c r="F78" s="164">
        <v>1.0807516821086049E-2</v>
      </c>
      <c r="G78" s="164">
        <v>8.7013837747324761E-3</v>
      </c>
      <c r="H78" s="164">
        <v>1.0357222973111996E-2</v>
      </c>
      <c r="I78" s="164">
        <v>2.3820699951483209E-2</v>
      </c>
      <c r="J78" s="164">
        <v>1.5469957529208541E-2</v>
      </c>
      <c r="K78" s="164">
        <v>4.4347746948169044E-2</v>
      </c>
      <c r="L78" s="164">
        <v>7.8332150763561897E-3</v>
      </c>
      <c r="M78" s="164">
        <v>3.5374869404886919E-2</v>
      </c>
      <c r="N78" s="164">
        <v>1.2251343873989988E-2</v>
      </c>
      <c r="O78" s="164">
        <v>1.17935083607233E-2</v>
      </c>
      <c r="P78" s="164">
        <v>1.4282343911818008E-2</v>
      </c>
      <c r="Q78" s="164">
        <v>1.056461365729849E-2</v>
      </c>
      <c r="R78" s="164">
        <v>1.3518078523927619E-2</v>
      </c>
      <c r="S78" s="164">
        <v>1.7518872123869381E-2</v>
      </c>
      <c r="T78" s="164">
        <v>2.7715642316114394E-2</v>
      </c>
      <c r="U78" s="164">
        <v>2.8010489081150922E-2</v>
      </c>
      <c r="V78" s="164">
        <v>2.5705949424793456E-2</v>
      </c>
      <c r="W78" s="164">
        <v>3.1135873176113757E-2</v>
      </c>
      <c r="X78" s="164">
        <v>3.1818117573775472E-2</v>
      </c>
      <c r="Y78" s="164">
        <v>1.2971313863039954E-2</v>
      </c>
      <c r="Z78" s="164">
        <v>9.0880218056700879E-3</v>
      </c>
      <c r="AA78" s="164">
        <v>7.5854922543377992E-3</v>
      </c>
      <c r="AB78" s="164">
        <v>8.1705395651274926E-3</v>
      </c>
      <c r="AC78" s="164">
        <v>4.9286464602272635E-3</v>
      </c>
      <c r="AD78" s="164">
        <v>3.8063939768356518E-3</v>
      </c>
      <c r="AE78" s="164">
        <v>3.5808320447510539E-3</v>
      </c>
      <c r="AF78" s="164">
        <v>1.0681599270675644E-3</v>
      </c>
      <c r="AG78" s="164">
        <v>4.4926590115019751E-3</v>
      </c>
      <c r="AH78" s="164">
        <v>7.0537859092799551E-3</v>
      </c>
      <c r="AI78" s="164">
        <v>4.1182470781813063E-3</v>
      </c>
      <c r="AJ78" s="164">
        <v>3.3940043054824236E-3</v>
      </c>
      <c r="AK78" s="164">
        <v>1.6621327803255322E-2</v>
      </c>
      <c r="AL78" s="164">
        <v>5.1576709402731792E-3</v>
      </c>
      <c r="AM78" s="164">
        <v>8.7875759518249597E-3</v>
      </c>
      <c r="AN78" s="164">
        <v>5.6684141902160661E-3</v>
      </c>
      <c r="AO78" s="164">
        <v>2.1164721484466999E-2</v>
      </c>
      <c r="AP78" s="164">
        <v>7.5944956188436089E-3</v>
      </c>
      <c r="AQ78" s="244">
        <f t="shared" si="20"/>
        <v>0.53144771077383701</v>
      </c>
      <c r="AR78" s="165">
        <f t="shared" si="29"/>
        <v>0.71231459056391067</v>
      </c>
      <c r="AS78" s="164">
        <v>1.685829920040257E-2</v>
      </c>
      <c r="AT78" s="164">
        <v>1.1391058084621401E-2</v>
      </c>
      <c r="AU78" s="164">
        <v>1.5060855764705202E-2</v>
      </c>
      <c r="AV78" s="164">
        <v>1.8512097165937259E-2</v>
      </c>
      <c r="AW78" s="164">
        <v>1.8167444496105835E-2</v>
      </c>
      <c r="AX78" s="164">
        <v>4.5522754040992916E-2</v>
      </c>
      <c r="AY78" s="164">
        <v>2.4813008141729462E-2</v>
      </c>
      <c r="AZ78" s="164">
        <v>0.12996078515280407</v>
      </c>
      <c r="BA78" s="164">
        <v>1.6043004787098619E-2</v>
      </c>
      <c r="BB78" s="164">
        <v>6.6682972913971655E-2</v>
      </c>
      <c r="BC78" s="164">
        <v>3.4317456258174749E-2</v>
      </c>
      <c r="BD78" s="164">
        <v>2.2899835305906346E-2</v>
      </c>
      <c r="BE78" s="164">
        <v>3.1856543071409379E-2</v>
      </c>
      <c r="BF78" s="164">
        <v>2.1439224905578234E-2</v>
      </c>
      <c r="BG78" s="164">
        <v>4.1365204870535591E-2</v>
      </c>
      <c r="BH78" s="164">
        <v>5.3717156381106454E-2</v>
      </c>
      <c r="BI78" s="164">
        <v>9.2706425897240208E-2</v>
      </c>
      <c r="BJ78" s="164">
        <v>9.9042275127426388E-2</v>
      </c>
      <c r="BK78" s="164">
        <v>8.3470664637267794E-2</v>
      </c>
      <c r="BL78" s="164">
        <v>0.10422003226291363</v>
      </c>
      <c r="BM78" s="164">
        <v>8.4843985532760596E-2</v>
      </c>
      <c r="BN78" s="164">
        <v>3.0983399630712363E-2</v>
      </c>
      <c r="BO78" s="164">
        <v>1.3150196844817219E-2</v>
      </c>
      <c r="BP78" s="164">
        <v>1.9914652043067881E-2</v>
      </c>
      <c r="BQ78" s="164">
        <v>1.0959158684896792E-2</v>
      </c>
      <c r="BR78" s="164">
        <v>6.5417204716499396E-3</v>
      </c>
      <c r="BS78" s="164">
        <v>8.2562650554611223E-3</v>
      </c>
      <c r="BT78" s="164">
        <v>5.8888348938886731E-3</v>
      </c>
      <c r="BU78" s="164">
        <v>2.0066241913759696E-3</v>
      </c>
      <c r="BV78" s="164">
        <v>9.3094024386025515E-3</v>
      </c>
      <c r="BW78" s="164">
        <v>2.7612301242633457E-2</v>
      </c>
      <c r="BX78" s="164">
        <v>6.4923422384570353E-3</v>
      </c>
      <c r="BY78" s="164">
        <v>1.0076181624210858</v>
      </c>
      <c r="BZ78" s="164">
        <v>2.4233127157209267E-2</v>
      </c>
      <c r="CA78" s="164">
        <v>7.4624274378932076E-3</v>
      </c>
      <c r="CB78" s="164">
        <v>1.3979745379019692E-2</v>
      </c>
      <c r="CC78" s="164">
        <v>8.0853833340183024E-3</v>
      </c>
      <c r="CD78" s="164">
        <v>2.5992323409593766E-2</v>
      </c>
      <c r="CE78" s="164">
        <v>3.3481798342964351E-2</v>
      </c>
      <c r="CF78" s="244">
        <f t="shared" si="22"/>
        <v>2.2948589492160361</v>
      </c>
      <c r="CG78" s="165">
        <f t="shared" si="30"/>
        <v>1.0760426405901744</v>
      </c>
      <c r="CH78" s="249">
        <f t="shared" si="24"/>
        <v>2.8263066599898732</v>
      </c>
      <c r="CI78" s="165">
        <f t="shared" si="31"/>
        <v>0.98177588237563529</v>
      </c>
    </row>
    <row r="79" spans="1:87" x14ac:dyDescent="0.15">
      <c r="A79" s="136"/>
      <c r="B79" s="78" t="s">
        <v>112</v>
      </c>
      <c r="C79" s="514" t="s">
        <v>379</v>
      </c>
      <c r="D79" s="164">
        <v>1.0643514486139139E-4</v>
      </c>
      <c r="E79" s="164">
        <v>2.7624312378393906E-5</v>
      </c>
      <c r="F79" s="164">
        <v>7.0189646421496153E-5</v>
      </c>
      <c r="G79" s="164">
        <v>8.0651236957648718E-5</v>
      </c>
      <c r="H79" s="164">
        <v>1.2983983773698902E-4</v>
      </c>
      <c r="I79" s="164">
        <v>8.7881913733990185E-5</v>
      </c>
      <c r="J79" s="164">
        <v>9.8489172088707242E-5</v>
      </c>
      <c r="K79" s="164">
        <v>9.8225832823748376E-5</v>
      </c>
      <c r="L79" s="164">
        <v>8.7813046353199607E-5</v>
      </c>
      <c r="M79" s="164">
        <v>9.0868204210915239E-5</v>
      </c>
      <c r="N79" s="164">
        <v>7.7224380666317551E-5</v>
      </c>
      <c r="O79" s="164">
        <v>9.1467346806878907E-5</v>
      </c>
      <c r="P79" s="164">
        <v>8.0647329986891276E-5</v>
      </c>
      <c r="Q79" s="164">
        <v>7.485517575104535E-5</v>
      </c>
      <c r="R79" s="164">
        <v>6.9966949967539854E-5</v>
      </c>
      <c r="S79" s="164">
        <v>6.8111685064221279E-5</v>
      </c>
      <c r="T79" s="164">
        <v>7.0530113843068155E-5</v>
      </c>
      <c r="U79" s="164">
        <v>7.396840958560814E-5</v>
      </c>
      <c r="V79" s="164">
        <v>7.5794734145421199E-5</v>
      </c>
      <c r="W79" s="164">
        <v>7.183563822638028E-5</v>
      </c>
      <c r="X79" s="164">
        <v>7.6442185747987491E-5</v>
      </c>
      <c r="Y79" s="164">
        <v>1.1493449138316847E-4</v>
      </c>
      <c r="Z79" s="164">
        <v>7.0039509226965552E-5</v>
      </c>
      <c r="AA79" s="164">
        <v>8.7229691549391388E-5</v>
      </c>
      <c r="AB79" s="164">
        <v>6.2645872094920727E-5</v>
      </c>
      <c r="AC79" s="164">
        <v>5.0251726436523061E-5</v>
      </c>
      <c r="AD79" s="164">
        <v>4.9854849575126362E-5</v>
      </c>
      <c r="AE79" s="164">
        <v>5.785190538783198E-5</v>
      </c>
      <c r="AF79" s="164">
        <v>1.3600851498848897E-5</v>
      </c>
      <c r="AG79" s="164">
        <v>6.1726780276864562E-5</v>
      </c>
      <c r="AH79" s="164">
        <v>9.8424088995158551E-5</v>
      </c>
      <c r="AI79" s="164">
        <v>4.4584797076040125E-5</v>
      </c>
      <c r="AJ79" s="164">
        <v>3.5320731354654701E-5</v>
      </c>
      <c r="AK79" s="164">
        <v>5.1273697135059087E-5</v>
      </c>
      <c r="AL79" s="164">
        <v>6.6644690600084898E-5</v>
      </c>
      <c r="AM79" s="164">
        <v>4.5409858221795515E-5</v>
      </c>
      <c r="AN79" s="164">
        <v>7.1260551757518816E-5</v>
      </c>
      <c r="AO79" s="164">
        <v>1.3670043724700302E-4</v>
      </c>
      <c r="AP79" s="164">
        <v>8.7660153347302505E-5</v>
      </c>
      <c r="AQ79" s="244">
        <f t="shared" si="20"/>
        <v>2.9142769805220962E-3</v>
      </c>
      <c r="AR79" s="165">
        <f t="shared" si="29"/>
        <v>3.9060889191671381E-3</v>
      </c>
      <c r="AS79" s="164">
        <v>5.7856311893325792E-4</v>
      </c>
      <c r="AT79" s="164">
        <v>1.0148088603013637E-4</v>
      </c>
      <c r="AU79" s="164">
        <v>1.4992420843417493E-4</v>
      </c>
      <c r="AV79" s="164">
        <v>1.4711543157931763E-4</v>
      </c>
      <c r="AW79" s="164">
        <v>2.1502148540848888E-4</v>
      </c>
      <c r="AX79" s="164">
        <v>1.2791832984124633E-4</v>
      </c>
      <c r="AY79" s="164">
        <v>1.4391796105519617E-4</v>
      </c>
      <c r="AZ79" s="164">
        <v>1.5806303626599621E-4</v>
      </c>
      <c r="BA79" s="164">
        <v>1.3612858740092039E-4</v>
      </c>
      <c r="BB79" s="164">
        <v>1.355537125743512E-4</v>
      </c>
      <c r="BC79" s="164">
        <v>1.5564669132028968E-4</v>
      </c>
      <c r="BD79" s="164">
        <v>1.3863729298716388E-4</v>
      </c>
      <c r="BE79" s="164">
        <v>1.3137541564625494E-4</v>
      </c>
      <c r="BF79" s="164">
        <v>1.1369246769265797E-4</v>
      </c>
      <c r="BG79" s="164">
        <v>1.2967221397014111E-4</v>
      </c>
      <c r="BH79" s="164">
        <v>1.1697039040038997E-4</v>
      </c>
      <c r="BI79" s="164">
        <v>1.1123000494725866E-4</v>
      </c>
      <c r="BJ79" s="164">
        <v>1.0695708294739952E-4</v>
      </c>
      <c r="BK79" s="164">
        <v>1.1563717152924811E-4</v>
      </c>
      <c r="BL79" s="164">
        <v>1.1093082484692274E-4</v>
      </c>
      <c r="BM79" s="164">
        <v>1.127533764691993E-4</v>
      </c>
      <c r="BN79" s="164">
        <v>1.8058548690271366E-4</v>
      </c>
      <c r="BO79" s="164">
        <v>1.5538787727803987E-4</v>
      </c>
      <c r="BP79" s="164">
        <v>2.1616245434697874E-4</v>
      </c>
      <c r="BQ79" s="164">
        <v>4.3709777823179087E-4</v>
      </c>
      <c r="BR79" s="164">
        <v>9.4310355068346656E-5</v>
      </c>
      <c r="BS79" s="164">
        <v>1.3537934449679302E-4</v>
      </c>
      <c r="BT79" s="164">
        <v>2.4669740453559994E-4</v>
      </c>
      <c r="BU79" s="164">
        <v>6.0496033591873862E-5</v>
      </c>
      <c r="BV79" s="164">
        <v>1.2373418666539839E-3</v>
      </c>
      <c r="BW79" s="164">
        <v>6.5953573386128353E-4</v>
      </c>
      <c r="BX79" s="164">
        <v>1.1223016529866556E-4</v>
      </c>
      <c r="BY79" s="164">
        <v>1.2409793957688896E-4</v>
      </c>
      <c r="BZ79" s="164">
        <v>1.0320913310547291</v>
      </c>
      <c r="CA79" s="164">
        <v>1.4514995053534695E-4</v>
      </c>
      <c r="CB79" s="164">
        <v>1.4040221870185153E-4</v>
      </c>
      <c r="CC79" s="164">
        <v>1.7309323887180301E-4</v>
      </c>
      <c r="CD79" s="164">
        <v>1.8297536333646775E-4</v>
      </c>
      <c r="CE79" s="164">
        <v>3.4674306851433076E-3</v>
      </c>
      <c r="CF79" s="244">
        <f t="shared" si="22"/>
        <v>1.0430968946414407</v>
      </c>
      <c r="CG79" s="165">
        <f t="shared" si="30"/>
        <v>0.48910053373207274</v>
      </c>
      <c r="CH79" s="249">
        <f t="shared" si="24"/>
        <v>1.0460111716219629</v>
      </c>
      <c r="CI79" s="165">
        <f t="shared" si="31"/>
        <v>0.36335354387821606</v>
      </c>
    </row>
    <row r="80" spans="1:87" x14ac:dyDescent="0.15">
      <c r="A80" s="136"/>
      <c r="B80" s="78" t="s">
        <v>334</v>
      </c>
      <c r="C80" s="514" t="s">
        <v>380</v>
      </c>
      <c r="D80" s="164">
        <v>9.5695731226805097E-4</v>
      </c>
      <c r="E80" s="164">
        <v>2.9707604321918031E-4</v>
      </c>
      <c r="F80" s="164">
        <v>1.205580341765655E-3</v>
      </c>
      <c r="G80" s="164">
        <v>1.3099756723917028E-3</v>
      </c>
      <c r="H80" s="164">
        <v>1.1032583546522986E-3</v>
      </c>
      <c r="I80" s="164">
        <v>1.442307581875831E-3</v>
      </c>
      <c r="J80" s="164">
        <v>1.3230891869528438E-3</v>
      </c>
      <c r="K80" s="164">
        <v>1.8873010800165835E-3</v>
      </c>
      <c r="L80" s="164">
        <v>1.2513140283573428E-3</v>
      </c>
      <c r="M80" s="164">
        <v>1.592109057740229E-3</v>
      </c>
      <c r="N80" s="164">
        <v>1.0586346413604842E-3</v>
      </c>
      <c r="O80" s="164">
        <v>1.6748850321355163E-3</v>
      </c>
      <c r="P80" s="164">
        <v>1.1534384768647776E-3</v>
      </c>
      <c r="Q80" s="164">
        <v>1.1826341308459551E-3</v>
      </c>
      <c r="R80" s="164">
        <v>1.2396942161490476E-3</v>
      </c>
      <c r="S80" s="164">
        <v>1.2874174375909558E-3</v>
      </c>
      <c r="T80" s="164">
        <v>1.2238863235020862E-3</v>
      </c>
      <c r="U80" s="164">
        <v>1.2043126652057756E-3</v>
      </c>
      <c r="V80" s="164">
        <v>1.1478679150190897E-3</v>
      </c>
      <c r="W80" s="164">
        <v>1.1053731853198586E-3</v>
      </c>
      <c r="X80" s="164">
        <v>1.2357670276428394E-3</v>
      </c>
      <c r="Y80" s="164">
        <v>1.0318225784716E-3</v>
      </c>
      <c r="Z80" s="164">
        <v>9.7576661966048035E-4</v>
      </c>
      <c r="AA80" s="164">
        <v>1.285679491460578E-3</v>
      </c>
      <c r="AB80" s="164">
        <v>1.0120169176695188E-3</v>
      </c>
      <c r="AC80" s="164">
        <v>5.6270045740046512E-4</v>
      </c>
      <c r="AD80" s="164">
        <v>4.8234346378010605E-4</v>
      </c>
      <c r="AE80" s="164">
        <v>5.1145905895670239E-4</v>
      </c>
      <c r="AF80" s="164">
        <v>1.7417364931596486E-4</v>
      </c>
      <c r="AG80" s="164">
        <v>5.795644541817177E-4</v>
      </c>
      <c r="AH80" s="164">
        <v>7.2598720912417304E-4</v>
      </c>
      <c r="AI80" s="164">
        <v>4.3008103987100468E-4</v>
      </c>
      <c r="AJ80" s="164">
        <v>3.8081199499278228E-4</v>
      </c>
      <c r="AK80" s="164">
        <v>8.8418093697077672E-4</v>
      </c>
      <c r="AL80" s="164">
        <v>5.7273770993618376E-4</v>
      </c>
      <c r="AM80" s="164">
        <v>6.3571883260127564E-4</v>
      </c>
      <c r="AN80" s="164">
        <v>7.9737979745483412E-4</v>
      </c>
      <c r="AO80" s="164">
        <v>1.7045242213680762E-3</v>
      </c>
      <c r="AP80" s="164">
        <v>7.4552606090200766E-4</v>
      </c>
      <c r="AQ80" s="244">
        <f t="shared" si="20"/>
        <v>3.9375354204994342E-2</v>
      </c>
      <c r="AR80" s="165">
        <f t="shared" si="29"/>
        <v>5.2775915184580524E-2</v>
      </c>
      <c r="AS80" s="164">
        <v>1.4693358780257402E-3</v>
      </c>
      <c r="AT80" s="164">
        <v>8.2096026766592732E-4</v>
      </c>
      <c r="AU80" s="164">
        <v>8.2512759189476998E-3</v>
      </c>
      <c r="AV80" s="164">
        <v>5.0968305392879885E-3</v>
      </c>
      <c r="AW80" s="164">
        <v>2.5610250093713251E-3</v>
      </c>
      <c r="AX80" s="164">
        <v>3.4153955957552189E-3</v>
      </c>
      <c r="AY80" s="164">
        <v>2.6001686869517424E-3</v>
      </c>
      <c r="AZ80" s="164">
        <v>4.6489052387943463E-3</v>
      </c>
      <c r="BA80" s="164">
        <v>3.9174952943691324E-3</v>
      </c>
      <c r="BB80" s="164">
        <v>2.7201354253225288E-3</v>
      </c>
      <c r="BC80" s="164">
        <v>3.0549582666476293E-3</v>
      </c>
      <c r="BD80" s="164">
        <v>3.4248683229140217E-3</v>
      </c>
      <c r="BE80" s="164">
        <v>2.2961876373417955E-3</v>
      </c>
      <c r="BF80" s="164">
        <v>2.5953143763379673E-3</v>
      </c>
      <c r="BG80" s="164">
        <v>3.973426774431031E-3</v>
      </c>
      <c r="BH80" s="164">
        <v>3.5177295071585654E-3</v>
      </c>
      <c r="BI80" s="164">
        <v>3.1474984229274733E-3</v>
      </c>
      <c r="BJ80" s="164">
        <v>2.4527270182668837E-3</v>
      </c>
      <c r="BK80" s="164">
        <v>2.186975370897504E-3</v>
      </c>
      <c r="BL80" s="164">
        <v>2.2314364034480443E-3</v>
      </c>
      <c r="BM80" s="164">
        <v>2.0012583316988087E-3</v>
      </c>
      <c r="BN80" s="164">
        <v>2.3348458955745914E-3</v>
      </c>
      <c r="BO80" s="164">
        <v>2.57307566187548E-3</v>
      </c>
      <c r="BP80" s="164">
        <v>4.9885123046565722E-3</v>
      </c>
      <c r="BQ80" s="164">
        <v>1.2387142961772303E-2</v>
      </c>
      <c r="BR80" s="164">
        <v>3.1371120708009073E-3</v>
      </c>
      <c r="BS80" s="164">
        <v>1.4644801408428211E-3</v>
      </c>
      <c r="BT80" s="164">
        <v>3.7381591392470445E-3</v>
      </c>
      <c r="BU80" s="164">
        <v>9.2423633773273831E-4</v>
      </c>
      <c r="BV80" s="164">
        <v>2.6837543147600357E-3</v>
      </c>
      <c r="BW80" s="164">
        <v>2.7338720523845963E-3</v>
      </c>
      <c r="BX80" s="164">
        <v>9.714451706593504E-4</v>
      </c>
      <c r="BY80" s="164">
        <v>2.3372573749564454E-3</v>
      </c>
      <c r="BZ80" s="164">
        <v>2.5659191582470538E-3</v>
      </c>
      <c r="CA80" s="164">
        <v>1.0011427441458729</v>
      </c>
      <c r="CB80" s="164">
        <v>3.2825562365856884E-3</v>
      </c>
      <c r="CC80" s="164">
        <v>4.8313274556567283E-3</v>
      </c>
      <c r="CD80" s="164">
        <v>2.1917842042254677E-3</v>
      </c>
      <c r="CE80" s="164">
        <v>3.2867955940179003E-3</v>
      </c>
      <c r="CF80" s="244">
        <f t="shared" si="22"/>
        <v>1.1239589285064298</v>
      </c>
      <c r="CG80" s="165">
        <f t="shared" si="30"/>
        <v>0.52701615223808129</v>
      </c>
      <c r="CH80" s="249">
        <f t="shared" si="24"/>
        <v>1.1633342827114241</v>
      </c>
      <c r="CI80" s="165">
        <f t="shared" si="31"/>
        <v>0.40410814511930121</v>
      </c>
    </row>
    <row r="81" spans="1:87" x14ac:dyDescent="0.15">
      <c r="A81" s="136"/>
      <c r="B81" s="78" t="s">
        <v>335</v>
      </c>
      <c r="C81" s="514" t="s">
        <v>21</v>
      </c>
      <c r="D81" s="164">
        <v>6.5703752145663721E-2</v>
      </c>
      <c r="E81" s="164">
        <v>2.9505397406390407E-2</v>
      </c>
      <c r="F81" s="164">
        <v>6.0654826409335602E-2</v>
      </c>
      <c r="G81" s="164">
        <v>0.13302473373587337</v>
      </c>
      <c r="H81" s="164">
        <v>7.561260844870149E-2</v>
      </c>
      <c r="I81" s="164">
        <v>8.3857114097971641E-2</v>
      </c>
      <c r="J81" s="164">
        <v>8.38400363697058E-2</v>
      </c>
      <c r="K81" s="164">
        <v>0.10242866379870019</v>
      </c>
      <c r="L81" s="164">
        <v>0.10879777673927815</v>
      </c>
      <c r="M81" s="164">
        <v>9.0660277334012815E-2</v>
      </c>
      <c r="N81" s="164">
        <v>8.0582656668743341E-2</v>
      </c>
      <c r="O81" s="164">
        <v>8.5561579878243046E-2</v>
      </c>
      <c r="P81" s="164">
        <v>7.3884410362222486E-2</v>
      </c>
      <c r="Q81" s="164">
        <v>7.0549721769022952E-2</v>
      </c>
      <c r="R81" s="164">
        <v>6.8924080179282463E-2</v>
      </c>
      <c r="S81" s="164">
        <v>7.0215931503166046E-2</v>
      </c>
      <c r="T81" s="164">
        <v>7.4193809730472488E-2</v>
      </c>
      <c r="U81" s="164">
        <v>8.1131067771591972E-2</v>
      </c>
      <c r="V81" s="164">
        <v>7.852231763591179E-2</v>
      </c>
      <c r="W81" s="164">
        <v>7.8726527279848676E-2</v>
      </c>
      <c r="X81" s="164">
        <v>7.9119741492638063E-2</v>
      </c>
      <c r="Y81" s="164">
        <v>7.4516562425216065E-2</v>
      </c>
      <c r="Z81" s="164">
        <v>9.0547077197209253E-2</v>
      </c>
      <c r="AA81" s="164">
        <v>0.10971070444542068</v>
      </c>
      <c r="AB81" s="164">
        <v>0.1068698004905556</v>
      </c>
      <c r="AC81" s="164">
        <v>5.3223688110542733E-2</v>
      </c>
      <c r="AD81" s="164">
        <v>6.2948582141642256E-2</v>
      </c>
      <c r="AE81" s="164">
        <v>6.9361905554726044E-2</v>
      </c>
      <c r="AF81" s="164">
        <v>2.2649427973436914E-2</v>
      </c>
      <c r="AG81" s="164">
        <v>5.642315580004522E-2</v>
      </c>
      <c r="AH81" s="164">
        <v>0.10001610769832199</v>
      </c>
      <c r="AI81" s="164">
        <v>5.596669522719587E-2</v>
      </c>
      <c r="AJ81" s="164">
        <v>4.2042885958888707E-2</v>
      </c>
      <c r="AK81" s="164">
        <v>6.0765109801726287E-2</v>
      </c>
      <c r="AL81" s="164">
        <v>6.4446060167884969E-2</v>
      </c>
      <c r="AM81" s="164">
        <v>7.8254992990209674E-2</v>
      </c>
      <c r="AN81" s="164">
        <v>5.7171717268964591E-2</v>
      </c>
      <c r="AO81" s="164">
        <v>0.10004293490193719</v>
      </c>
      <c r="AP81" s="164">
        <v>7.0579722376997472E-2</v>
      </c>
      <c r="AQ81" s="244">
        <f t="shared" si="20"/>
        <v>2.9510341612876991</v>
      </c>
      <c r="AR81" s="165">
        <f t="shared" si="29"/>
        <v>3.9553556214908898</v>
      </c>
      <c r="AS81" s="164">
        <v>0.1040322977366832</v>
      </c>
      <c r="AT81" s="164">
        <v>7.6788444229849179E-2</v>
      </c>
      <c r="AU81" s="164">
        <v>8.4615233793609565E-2</v>
      </c>
      <c r="AV81" s="164">
        <v>0.23538547906097063</v>
      </c>
      <c r="AW81" s="164">
        <v>0.1110003882337956</v>
      </c>
      <c r="AX81" s="164">
        <v>0.12289741957945555</v>
      </c>
      <c r="AY81" s="164">
        <v>0.1165139196267609</v>
      </c>
      <c r="AZ81" s="164">
        <v>0.15935923669449109</v>
      </c>
      <c r="BA81" s="164">
        <v>0.17906071759691297</v>
      </c>
      <c r="BB81" s="164">
        <v>0.13306703657003324</v>
      </c>
      <c r="BC81" s="164">
        <v>0.14577794067001129</v>
      </c>
      <c r="BD81" s="164">
        <v>0.12025050368477833</v>
      </c>
      <c r="BE81" s="164">
        <v>0.11348319725151854</v>
      </c>
      <c r="BF81" s="164">
        <v>0.10732614399641047</v>
      </c>
      <c r="BG81" s="164">
        <v>0.11576496643512878</v>
      </c>
      <c r="BH81" s="164">
        <v>0.10732548235043675</v>
      </c>
      <c r="BI81" s="164">
        <v>0.11096753883991768</v>
      </c>
      <c r="BJ81" s="164">
        <v>0.1317170732020756</v>
      </c>
      <c r="BK81" s="164">
        <v>0.12007398171046554</v>
      </c>
      <c r="BL81" s="164">
        <v>0.12055773966889417</v>
      </c>
      <c r="BM81" s="164">
        <v>0.11765049483927888</v>
      </c>
      <c r="BN81" s="164">
        <v>0.1206895861742462</v>
      </c>
      <c r="BO81" s="164">
        <v>0.17982458872119605</v>
      </c>
      <c r="BP81" s="164">
        <v>0.25414313201109029</v>
      </c>
      <c r="BQ81" s="164">
        <v>0.2367123732794206</v>
      </c>
      <c r="BR81" s="164">
        <v>0.11012318788024884</v>
      </c>
      <c r="BS81" s="164">
        <v>0.13374263821277738</v>
      </c>
      <c r="BT81" s="164">
        <v>0.16597800299813936</v>
      </c>
      <c r="BU81" s="164">
        <v>6.1272644631077129E-2</v>
      </c>
      <c r="BV81" s="164">
        <v>0.12604314719831955</v>
      </c>
      <c r="BW81" s="164">
        <v>0.2300042180823785</v>
      </c>
      <c r="BX81" s="164">
        <v>0.12919480675531084</v>
      </c>
      <c r="BY81" s="164">
        <v>0.10084699803968443</v>
      </c>
      <c r="BZ81" s="164">
        <v>0.11156703567956071</v>
      </c>
      <c r="CA81" s="164">
        <v>0.13913874820894195</v>
      </c>
      <c r="CB81" s="164">
        <v>1.1830130838792057</v>
      </c>
      <c r="CC81" s="164">
        <v>0.1000423627138867</v>
      </c>
      <c r="CD81" s="164">
        <v>0.11560483043285222</v>
      </c>
      <c r="CE81" s="164">
        <v>0.13994988886366699</v>
      </c>
      <c r="CF81" s="244">
        <f t="shared" si="22"/>
        <v>6.2715065095334817</v>
      </c>
      <c r="CG81" s="165">
        <f t="shared" si="30"/>
        <v>2.9406637071538753</v>
      </c>
      <c r="CH81" s="249">
        <f t="shared" si="24"/>
        <v>9.2225406708211803</v>
      </c>
      <c r="CI81" s="165">
        <f t="shared" si="31"/>
        <v>3.2036396237601092</v>
      </c>
    </row>
    <row r="82" spans="1:87" x14ac:dyDescent="0.15">
      <c r="A82" s="136"/>
      <c r="B82" s="78" t="s">
        <v>381</v>
      </c>
      <c r="C82" s="514" t="s">
        <v>439</v>
      </c>
      <c r="D82" s="164">
        <v>1.0065779185330381E-3</v>
      </c>
      <c r="E82" s="164">
        <v>2.6268954992458789E-4</v>
      </c>
      <c r="F82" s="164">
        <v>1.1405701747712307E-3</v>
      </c>
      <c r="G82" s="164">
        <v>8.5683462467590064E-4</v>
      </c>
      <c r="H82" s="164">
        <v>1.8607852713467717E-3</v>
      </c>
      <c r="I82" s="164">
        <v>9.772001538468631E-4</v>
      </c>
      <c r="J82" s="164">
        <v>9.2215111157292827E-4</v>
      </c>
      <c r="K82" s="164">
        <v>1.0922694737883025E-3</v>
      </c>
      <c r="L82" s="164">
        <v>7.5812378960357966E-4</v>
      </c>
      <c r="M82" s="164">
        <v>9.2331095712260025E-4</v>
      </c>
      <c r="N82" s="164">
        <v>7.0220223160630745E-4</v>
      </c>
      <c r="O82" s="164">
        <v>7.7636463047437798E-4</v>
      </c>
      <c r="P82" s="164">
        <v>7.4144728123867775E-4</v>
      </c>
      <c r="Q82" s="164">
        <v>7.1019042876016895E-4</v>
      </c>
      <c r="R82" s="164">
        <v>7.0306328000031848E-4</v>
      </c>
      <c r="S82" s="164">
        <v>7.7447241037520312E-4</v>
      </c>
      <c r="T82" s="164">
        <v>8.1454755281391356E-4</v>
      </c>
      <c r="U82" s="164">
        <v>8.2903022991490268E-4</v>
      </c>
      <c r="V82" s="164">
        <v>8.8011156373886358E-4</v>
      </c>
      <c r="W82" s="164">
        <v>9.0102478791881401E-4</v>
      </c>
      <c r="X82" s="164">
        <v>7.9647492884316019E-4</v>
      </c>
      <c r="Y82" s="164">
        <v>8.3332651554632732E-4</v>
      </c>
      <c r="Z82" s="164">
        <v>8.0348458921857089E-4</v>
      </c>
      <c r="AA82" s="164">
        <v>8.2020777683744354E-4</v>
      </c>
      <c r="AB82" s="164">
        <v>1.0777656243940259E-3</v>
      </c>
      <c r="AC82" s="164">
        <v>4.4931037907884798E-4</v>
      </c>
      <c r="AD82" s="164">
        <v>9.4665462641225411E-4</v>
      </c>
      <c r="AE82" s="164">
        <v>9.3262057858141422E-4</v>
      </c>
      <c r="AF82" s="164">
        <v>3.6529164657413907E-4</v>
      </c>
      <c r="AG82" s="164">
        <v>7.3143894736240321E-4</v>
      </c>
      <c r="AH82" s="164">
        <v>3.544350104953263E-3</v>
      </c>
      <c r="AI82" s="164">
        <v>6.946076944564036E-4</v>
      </c>
      <c r="AJ82" s="164">
        <v>7.7074509605610489E-4</v>
      </c>
      <c r="AK82" s="164">
        <v>5.7676701695940974E-3</v>
      </c>
      <c r="AL82" s="164">
        <v>1.6225481751214817E-3</v>
      </c>
      <c r="AM82" s="164">
        <v>1.0196371846377577E-3</v>
      </c>
      <c r="AN82" s="164">
        <v>4.5660648165783153E-3</v>
      </c>
      <c r="AO82" s="164">
        <v>1.2055311517163694E-3</v>
      </c>
      <c r="AP82" s="164">
        <v>1.6938392437578493E-3</v>
      </c>
      <c r="AQ82" s="244">
        <f t="shared" si="20"/>
        <v>4.6274536671747579E-2</v>
      </c>
      <c r="AR82" s="165">
        <f t="shared" si="29"/>
        <v>6.2023087078265489E-2</v>
      </c>
      <c r="AS82" s="164">
        <v>1.3657908955335002E-3</v>
      </c>
      <c r="AT82" s="164">
        <v>8.0275940848116274E-4</v>
      </c>
      <c r="AU82" s="164">
        <v>2.2668472713548234E-3</v>
      </c>
      <c r="AV82" s="164">
        <v>1.4109969468905819E-3</v>
      </c>
      <c r="AW82" s="164">
        <v>4.4134840510477915E-3</v>
      </c>
      <c r="AX82" s="164">
        <v>1.3128265431758739E-3</v>
      </c>
      <c r="AY82" s="164">
        <v>1.1728930310364815E-3</v>
      </c>
      <c r="AZ82" s="164">
        <v>1.5006666382529879E-3</v>
      </c>
      <c r="BA82" s="164">
        <v>1.1212268835827522E-3</v>
      </c>
      <c r="BB82" s="164">
        <v>1.2220713257658081E-3</v>
      </c>
      <c r="BC82" s="164">
        <v>1.0658497841952148E-3</v>
      </c>
      <c r="BD82" s="164">
        <v>1.0436247637954264E-3</v>
      </c>
      <c r="BE82" s="164">
        <v>1.0234317026865201E-3</v>
      </c>
      <c r="BF82" s="164">
        <v>9.7239025824773272E-4</v>
      </c>
      <c r="BG82" s="164">
        <v>1.0631590595868417E-3</v>
      </c>
      <c r="BH82" s="164">
        <v>1.1153633124241177E-3</v>
      </c>
      <c r="BI82" s="164">
        <v>1.144554474296877E-3</v>
      </c>
      <c r="BJ82" s="164">
        <v>1.2934725876088203E-3</v>
      </c>
      <c r="BK82" s="164">
        <v>1.2406036652011126E-3</v>
      </c>
      <c r="BL82" s="164">
        <v>1.3819694172371381E-3</v>
      </c>
      <c r="BM82" s="164">
        <v>1.1262469236791085E-3</v>
      </c>
      <c r="BN82" s="164">
        <v>1.478949197252593E-3</v>
      </c>
      <c r="BO82" s="164">
        <v>1.3290701314411272E-3</v>
      </c>
      <c r="BP82" s="164">
        <v>1.5253077621291838E-3</v>
      </c>
      <c r="BQ82" s="164">
        <v>1.8981556674661244E-3</v>
      </c>
      <c r="BR82" s="164">
        <v>7.0765550512140744E-4</v>
      </c>
      <c r="BS82" s="164">
        <v>2.0761225591021636E-3</v>
      </c>
      <c r="BT82" s="164">
        <v>1.6789947813515994E-3</v>
      </c>
      <c r="BU82" s="164">
        <v>1.0520557522667986E-3</v>
      </c>
      <c r="BV82" s="164">
        <v>1.7539450670797261E-3</v>
      </c>
      <c r="BW82" s="164">
        <v>1.3942058851942126E-2</v>
      </c>
      <c r="BX82" s="164">
        <v>1.471265846968702E-3</v>
      </c>
      <c r="BY82" s="164">
        <v>2.0586132012432794E-3</v>
      </c>
      <c r="BZ82" s="164">
        <v>2.1231138046189993E-2</v>
      </c>
      <c r="CA82" s="164">
        <v>4.2095199459456795E-3</v>
      </c>
      <c r="CB82" s="164">
        <v>3.2991247966203869E-3</v>
      </c>
      <c r="CC82" s="164">
        <v>1.0159234078704216</v>
      </c>
      <c r="CD82" s="164">
        <v>1.3774694600523945E-3</v>
      </c>
      <c r="CE82" s="164">
        <v>4.5750504335585387E-3</v>
      </c>
      <c r="CF82" s="244">
        <f t="shared" si="22"/>
        <v>1.1106481338202339</v>
      </c>
      <c r="CG82" s="165">
        <f t="shared" si="30"/>
        <v>0.52077481759423283</v>
      </c>
      <c r="CH82" s="249">
        <f t="shared" si="24"/>
        <v>1.1569226704919815</v>
      </c>
      <c r="CI82" s="165">
        <f t="shared" si="31"/>
        <v>0.40188093944013537</v>
      </c>
    </row>
    <row r="83" spans="1:87" x14ac:dyDescent="0.15">
      <c r="A83" s="136"/>
      <c r="B83" s="78" t="s">
        <v>336</v>
      </c>
      <c r="C83" s="514" t="s">
        <v>383</v>
      </c>
      <c r="D83" s="164">
        <v>7.7127450766725986E-4</v>
      </c>
      <c r="E83" s="164">
        <v>2.8901979148824707E-4</v>
      </c>
      <c r="F83" s="164">
        <v>7.4777707004602793E-4</v>
      </c>
      <c r="G83" s="164">
        <v>8.4979458772076264E-4</v>
      </c>
      <c r="H83" s="164">
        <v>9.393685912096188E-4</v>
      </c>
      <c r="I83" s="164">
        <v>1.196313107748769E-3</v>
      </c>
      <c r="J83" s="164">
        <v>1.2089006831906624E-3</v>
      </c>
      <c r="K83" s="164">
        <v>1.2018948155262702E-3</v>
      </c>
      <c r="L83" s="164">
        <v>8.084893748555057E-4</v>
      </c>
      <c r="M83" s="164">
        <v>1.0952533030937684E-3</v>
      </c>
      <c r="N83" s="164">
        <v>7.8354092283075842E-4</v>
      </c>
      <c r="O83" s="164">
        <v>9.2415280043551932E-4</v>
      </c>
      <c r="P83" s="164">
        <v>9.4840332796843725E-4</v>
      </c>
      <c r="Q83" s="164">
        <v>8.0853705309375066E-4</v>
      </c>
      <c r="R83" s="164">
        <v>8.0791000401304186E-4</v>
      </c>
      <c r="S83" s="164">
        <v>8.7949753899871906E-4</v>
      </c>
      <c r="T83" s="164">
        <v>9.8373377266037002E-4</v>
      </c>
      <c r="U83" s="164">
        <v>1.039027446990263E-3</v>
      </c>
      <c r="V83" s="164">
        <v>1.0091594768876276E-3</v>
      </c>
      <c r="W83" s="164">
        <v>1.0035349482654808E-3</v>
      </c>
      <c r="X83" s="164">
        <v>1.0269991679402262E-3</v>
      </c>
      <c r="Y83" s="164">
        <v>9.0012359765076814E-4</v>
      </c>
      <c r="Z83" s="164">
        <v>7.9636560616376691E-4</v>
      </c>
      <c r="AA83" s="164">
        <v>7.8929486683864086E-4</v>
      </c>
      <c r="AB83" s="164">
        <v>5.9328963921864643E-4</v>
      </c>
      <c r="AC83" s="164">
        <v>3.7329635664136061E-4</v>
      </c>
      <c r="AD83" s="164">
        <v>3.9309096836444025E-4</v>
      </c>
      <c r="AE83" s="164">
        <v>4.0522204291894884E-4</v>
      </c>
      <c r="AF83" s="164">
        <v>1.4627601521038575E-4</v>
      </c>
      <c r="AG83" s="164">
        <v>4.0946536073581998E-4</v>
      </c>
      <c r="AH83" s="164">
        <v>6.3577166090058245E-4</v>
      </c>
      <c r="AI83" s="164">
        <v>3.6452786354699798E-4</v>
      </c>
      <c r="AJ83" s="164">
        <v>2.9154885300950166E-4</v>
      </c>
      <c r="AK83" s="164">
        <v>6.1740078320944342E-4</v>
      </c>
      <c r="AL83" s="164">
        <v>5.5385065283481718E-4</v>
      </c>
      <c r="AM83" s="164">
        <v>4.9847470660789367E-4</v>
      </c>
      <c r="AN83" s="164">
        <v>6.4216580686080938E-4</v>
      </c>
      <c r="AO83" s="164">
        <v>1.7965920593940817E-3</v>
      </c>
      <c r="AP83" s="164">
        <v>5.5744263913292064E-4</v>
      </c>
      <c r="AQ83" s="244">
        <f t="shared" si="20"/>
        <v>3.0086781771870914E-2</v>
      </c>
      <c r="AR83" s="165">
        <f t="shared" si="29"/>
        <v>4.0326175472672698E-2</v>
      </c>
      <c r="AS83" s="164">
        <v>1.5304876656774518E-3</v>
      </c>
      <c r="AT83" s="164">
        <v>2.0167078609200232E-3</v>
      </c>
      <c r="AU83" s="164">
        <v>2.3450887009680691E-3</v>
      </c>
      <c r="AV83" s="164">
        <v>2.3320135722033433E-3</v>
      </c>
      <c r="AW83" s="164">
        <v>1.8914436866666398E-3</v>
      </c>
      <c r="AX83" s="164">
        <v>2.8953733112453031E-3</v>
      </c>
      <c r="AY83" s="164">
        <v>2.3608904702493131E-3</v>
      </c>
      <c r="AZ83" s="164">
        <v>2.4344465568510959E-3</v>
      </c>
      <c r="BA83" s="164">
        <v>1.8147361739371663E-3</v>
      </c>
      <c r="BB83" s="164">
        <v>1.6740853185000779E-3</v>
      </c>
      <c r="BC83" s="164">
        <v>2.4671634423691774E-3</v>
      </c>
      <c r="BD83" s="164">
        <v>1.5003224831099523E-3</v>
      </c>
      <c r="BE83" s="164">
        <v>1.7349582482837195E-3</v>
      </c>
      <c r="BF83" s="164">
        <v>1.5321129092658486E-3</v>
      </c>
      <c r="BG83" s="164">
        <v>2.0491441909918045E-3</v>
      </c>
      <c r="BH83" s="164">
        <v>2.189212197575046E-3</v>
      </c>
      <c r="BI83" s="164">
        <v>2.2315921906774089E-3</v>
      </c>
      <c r="BJ83" s="164">
        <v>2.3914409324939097E-3</v>
      </c>
      <c r="BK83" s="164">
        <v>2.4237227106867713E-3</v>
      </c>
      <c r="BL83" s="164">
        <v>2.267295941300906E-3</v>
      </c>
      <c r="BM83" s="164">
        <v>1.8903100093160365E-3</v>
      </c>
      <c r="BN83" s="164">
        <v>2.5386655056776038E-3</v>
      </c>
      <c r="BO83" s="164">
        <v>2.0937431763156456E-3</v>
      </c>
      <c r="BP83" s="164">
        <v>1.8678944819727312E-3</v>
      </c>
      <c r="BQ83" s="164">
        <v>1.9779309019960635E-3</v>
      </c>
      <c r="BR83" s="164">
        <v>4.0337999797031027E-3</v>
      </c>
      <c r="BS83" s="164">
        <v>2.9390117322727399E-3</v>
      </c>
      <c r="BT83" s="164">
        <v>4.6448891449596928E-3</v>
      </c>
      <c r="BU83" s="164">
        <v>9.7428138199527777E-4</v>
      </c>
      <c r="BV83" s="164">
        <v>2.8098742871655244E-3</v>
      </c>
      <c r="BW83" s="164">
        <v>2.8880099166314153E-3</v>
      </c>
      <c r="BX83" s="164">
        <v>3.7059805076784711E-3</v>
      </c>
      <c r="BY83" s="164">
        <v>4.409437633896153E-3</v>
      </c>
      <c r="BZ83" s="164">
        <v>3.1333712742632538E-3</v>
      </c>
      <c r="CA83" s="164">
        <v>5.5803456131673351E-3</v>
      </c>
      <c r="CB83" s="164">
        <v>2.4477365277549516E-3</v>
      </c>
      <c r="CC83" s="164">
        <v>2.8435496359702299E-3</v>
      </c>
      <c r="CD83" s="164">
        <v>1.0023435765677682</v>
      </c>
      <c r="CE83" s="164">
        <v>1.9144578894907552E-3</v>
      </c>
      <c r="CF83" s="244">
        <f t="shared" si="22"/>
        <v>1.0971191047319682</v>
      </c>
      <c r="CG83" s="165">
        <f t="shared" si="30"/>
        <v>0.51443115442934328</v>
      </c>
      <c r="CH83" s="249">
        <f t="shared" si="24"/>
        <v>1.127205886503839</v>
      </c>
      <c r="CI83" s="165">
        <f t="shared" si="31"/>
        <v>0.39155820191333446</v>
      </c>
    </row>
    <row r="84" spans="1:87" x14ac:dyDescent="0.15">
      <c r="A84" s="136"/>
      <c r="B84" s="123" t="s">
        <v>337</v>
      </c>
      <c r="C84" s="515" t="s">
        <v>384</v>
      </c>
      <c r="D84" s="164">
        <v>4.4923974019002739E-3</v>
      </c>
      <c r="E84" s="164">
        <v>1.6139366899746922E-3</v>
      </c>
      <c r="F84" s="164">
        <v>3.7902242563324995E-3</v>
      </c>
      <c r="G84" s="164">
        <v>4.2283433049682779E-3</v>
      </c>
      <c r="H84" s="164">
        <v>5.6543994132552157E-3</v>
      </c>
      <c r="I84" s="164">
        <v>4.5698088818574706E-3</v>
      </c>
      <c r="J84" s="164">
        <v>5.085036702252332E-3</v>
      </c>
      <c r="K84" s="164">
        <v>4.9800517296387653E-3</v>
      </c>
      <c r="L84" s="164">
        <v>4.0676820711625884E-3</v>
      </c>
      <c r="M84" s="164">
        <v>4.9128523583217114E-3</v>
      </c>
      <c r="N84" s="164">
        <v>3.8891274393069684E-3</v>
      </c>
      <c r="O84" s="164">
        <v>5.658988542401028E-3</v>
      </c>
      <c r="P84" s="164">
        <v>5.4553507292315583E-3</v>
      </c>
      <c r="Q84" s="164">
        <v>4.4267004162720069E-3</v>
      </c>
      <c r="R84" s="164">
        <v>4.8670376115658139E-3</v>
      </c>
      <c r="S84" s="164">
        <v>4.9992530824934803E-3</v>
      </c>
      <c r="T84" s="164">
        <v>4.4743340179748464E-3</v>
      </c>
      <c r="U84" s="164">
        <v>4.5765523507485155E-3</v>
      </c>
      <c r="V84" s="164">
        <v>4.739359138339702E-3</v>
      </c>
      <c r="W84" s="164">
        <v>4.1073483079269819E-3</v>
      </c>
      <c r="X84" s="164">
        <v>5.0712003248206423E-3</v>
      </c>
      <c r="Y84" s="164">
        <v>4.0353024475718374E-3</v>
      </c>
      <c r="Z84" s="164">
        <v>3.8983455438623676E-3</v>
      </c>
      <c r="AA84" s="164">
        <v>4.0691458894458257E-3</v>
      </c>
      <c r="AB84" s="164">
        <v>2.896111546393272E-3</v>
      </c>
      <c r="AC84" s="164">
        <v>1.7906259083019576E-3</v>
      </c>
      <c r="AD84" s="164">
        <v>1.7997385102734979E-3</v>
      </c>
      <c r="AE84" s="164">
        <v>1.7356001037964783E-3</v>
      </c>
      <c r="AF84" s="164">
        <v>5.6196744665218629E-4</v>
      </c>
      <c r="AG84" s="164">
        <v>1.9936030765963968E-3</v>
      </c>
      <c r="AH84" s="164">
        <v>2.7813664509722721E-3</v>
      </c>
      <c r="AI84" s="164">
        <v>1.6169142559384717E-3</v>
      </c>
      <c r="AJ84" s="164">
        <v>1.3179133883256997E-3</v>
      </c>
      <c r="AK84" s="164">
        <v>2.5472163950016839E-3</v>
      </c>
      <c r="AL84" s="164">
        <v>2.2547936467463077E-3</v>
      </c>
      <c r="AM84" s="164">
        <v>2.3495776576351588E-3</v>
      </c>
      <c r="AN84" s="164">
        <v>3.2098928617652158E-3</v>
      </c>
      <c r="AO84" s="164">
        <v>7.0816851726224848E-3</v>
      </c>
      <c r="AP84" s="164">
        <v>2.6523262635226585E-3</v>
      </c>
      <c r="AQ84" s="244">
        <f t="shared" si="20"/>
        <v>0.14425211133616911</v>
      </c>
      <c r="AR84" s="167">
        <f t="shared" si="29"/>
        <v>0.19334523705970105</v>
      </c>
      <c r="AS84" s="164">
        <v>2.0225308864611435E-2</v>
      </c>
      <c r="AT84" s="164">
        <v>1.476381986346929E-2</v>
      </c>
      <c r="AU84" s="164">
        <v>2.112808912904271E-2</v>
      </c>
      <c r="AV84" s="164">
        <v>1.3889363042760073E-2</v>
      </c>
      <c r="AW84" s="164">
        <v>1.1330895476244147E-2</v>
      </c>
      <c r="AX84" s="164">
        <v>8.7599544261942313E-3</v>
      </c>
      <c r="AY84" s="164">
        <v>9.4046412524029805E-3</v>
      </c>
      <c r="AZ84" s="164">
        <v>9.2174019480122105E-3</v>
      </c>
      <c r="BA84" s="164">
        <v>1.1043128653109122E-2</v>
      </c>
      <c r="BB84" s="164">
        <v>8.9822314233890289E-3</v>
      </c>
      <c r="BC84" s="164">
        <v>1.5564868201708318E-2</v>
      </c>
      <c r="BD84" s="164">
        <v>1.1269476258282708E-2</v>
      </c>
      <c r="BE84" s="164">
        <v>1.1880203528502945E-2</v>
      </c>
      <c r="BF84" s="164">
        <v>8.965341848660725E-3</v>
      </c>
      <c r="BG84" s="164">
        <v>1.689589816875749E-2</v>
      </c>
      <c r="BH84" s="164">
        <v>1.4145933549440326E-2</v>
      </c>
      <c r="BI84" s="164">
        <v>1.05031586135464E-2</v>
      </c>
      <c r="BJ84" s="164">
        <v>7.8260544577757798E-3</v>
      </c>
      <c r="BK84" s="164">
        <v>1.0720197729205507E-2</v>
      </c>
      <c r="BL84" s="164">
        <v>8.5376182020947197E-3</v>
      </c>
      <c r="BM84" s="164">
        <v>8.9222066809891386E-3</v>
      </c>
      <c r="BN84" s="164">
        <v>8.0203680611248222E-3</v>
      </c>
      <c r="BO84" s="164">
        <v>2.071119439812601E-2</v>
      </c>
      <c r="BP84" s="164">
        <v>1.33583115528065E-2</v>
      </c>
      <c r="BQ84" s="164">
        <v>1.6084379002715643E-2</v>
      </c>
      <c r="BR84" s="164">
        <v>4.386525931215253E-3</v>
      </c>
      <c r="BS84" s="164">
        <v>1.0630510282085637E-2</v>
      </c>
      <c r="BT84" s="164">
        <v>7.5727108671128909E-3</v>
      </c>
      <c r="BU84" s="164">
        <v>7.1057613967133899E-3</v>
      </c>
      <c r="BV84" s="164">
        <v>1.3807944480043135E-2</v>
      </c>
      <c r="BW84" s="164">
        <v>1.1892418176325742E-2</v>
      </c>
      <c r="BX84" s="164">
        <v>4.2913687777788364E-3</v>
      </c>
      <c r="BY84" s="164">
        <v>1.3145555702261776E-2</v>
      </c>
      <c r="BZ84" s="164">
        <v>7.5959453153671601E-3</v>
      </c>
      <c r="CA84" s="164">
        <v>8.066180347440834E-3</v>
      </c>
      <c r="CB84" s="164">
        <v>1.27920003043529E-2</v>
      </c>
      <c r="CC84" s="164">
        <v>7.1959799269036171E-3</v>
      </c>
      <c r="CD84" s="164">
        <v>9.5836644904659391E-3</v>
      </c>
      <c r="CE84" s="164">
        <v>1.0050739076079043</v>
      </c>
      <c r="CF84" s="244">
        <f t="shared" si="22"/>
        <v>1.4352905179389437</v>
      </c>
      <c r="CG84" s="165">
        <f t="shared" si="30"/>
        <v>0.67299726611287625</v>
      </c>
      <c r="CH84" s="249">
        <f t="shared" si="24"/>
        <v>1.5795426292751129</v>
      </c>
      <c r="CI84" s="165">
        <f t="shared" si="31"/>
        <v>0.54868669439149298</v>
      </c>
    </row>
    <row r="85" spans="1:87" x14ac:dyDescent="0.15">
      <c r="A85" s="238"/>
      <c r="B85" s="239"/>
      <c r="C85" s="502" t="s">
        <v>299</v>
      </c>
      <c r="D85" s="245">
        <f t="shared" ref="D85:AQ85" si="32">SUM(D46:D84)</f>
        <v>0.77676084024025549</v>
      </c>
      <c r="E85" s="245">
        <f t="shared" si="32"/>
        <v>0.2574790296345924</v>
      </c>
      <c r="F85" s="245">
        <f t="shared" si="32"/>
        <v>0.77798557226158993</v>
      </c>
      <c r="G85" s="245">
        <f t="shared" si="32"/>
        <v>0.83155102944561221</v>
      </c>
      <c r="H85" s="245">
        <f t="shared" si="32"/>
        <v>0.93599555423650238</v>
      </c>
      <c r="I85" s="245">
        <f t="shared" si="32"/>
        <v>1.0020756804866979</v>
      </c>
      <c r="J85" s="245">
        <f t="shared" si="32"/>
        <v>1.0847724847879368</v>
      </c>
      <c r="K85" s="245">
        <f t="shared" si="32"/>
        <v>1.1799362852148765</v>
      </c>
      <c r="L85" s="245">
        <f t="shared" si="32"/>
        <v>0.7990390090218108</v>
      </c>
      <c r="M85" s="245">
        <f t="shared" si="32"/>
        <v>1.1598418914135156</v>
      </c>
      <c r="N85" s="245">
        <f t="shared" si="32"/>
        <v>0.71383572149560648</v>
      </c>
      <c r="O85" s="245">
        <f t="shared" si="32"/>
        <v>1.3833853101338813</v>
      </c>
      <c r="P85" s="245">
        <f t="shared" si="32"/>
        <v>1.0277150931028345</v>
      </c>
      <c r="Q85" s="245">
        <f t="shared" si="32"/>
        <v>0.99388493580138748</v>
      </c>
      <c r="R85" s="245">
        <f>SUM(R46:R84)</f>
        <v>0.91010392679145025</v>
      </c>
      <c r="S85" s="245">
        <f>SUM(S46:S84)</f>
        <v>0.9342998188663314</v>
      </c>
      <c r="T85" s="245">
        <f t="shared" si="32"/>
        <v>0.95276447395933339</v>
      </c>
      <c r="U85" s="245">
        <f t="shared" si="32"/>
        <v>0.93967875981482774</v>
      </c>
      <c r="V85" s="245">
        <f t="shared" si="32"/>
        <v>0.98233833296453255</v>
      </c>
      <c r="W85" s="245">
        <f t="shared" si="32"/>
        <v>0.93225101416188749</v>
      </c>
      <c r="X85" s="245">
        <f t="shared" si="32"/>
        <v>1.3074989775639367</v>
      </c>
      <c r="Y85" s="245">
        <f t="shared" si="32"/>
        <v>0.78546000482097067</v>
      </c>
      <c r="Z85" s="245">
        <f t="shared" si="32"/>
        <v>0.74745465452700821</v>
      </c>
      <c r="AA85" s="245">
        <f t="shared" si="32"/>
        <v>0.79953167417279303</v>
      </c>
      <c r="AB85" s="245">
        <f t="shared" si="32"/>
        <v>0.52725397781314098</v>
      </c>
      <c r="AC85" s="245">
        <f>SUM(AC46:AC84)</f>
        <v>0.33456253065196678</v>
      </c>
      <c r="AD85" s="245">
        <f t="shared" si="32"/>
        <v>0.31267537871091527</v>
      </c>
      <c r="AE85" s="245">
        <f t="shared" si="32"/>
        <v>0.28583533188751864</v>
      </c>
      <c r="AF85" s="245">
        <f t="shared" si="32"/>
        <v>9.8415893952561492E-2</v>
      </c>
      <c r="AG85" s="245">
        <f t="shared" si="32"/>
        <v>0.37769662734647297</v>
      </c>
      <c r="AH85" s="245">
        <f t="shared" si="32"/>
        <v>0.45616320082697903</v>
      </c>
      <c r="AI85" s="245">
        <f t="shared" si="32"/>
        <v>0.29446094456567473</v>
      </c>
      <c r="AJ85" s="245">
        <f t="shared" si="32"/>
        <v>0.23709232678563824</v>
      </c>
      <c r="AK85" s="245">
        <f t="shared" si="32"/>
        <v>0.55151649604078623</v>
      </c>
      <c r="AL85" s="245">
        <f t="shared" si="32"/>
        <v>0.4053602314319118</v>
      </c>
      <c r="AM85" s="245">
        <f t="shared" si="32"/>
        <v>0.43307155027046329</v>
      </c>
      <c r="AN85" s="245">
        <f t="shared" si="32"/>
        <v>0.56580222798414825</v>
      </c>
      <c r="AO85" s="245">
        <f t="shared" si="32"/>
        <v>1.521563091169702</v>
      </c>
      <c r="AP85" s="245">
        <f t="shared" si="32"/>
        <v>0.48023136730905491</v>
      </c>
      <c r="AQ85" s="247">
        <f t="shared" si="32"/>
        <v>29.09734125166711</v>
      </c>
      <c r="AR85" s="246"/>
      <c r="AS85" s="245">
        <f t="shared" ref="AS85:CF85" si="33">SUM(AS46:AS84)</f>
        <v>2.1374776041606203</v>
      </c>
      <c r="AT85" s="245">
        <f t="shared" si="33"/>
        <v>1.6263509129954579</v>
      </c>
      <c r="AU85" s="245">
        <f t="shared" si="33"/>
        <v>2.0621005612139047</v>
      </c>
      <c r="AV85" s="245">
        <f t="shared" si="33"/>
        <v>2.1155666066975245</v>
      </c>
      <c r="AW85" s="245">
        <f t="shared" si="33"/>
        <v>2.2968862363672216</v>
      </c>
      <c r="AX85" s="245">
        <f t="shared" si="33"/>
        <v>2.4392311224723828</v>
      </c>
      <c r="AY85" s="245">
        <f t="shared" si="33"/>
        <v>2.4805053800767798</v>
      </c>
      <c r="AZ85" s="245">
        <f t="shared" si="33"/>
        <v>2.7265293193755489</v>
      </c>
      <c r="BA85" s="245">
        <f t="shared" si="33"/>
        <v>2.6590315305523653</v>
      </c>
      <c r="BB85" s="245">
        <f t="shared" si="33"/>
        <v>2.5052030815714303</v>
      </c>
      <c r="BC85" s="245">
        <f t="shared" si="33"/>
        <v>2.1334260653514425</v>
      </c>
      <c r="BD85" s="245">
        <f t="shared" si="33"/>
        <v>3.1900105043965197</v>
      </c>
      <c r="BE85" s="245">
        <f t="shared" si="33"/>
        <v>2.3108283059245065</v>
      </c>
      <c r="BF85" s="245">
        <f t="shared" si="33"/>
        <v>2.4365003567224148</v>
      </c>
      <c r="BG85" s="245">
        <f>SUM(BG46:BG84)</f>
        <v>2.2705898242442157</v>
      </c>
      <c r="BH85" s="245">
        <f>SUM(BH46:BH84)</f>
        <v>2.1961519628107991</v>
      </c>
      <c r="BI85" s="245">
        <f>SUM(BI46:BI84)</f>
        <v>2.2147705465673648</v>
      </c>
      <c r="BJ85" s="245">
        <f t="shared" si="33"/>
        <v>2.2546007671708814</v>
      </c>
      <c r="BK85" s="245">
        <f t="shared" si="33"/>
        <v>2.2600429440252525</v>
      </c>
      <c r="BL85" s="245">
        <f t="shared" si="33"/>
        <v>2.2310666719477026</v>
      </c>
      <c r="BM85" s="245">
        <f t="shared" si="33"/>
        <v>2.8874768543097074</v>
      </c>
      <c r="BN85" s="245">
        <f t="shared" si="33"/>
        <v>2.1051361487645739</v>
      </c>
      <c r="BO85" s="245">
        <f t="shared" si="33"/>
        <v>2.0765567461129253</v>
      </c>
      <c r="BP85" s="245">
        <f t="shared" si="33"/>
        <v>2.6312334867713272</v>
      </c>
      <c r="BQ85" s="245">
        <f t="shared" si="33"/>
        <v>2.032722979484169</v>
      </c>
      <c r="BR85" s="245">
        <f>SUM(BR46:BR84)</f>
        <v>1.5500758987144807</v>
      </c>
      <c r="BS85" s="245">
        <f t="shared" si="33"/>
        <v>1.5711956787468071</v>
      </c>
      <c r="BT85" s="245">
        <f t="shared" si="33"/>
        <v>1.585894460058531</v>
      </c>
      <c r="BU85" s="245">
        <f t="shared" si="33"/>
        <v>1.3382286697140358</v>
      </c>
      <c r="BV85" s="245">
        <f t="shared" si="33"/>
        <v>1.7354826087856734</v>
      </c>
      <c r="BW85" s="245">
        <f t="shared" si="33"/>
        <v>1.8375800489820755</v>
      </c>
      <c r="BX85" s="245">
        <f t="shared" si="33"/>
        <v>1.5788631892622578</v>
      </c>
      <c r="BY85" s="245">
        <f t="shared" si="33"/>
        <v>1.464052351888657</v>
      </c>
      <c r="BZ85" s="245">
        <f t="shared" si="33"/>
        <v>1.843229886684572</v>
      </c>
      <c r="CA85" s="245">
        <f t="shared" si="33"/>
        <v>1.7372304140227366</v>
      </c>
      <c r="CB85" s="245">
        <f t="shared" si="33"/>
        <v>1.7145908549817979</v>
      </c>
      <c r="CC85" s="245">
        <f t="shared" si="33"/>
        <v>1.8802499762378759</v>
      </c>
      <c r="CD85" s="245">
        <f t="shared" si="33"/>
        <v>3.013776178677277</v>
      </c>
      <c r="CE85" s="245">
        <f t="shared" si="33"/>
        <v>2.0442302167923656</v>
      </c>
      <c r="CF85" s="247">
        <f t="shared" si="33"/>
        <v>83.17467695363618</v>
      </c>
      <c r="CG85" s="246"/>
      <c r="CH85" s="250">
        <f>SUM(CH46:CH84)</f>
        <v>112.27201820530331</v>
      </c>
      <c r="CI85" s="512"/>
    </row>
    <row r="86" spans="1:87" x14ac:dyDescent="0.15">
      <c r="A86" s="505"/>
      <c r="B86" s="506"/>
      <c r="C86" s="518" t="s">
        <v>300</v>
      </c>
      <c r="D86" s="166">
        <f>D85/AVERAGE($D85:$AP85)</f>
        <v>1.0411148052104009</v>
      </c>
      <c r="E86" s="166">
        <f>E85/AVERAGE($D85:$AP85)</f>
        <v>0.34510651914541413</v>
      </c>
      <c r="F86" s="166">
        <f t="shared" ref="F86:AP86" si="34">F85/AVERAGE($D85:$AP85)</f>
        <v>1.0427563486221827</v>
      </c>
      <c r="G86" s="166">
        <f t="shared" si="34"/>
        <v>1.1145516653182461</v>
      </c>
      <c r="H86" s="166">
        <f t="shared" si="34"/>
        <v>1.2545416538059859</v>
      </c>
      <c r="I86" s="166">
        <f t="shared" si="34"/>
        <v>1.3431107399457711</v>
      </c>
      <c r="J86" s="166">
        <f t="shared" si="34"/>
        <v>1.4539516356775599</v>
      </c>
      <c r="K86" s="166">
        <f t="shared" si="34"/>
        <v>1.5815024034453198</v>
      </c>
      <c r="L86" s="166">
        <f t="shared" si="34"/>
        <v>1.0709748730071751</v>
      </c>
      <c r="M86" s="166">
        <f t="shared" si="34"/>
        <v>1.5545693118107646</v>
      </c>
      <c r="N86" s="166">
        <f t="shared" si="34"/>
        <v>0.95677446600842286</v>
      </c>
      <c r="O86" s="166">
        <f t="shared" si="34"/>
        <v>1.8541909595307178</v>
      </c>
      <c r="P86" s="166">
        <f t="shared" si="34"/>
        <v>1.3774759791399891</v>
      </c>
      <c r="Q86" s="166">
        <f t="shared" si="34"/>
        <v>1.3321324502125536</v>
      </c>
      <c r="R86" s="166">
        <f>R85/AVERAGE($D85:$AP85)</f>
        <v>1.2198383638516443</v>
      </c>
      <c r="S86" s="166">
        <f>S85/AVERAGE($D85:$AP85)</f>
        <v>1.2522688111134297</v>
      </c>
      <c r="T86" s="166">
        <f t="shared" si="34"/>
        <v>1.277017517271791</v>
      </c>
      <c r="U86" s="166">
        <f t="shared" si="34"/>
        <v>1.2594783597514634</v>
      </c>
      <c r="V86" s="166">
        <f t="shared" si="34"/>
        <v>1.3166562076671442</v>
      </c>
      <c r="W86" s="166">
        <f t="shared" si="34"/>
        <v>1.2495227394781481</v>
      </c>
      <c r="X86" s="166">
        <f t="shared" si="34"/>
        <v>1.7524783341526766</v>
      </c>
      <c r="Y86" s="166">
        <f t="shared" si="34"/>
        <v>1.0527745446935901</v>
      </c>
      <c r="Z86" s="166">
        <f t="shared" si="34"/>
        <v>1.0018348849960013</v>
      </c>
      <c r="AA86" s="166">
        <f t="shared" si="34"/>
        <v>1.0716352062218879</v>
      </c>
      <c r="AB86" s="166">
        <f t="shared" si="34"/>
        <v>0.70669361014331034</v>
      </c>
      <c r="AC86" s="166">
        <f>AC85/AVERAGE($D85:$AP85)</f>
        <v>0.44842374368754856</v>
      </c>
      <c r="AD86" s="166">
        <f t="shared" si="34"/>
        <v>0.41908776696314243</v>
      </c>
      <c r="AE86" s="166">
        <f t="shared" si="34"/>
        <v>0.38311328334765071</v>
      </c>
      <c r="AF86" s="166">
        <f>AF85/AVERAGE($D85:$AP85)</f>
        <v>0.13190964187939302</v>
      </c>
      <c r="AG86" s="166">
        <f t="shared" si="34"/>
        <v>0.50623760910349469</v>
      </c>
      <c r="AH86" s="166">
        <f t="shared" si="34"/>
        <v>0.61140860528736096</v>
      </c>
      <c r="AI86" s="166">
        <f t="shared" si="34"/>
        <v>0.39467443910887734</v>
      </c>
      <c r="AJ86" s="166">
        <f t="shared" si="34"/>
        <v>0.3177816373209052</v>
      </c>
      <c r="AK86" s="166">
        <f t="shared" si="34"/>
        <v>0.7392133583462136</v>
      </c>
      <c r="AL86" s="166">
        <f t="shared" si="34"/>
        <v>0.54331593010886492</v>
      </c>
      <c r="AM86" s="166">
        <f t="shared" si="34"/>
        <v>0.58045820456466557</v>
      </c>
      <c r="AN86" s="166">
        <f t="shared" si="34"/>
        <v>0.758360934097974</v>
      </c>
      <c r="AO86" s="166">
        <f t="shared" si="34"/>
        <v>2.0393945976840233</v>
      </c>
      <c r="AP86" s="166">
        <f t="shared" si="34"/>
        <v>0.64366785827829121</v>
      </c>
      <c r="AQ86" s="248"/>
      <c r="AR86" s="167"/>
      <c r="AS86" s="166">
        <f t="shared" ref="AS86:CD86" si="35">AS85/AVERAGE($AS85:$CE85)</f>
        <v>1.0022476745985103</v>
      </c>
      <c r="AT86" s="166">
        <f t="shared" si="35"/>
        <v>0.762584093259288</v>
      </c>
      <c r="AU86" s="166">
        <f t="shared" si="35"/>
        <v>0.96690392836958805</v>
      </c>
      <c r="AV86" s="166">
        <f t="shared" si="35"/>
        <v>0.99197376753498101</v>
      </c>
      <c r="AW86" s="166">
        <f t="shared" si="35"/>
        <v>1.0769932207642374</v>
      </c>
      <c r="AX86" s="166">
        <f t="shared" si="35"/>
        <v>1.1437377007120924</v>
      </c>
      <c r="AY86" s="166">
        <f t="shared" si="35"/>
        <v>1.1630908993721698</v>
      </c>
      <c r="AZ86" s="166">
        <f t="shared" si="35"/>
        <v>1.278449731940891</v>
      </c>
      <c r="BA86" s="166">
        <f t="shared" si="35"/>
        <v>1.2468005105610287</v>
      </c>
      <c r="BB86" s="166">
        <f t="shared" si="35"/>
        <v>1.1746714716517386</v>
      </c>
      <c r="BC86" s="166">
        <f t="shared" si="35"/>
        <v>1.0003479375710251</v>
      </c>
      <c r="BD86" s="166">
        <f t="shared" si="35"/>
        <v>1.4957726826016284</v>
      </c>
      <c r="BE86" s="166">
        <f t="shared" si="35"/>
        <v>1.0835305555955732</v>
      </c>
      <c r="BF86" s="166">
        <f t="shared" si="35"/>
        <v>1.1424572645487141</v>
      </c>
      <c r="BG86" s="166">
        <f>BG85/AVERAGE($AS85:$CE85)</f>
        <v>1.0646630247194857</v>
      </c>
      <c r="BH86" s="166">
        <f>BH85/AVERAGE($AS85:$CE85)</f>
        <v>1.0297596538591276</v>
      </c>
      <c r="BI86" s="166">
        <f>BI85/AVERAGE($AS85:$CE85)</f>
        <v>1.0384897721247004</v>
      </c>
      <c r="BJ86" s="166">
        <f t="shared" si="35"/>
        <v>1.0571658723565418</v>
      </c>
      <c r="BK86" s="166">
        <f t="shared" si="35"/>
        <v>1.0597176694310142</v>
      </c>
      <c r="BL86" s="166">
        <f t="shared" si="35"/>
        <v>1.0461309065794508</v>
      </c>
      <c r="BM86" s="166">
        <f t="shared" si="35"/>
        <v>1.3539168583828864</v>
      </c>
      <c r="BN86" s="166">
        <f t="shared" si="35"/>
        <v>0.98708300180815012</v>
      </c>
      <c r="BO86" s="166">
        <f t="shared" si="35"/>
        <v>0.97368232813873989</v>
      </c>
      <c r="BP86" s="166">
        <f t="shared" si="35"/>
        <v>1.2337662103729461</v>
      </c>
      <c r="BQ86" s="166">
        <f t="shared" si="35"/>
        <v>0.95312899434611897</v>
      </c>
      <c r="BR86" s="166">
        <f>BR85/AVERAGE($AS85:$CE85)</f>
        <v>0.72681929481448848</v>
      </c>
      <c r="BS86" s="166">
        <f t="shared" si="35"/>
        <v>0.73672220578966263</v>
      </c>
      <c r="BT86" s="166">
        <f t="shared" si="35"/>
        <v>0.74361435724913594</v>
      </c>
      <c r="BU86" s="166">
        <f t="shared" si="35"/>
        <v>0.62748567268785438</v>
      </c>
      <c r="BV86" s="166">
        <f t="shared" si="35"/>
        <v>0.8137551502649063</v>
      </c>
      <c r="BW86" s="166">
        <f t="shared" si="35"/>
        <v>0.86162789607525958</v>
      </c>
      <c r="BX86" s="166">
        <f t="shared" si="35"/>
        <v>0.74031744560368995</v>
      </c>
      <c r="BY86" s="166">
        <f t="shared" si="35"/>
        <v>0.68648348048872621</v>
      </c>
      <c r="BZ86" s="166">
        <f t="shared" si="35"/>
        <v>0.86427706380836888</v>
      </c>
      <c r="CA86" s="166">
        <f t="shared" si="35"/>
        <v>0.81457468340578587</v>
      </c>
      <c r="CB86" s="166">
        <f t="shared" si="35"/>
        <v>0.80395915912681837</v>
      </c>
      <c r="CC86" s="166">
        <f t="shared" si="35"/>
        <v>0.8816355140658152</v>
      </c>
      <c r="CD86" s="166">
        <f t="shared" si="35"/>
        <v>1.4131376913424292</v>
      </c>
      <c r="CE86" s="167">
        <v>1.1391545950763151</v>
      </c>
      <c r="CF86" s="248"/>
      <c r="CG86" s="167"/>
      <c r="CH86" s="225"/>
      <c r="CI86" s="515"/>
    </row>
    <row r="87" spans="1:87" s="66" customFormat="1" x14ac:dyDescent="0.15">
      <c r="A87" s="507"/>
      <c r="B87" s="508"/>
      <c r="C87" s="519" t="s">
        <v>301</v>
      </c>
      <c r="D87" s="245">
        <f>D44+D85</f>
        <v>2.1391872307357795</v>
      </c>
      <c r="E87" s="245">
        <f t="shared" ref="E87:AP87" si="36">E44+E85</f>
        <v>1.4241685679494598</v>
      </c>
      <c r="F87" s="245">
        <f t="shared" si="36"/>
        <v>2.0861746843209361</v>
      </c>
      <c r="G87" s="245">
        <f t="shared" si="36"/>
        <v>2.3143967465542068</v>
      </c>
      <c r="H87" s="245">
        <f t="shared" si="36"/>
        <v>2.358344101545474</v>
      </c>
      <c r="I87" s="245">
        <f t="shared" si="36"/>
        <v>2.5429008601190128</v>
      </c>
      <c r="J87" s="245">
        <f t="shared" si="36"/>
        <v>2.5659065033788888</v>
      </c>
      <c r="K87" s="245">
        <f t="shared" si="36"/>
        <v>2.7021717674923886</v>
      </c>
      <c r="L87" s="245">
        <f t="shared" si="36"/>
        <v>2.8137597416804607</v>
      </c>
      <c r="M87" s="245">
        <f t="shared" si="36"/>
        <v>2.5164866996432327</v>
      </c>
      <c r="N87" s="245">
        <f t="shared" si="36"/>
        <v>2.1675221539853258</v>
      </c>
      <c r="O87" s="245">
        <f t="shared" si="36"/>
        <v>3.3987948976453546</v>
      </c>
      <c r="P87" s="245">
        <f t="shared" si="36"/>
        <v>2.3547183200936708</v>
      </c>
      <c r="Q87" s="245">
        <f t="shared" si="36"/>
        <v>2.5504296294043987</v>
      </c>
      <c r="R87" s="245">
        <f>R44+R85</f>
        <v>2.3624852561673335</v>
      </c>
      <c r="S87" s="245">
        <f>S44+S85</f>
        <v>2.3080687009819849</v>
      </c>
      <c r="T87" s="245">
        <f t="shared" si="36"/>
        <v>2.3163284449399058</v>
      </c>
      <c r="U87" s="245">
        <f t="shared" si="36"/>
        <v>2.3036405333634904</v>
      </c>
      <c r="V87" s="245">
        <f t="shared" si="36"/>
        <v>2.3615042032047229</v>
      </c>
      <c r="W87" s="245">
        <f t="shared" si="36"/>
        <v>2.2806651084790102</v>
      </c>
      <c r="X87" s="245">
        <f t="shared" si="36"/>
        <v>2.6966479708589897</v>
      </c>
      <c r="Y87" s="245">
        <f t="shared" si="36"/>
        <v>2.1554921890772873</v>
      </c>
      <c r="Z87" s="245">
        <f t="shared" si="36"/>
        <v>2.1305823179387966</v>
      </c>
      <c r="AA87" s="245">
        <f t="shared" si="36"/>
        <v>2.646525081600581</v>
      </c>
      <c r="AB87" s="245">
        <f t="shared" si="36"/>
        <v>2.0155693813445579</v>
      </c>
      <c r="AC87" s="245">
        <f>AC44+AC85</f>
        <v>1.5806232414822445</v>
      </c>
      <c r="AD87" s="245">
        <f t="shared" si="36"/>
        <v>1.5959335786280027</v>
      </c>
      <c r="AE87" s="245">
        <f t="shared" si="36"/>
        <v>1.5814868602347461</v>
      </c>
      <c r="AF87" s="245">
        <f t="shared" si="36"/>
        <v>1.2846666308056798</v>
      </c>
      <c r="AG87" s="245">
        <f t="shared" si="36"/>
        <v>1.6598643248183333</v>
      </c>
      <c r="AH87" s="245">
        <f t="shared" si="36"/>
        <v>1.8357946448952691</v>
      </c>
      <c r="AI87" s="245">
        <f t="shared" si="36"/>
        <v>1.5493586026231532</v>
      </c>
      <c r="AJ87" s="245">
        <f t="shared" si="36"/>
        <v>1.4349353194552261</v>
      </c>
      <c r="AK87" s="245">
        <f t="shared" si="36"/>
        <v>1.8670780668757505</v>
      </c>
      <c r="AL87" s="245">
        <f t="shared" si="36"/>
        <v>1.7251144583462847</v>
      </c>
      <c r="AM87" s="245">
        <f t="shared" si="36"/>
        <v>1.680595674719076</v>
      </c>
      <c r="AN87" s="245">
        <f t="shared" si="36"/>
        <v>1.8988390894030291</v>
      </c>
      <c r="AO87" s="245">
        <f t="shared" si="36"/>
        <v>3.065887226987174</v>
      </c>
      <c r="AP87" s="245">
        <f t="shared" si="36"/>
        <v>2.0725170235064092</v>
      </c>
      <c r="AQ87" s="247">
        <f>AQ44+AQ85</f>
        <v>84.345165835285627</v>
      </c>
      <c r="AR87" s="246"/>
      <c r="AS87" s="245">
        <f t="shared" ref="AS87:CE87" si="37">AS44+AS85</f>
        <v>2.1632198954506392</v>
      </c>
      <c r="AT87" s="245">
        <f>AT44+AT85</f>
        <v>1.6356021016761351</v>
      </c>
      <c r="AU87" s="245">
        <f t="shared" si="37"/>
        <v>2.0841063522506595</v>
      </c>
      <c r="AV87" s="245">
        <f t="shared" si="37"/>
        <v>2.130951944702232</v>
      </c>
      <c r="AW87" s="245">
        <f t="shared" si="37"/>
        <v>2.3275898419088383</v>
      </c>
      <c r="AX87" s="245">
        <f t="shared" si="37"/>
        <v>2.4708144381060109</v>
      </c>
      <c r="AY87" s="245">
        <f t="shared" si="37"/>
        <v>2.5168540468350549</v>
      </c>
      <c r="AZ87" s="245">
        <f t="shared" si="37"/>
        <v>2.7692259902893568</v>
      </c>
      <c r="BA87" s="245">
        <f t="shared" si="37"/>
        <v>2.6721718578033227</v>
      </c>
      <c r="BB87" s="245">
        <f t="shared" si="37"/>
        <v>2.5520763017209562</v>
      </c>
      <c r="BC87" s="245">
        <f t="shared" si="37"/>
        <v>2.1556540697050717</v>
      </c>
      <c r="BD87" s="245">
        <f t="shared" si="37"/>
        <v>3.3014800181567399</v>
      </c>
      <c r="BE87" s="245">
        <f t="shared" si="37"/>
        <v>2.3367460658025925</v>
      </c>
      <c r="BF87" s="245">
        <f t="shared" si="37"/>
        <v>2.5036484458922943</v>
      </c>
      <c r="BG87" s="245">
        <f>BG44+BG85</f>
        <v>2.334074326320736</v>
      </c>
      <c r="BH87" s="245">
        <f>BH44+BH85</f>
        <v>2.2479587906135867</v>
      </c>
      <c r="BI87" s="245">
        <f>BI44+BI85</f>
        <v>2.2530917629256577</v>
      </c>
      <c r="BJ87" s="245">
        <f t="shared" si="37"/>
        <v>2.2869519550910904</v>
      </c>
      <c r="BK87" s="245">
        <f t="shared" si="37"/>
        <v>2.3060877218010836</v>
      </c>
      <c r="BL87" s="245">
        <f t="shared" si="37"/>
        <v>2.2665931270431736</v>
      </c>
      <c r="BM87" s="245">
        <f t="shared" si="37"/>
        <v>2.9493708517592236</v>
      </c>
      <c r="BN87" s="245">
        <f t="shared" si="37"/>
        <v>2.133795377824669</v>
      </c>
      <c r="BO87" s="245">
        <f t="shared" si="37"/>
        <v>2.1083814424318699</v>
      </c>
      <c r="BP87" s="245">
        <f t="shared" si="37"/>
        <v>2.6455573179091059</v>
      </c>
      <c r="BQ87" s="245">
        <f t="shared" si="37"/>
        <v>2.0470259290694743</v>
      </c>
      <c r="BR87" s="245">
        <f>BR44+BR85</f>
        <v>1.5582620758953636</v>
      </c>
      <c r="BS87" s="245">
        <f t="shared" si="37"/>
        <v>1.5782376695245266</v>
      </c>
      <c r="BT87" s="245">
        <f t="shared" si="37"/>
        <v>1.5925285850202553</v>
      </c>
      <c r="BU87" s="245">
        <f t="shared" si="37"/>
        <v>1.341279991792858</v>
      </c>
      <c r="BV87" s="245">
        <f t="shared" si="37"/>
        <v>1.7459142371204535</v>
      </c>
      <c r="BW87" s="245">
        <f t="shared" si="37"/>
        <v>1.8475511295741458</v>
      </c>
      <c r="BX87" s="245">
        <f t="shared" si="37"/>
        <v>1.5874809913981764</v>
      </c>
      <c r="BY87" s="245">
        <f t="shared" si="37"/>
        <v>1.4708698295917786</v>
      </c>
      <c r="BZ87" s="245">
        <f t="shared" si="37"/>
        <v>1.8623230358921126</v>
      </c>
      <c r="CA87" s="245">
        <f t="shared" si="37"/>
        <v>1.7487993299561491</v>
      </c>
      <c r="CB87" s="245">
        <f t="shared" si="37"/>
        <v>1.7278687389493765</v>
      </c>
      <c r="CC87" s="245">
        <f t="shared" si="37"/>
        <v>1.8989628087560981</v>
      </c>
      <c r="CD87" s="245">
        <f t="shared" si="37"/>
        <v>3.0692770679443733</v>
      </c>
      <c r="CE87" s="246">
        <f t="shared" si="37"/>
        <v>2.0579386112652993</v>
      </c>
      <c r="CF87" s="247">
        <f>CF44+CF85</f>
        <v>84.286324075770537</v>
      </c>
      <c r="CG87" s="246"/>
      <c r="CH87" s="250">
        <f>CH44+CH85</f>
        <v>168.63148991105618</v>
      </c>
      <c r="CI87" s="521"/>
    </row>
    <row r="88" spans="1:87" s="66" customFormat="1" x14ac:dyDescent="0.15">
      <c r="A88" s="509"/>
      <c r="B88" s="510"/>
      <c r="C88" s="520" t="s">
        <v>300</v>
      </c>
      <c r="D88" s="166">
        <f t="shared" ref="D88:AN88" si="38">D87/AVERAGE($D87:$AP87)</f>
        <v>0.98912962198235865</v>
      </c>
      <c r="E88" s="166">
        <f t="shared" si="38"/>
        <v>0.65851520475394953</v>
      </c>
      <c r="F88" s="166">
        <f t="shared" si="38"/>
        <v>0.96461737768591116</v>
      </c>
      <c r="G88" s="166">
        <f t="shared" si="38"/>
        <v>1.0701439996203479</v>
      </c>
      <c r="H88" s="166">
        <f t="shared" si="38"/>
        <v>1.0904646288785382</v>
      </c>
      <c r="I88" s="166">
        <f t="shared" si="38"/>
        <v>1.1758010380620136</v>
      </c>
      <c r="J88" s="166">
        <f t="shared" si="38"/>
        <v>1.1864385189211692</v>
      </c>
      <c r="K88" s="166">
        <f t="shared" si="38"/>
        <v>1.24944563080242</v>
      </c>
      <c r="L88" s="166">
        <f t="shared" si="38"/>
        <v>1.3010423162821017</v>
      </c>
      <c r="M88" s="166">
        <f t="shared" si="38"/>
        <v>1.1635875075252764</v>
      </c>
      <c r="N88" s="166">
        <f t="shared" si="38"/>
        <v>1.0022312857918807</v>
      </c>
      <c r="O88" s="166">
        <f t="shared" si="38"/>
        <v>1.5715542164802476</v>
      </c>
      <c r="P88" s="166">
        <f t="shared" si="38"/>
        <v>1.0887881193214113</v>
      </c>
      <c r="Q88" s="166">
        <f t="shared" si="38"/>
        <v>1.1792822334479287</v>
      </c>
      <c r="R88" s="166">
        <f>R87/AVERAGE($D87:$AP87)</f>
        <v>1.0923794396285451</v>
      </c>
      <c r="S88" s="166">
        <f>S87/AVERAGE($D87:$AP87)</f>
        <v>1.0672180017297443</v>
      </c>
      <c r="T88" s="166">
        <f t="shared" si="38"/>
        <v>1.0710371893638999</v>
      </c>
      <c r="U88" s="166">
        <f t="shared" si="38"/>
        <v>1.0651704802694328</v>
      </c>
      <c r="V88" s="166">
        <f t="shared" si="38"/>
        <v>1.0919258147507835</v>
      </c>
      <c r="W88" s="166">
        <f t="shared" si="38"/>
        <v>1.0545469719554581</v>
      </c>
      <c r="X88" s="166">
        <f t="shared" si="38"/>
        <v>1.2468915061342292</v>
      </c>
      <c r="Y88" s="166">
        <f t="shared" si="38"/>
        <v>0.99666880183957318</v>
      </c>
      <c r="Z88" s="166">
        <f t="shared" si="38"/>
        <v>0.98515083320698649</v>
      </c>
      <c r="AA88" s="166">
        <f t="shared" si="38"/>
        <v>1.2237153980346211</v>
      </c>
      <c r="AB88" s="166">
        <f t="shared" si="38"/>
        <v>0.93197049402862886</v>
      </c>
      <c r="AC88" s="166">
        <f>AC87/AVERAGE($D87:$AP87)</f>
        <v>0.73085761119007464</v>
      </c>
      <c r="AD88" s="166">
        <f t="shared" si="38"/>
        <v>0.73793689241231597</v>
      </c>
      <c r="AE88" s="166">
        <f t="shared" si="38"/>
        <v>0.73125693616636711</v>
      </c>
      <c r="AF88" s="166">
        <f t="shared" si="38"/>
        <v>0.59401150149213955</v>
      </c>
      <c r="AG88" s="166">
        <f t="shared" si="38"/>
        <v>0.76749755634286021</v>
      </c>
      <c r="AH88" s="166">
        <f t="shared" si="38"/>
        <v>0.84884522357490555</v>
      </c>
      <c r="AI88" s="166">
        <f t="shared" si="38"/>
        <v>0.71640128872714026</v>
      </c>
      <c r="AJ88" s="166">
        <f t="shared" si="38"/>
        <v>0.66349359687122744</v>
      </c>
      <c r="AK88" s="166">
        <f t="shared" si="38"/>
        <v>0.86331023108489569</v>
      </c>
      <c r="AL88" s="166">
        <f t="shared" si="38"/>
        <v>0.79766828613382013</v>
      </c>
      <c r="AM88" s="166">
        <f t="shared" si="38"/>
        <v>0.77708343643595168</v>
      </c>
      <c r="AN88" s="166">
        <f t="shared" si="38"/>
        <v>0.87799607426626824</v>
      </c>
      <c r="AO88" s="166">
        <f>AO87/AVERAGE($D87:$AP87)</f>
        <v>1.4176224644101432</v>
      </c>
      <c r="AP88" s="166">
        <f>AP87/AVERAGE($D87:$AP87)</f>
        <v>0.95830227039444249</v>
      </c>
      <c r="AQ88" s="332"/>
      <c r="AR88" s="333"/>
      <c r="AS88" s="166">
        <f>AS87/AVERAGE($AS87:$CE87)</f>
        <v>1.0009402693458684</v>
      </c>
      <c r="AT88" s="166">
        <f t="shared" ref="AT88:CE88" si="39">AT87/AVERAGE($AS87:$CE87)</f>
        <v>0.75680702254882526</v>
      </c>
      <c r="AU88" s="166">
        <f t="shared" si="39"/>
        <v>0.96433375911266017</v>
      </c>
      <c r="AV88" s="166">
        <f t="shared" si="39"/>
        <v>0.9860096137147536</v>
      </c>
      <c r="AW88" s="166">
        <f>AW87/AVERAGE($AS87:$CE87)</f>
        <v>1.0769956434787706</v>
      </c>
      <c r="AX88" s="166">
        <f t="shared" si="39"/>
        <v>1.1432668839550824</v>
      </c>
      <c r="AY88" s="166">
        <f t="shared" si="39"/>
        <v>1.1645698030243561</v>
      </c>
      <c r="AZ88" s="166">
        <f t="shared" si="39"/>
        <v>1.2813444506631555</v>
      </c>
      <c r="BA88" s="166">
        <f t="shared" si="39"/>
        <v>1.2364366769707991</v>
      </c>
      <c r="BB88" s="166">
        <f t="shared" si="39"/>
        <v>1.1808674403411201</v>
      </c>
      <c r="BC88" s="166">
        <f t="shared" si="39"/>
        <v>0.99743949733673587</v>
      </c>
      <c r="BD88" s="166">
        <f t="shared" si="39"/>
        <v>1.5276229224608733</v>
      </c>
      <c r="BE88" s="166">
        <f t="shared" si="39"/>
        <v>1.0812323062561793</v>
      </c>
      <c r="BF88" s="166">
        <f t="shared" si="39"/>
        <v>1.1584594589986197</v>
      </c>
      <c r="BG88" s="166">
        <f>BG87/AVERAGE($AS87:$CE87)</f>
        <v>1.0799960696432414</v>
      </c>
      <c r="BH88" s="166">
        <f>BH87/AVERAGE($AS87:$CE87)</f>
        <v>1.0401496778423647</v>
      </c>
      <c r="BI88" s="166">
        <f>BI87/AVERAGE($AS87:$CE87)</f>
        <v>1.0425247478476816</v>
      </c>
      <c r="BJ88" s="166">
        <f t="shared" si="39"/>
        <v>1.0581921471432629</v>
      </c>
      <c r="BK88" s="166">
        <f t="shared" si="39"/>
        <v>1.0670464293755599</v>
      </c>
      <c r="BL88" s="166">
        <f t="shared" si="39"/>
        <v>1.0487719440133343</v>
      </c>
      <c r="BM88" s="166">
        <f t="shared" si="39"/>
        <v>1.364699012323823</v>
      </c>
      <c r="BN88" s="166">
        <f t="shared" si="39"/>
        <v>0.98732529443746908</v>
      </c>
      <c r="BO88" s="166">
        <f t="shared" si="39"/>
        <v>0.97556605008570252</v>
      </c>
      <c r="BP88" s="166">
        <f t="shared" si="39"/>
        <v>1.2241219026909127</v>
      </c>
      <c r="BQ88" s="166">
        <f t="shared" si="39"/>
        <v>0.94717633150001213</v>
      </c>
      <c r="BR88" s="166">
        <f>BR87/AVERAGE($AS87:$CE87)</f>
        <v>0.72102113393018563</v>
      </c>
      <c r="BS88" s="166">
        <f t="shared" si="39"/>
        <v>0.73026401123062423</v>
      </c>
      <c r="BT88" s="166">
        <f t="shared" si="39"/>
        <v>0.7368765395434308</v>
      </c>
      <c r="BU88" s="166">
        <f t="shared" si="39"/>
        <v>0.62062167562197423</v>
      </c>
      <c r="BV88" s="166">
        <f t="shared" si="39"/>
        <v>0.80784938712579868</v>
      </c>
      <c r="BW88" s="166">
        <f t="shared" si="39"/>
        <v>0.85487764288566126</v>
      </c>
      <c r="BX88" s="166">
        <f t="shared" si="39"/>
        <v>0.73454097498512705</v>
      </c>
      <c r="BY88" s="166">
        <f t="shared" si="39"/>
        <v>0.68058399726284358</v>
      </c>
      <c r="BZ88" s="166">
        <f t="shared" si="39"/>
        <v>0.86171272974842217</v>
      </c>
      <c r="CA88" s="166">
        <f t="shared" si="39"/>
        <v>0.80918434415264662</v>
      </c>
      <c r="CB88" s="166">
        <f t="shared" si="39"/>
        <v>0.79949958143206201</v>
      </c>
      <c r="CC88" s="166">
        <f t="shared" si="39"/>
        <v>0.87866626470636933</v>
      </c>
      <c r="CD88" s="166">
        <f>CD87/AVERAGE($AS87:$CE87)</f>
        <v>1.4201806397704888</v>
      </c>
      <c r="CE88" s="166">
        <f t="shared" si="39"/>
        <v>0.95222572249320081</v>
      </c>
      <c r="CF88" s="332"/>
      <c r="CG88" s="333"/>
      <c r="CH88" s="511"/>
      <c r="CI88" s="333"/>
    </row>
  </sheetData>
  <phoneticPr fontId="6"/>
  <printOptions horizontalCentered="1" verticalCentered="1"/>
  <pageMargins left="0.39370078740157483" right="0.39370078740157483" top="0.59055118110236227" bottom="0.59055118110236227" header="0.51181102362204722" footer="0.51181102362204722"/>
  <pageSetup paperSize="8" scale="78" fitToWidth="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3"/>
  <sheetViews>
    <sheetView workbookViewId="0">
      <pane xSplit="3" ySplit="4" topLeftCell="D13" activePane="bottomRight" state="frozen"/>
      <selection pane="topRight" activeCell="D1" sqref="D1"/>
      <selection pane="bottomLeft" activeCell="A7" sqref="A7"/>
      <selection pane="bottomRight" activeCell="AZ77" sqref="AZ77"/>
    </sheetView>
  </sheetViews>
  <sheetFormatPr defaultRowHeight="12" x14ac:dyDescent="0.15"/>
  <cols>
    <col min="1" max="2" width="4" style="336" bestFit="1" customWidth="1"/>
    <col min="3" max="3" width="29.5" style="336" customWidth="1"/>
    <col min="4" max="9" width="12" style="336" customWidth="1"/>
    <col min="10" max="11" width="9.33203125" style="336"/>
    <col min="12" max="13" width="4" style="336" bestFit="1" customWidth="1"/>
    <col min="14" max="14" width="29.6640625" style="336" customWidth="1"/>
    <col min="15" max="15" width="14" style="336" bestFit="1" customWidth="1"/>
    <col min="16" max="16" width="12.6640625" style="338" bestFit="1" customWidth="1"/>
    <col min="17" max="18" width="11.5" style="336" bestFit="1" customWidth="1"/>
    <col min="19" max="19" width="9.33203125" style="336"/>
    <col min="20" max="21" width="4" style="336" bestFit="1" customWidth="1"/>
    <col min="22" max="22" width="29.33203125" style="336" customWidth="1"/>
    <col min="23" max="24" width="12.6640625" style="336" bestFit="1" customWidth="1"/>
    <col min="25" max="25" width="14" style="336" bestFit="1" customWidth="1"/>
    <col min="26" max="26" width="12.83203125" style="336" bestFit="1" customWidth="1"/>
    <col min="27" max="27" width="11.5" style="336" bestFit="1" customWidth="1"/>
    <col min="28" max="28" width="9.33203125" style="336"/>
    <col min="29" max="30" width="4" style="336" bestFit="1" customWidth="1"/>
    <col min="31" max="31" width="29.1640625" style="336" customWidth="1"/>
    <col min="32" max="32" width="14" style="336" bestFit="1" customWidth="1"/>
    <col min="33" max="34" width="12.6640625" style="336" bestFit="1" customWidth="1"/>
    <col min="35" max="35" width="12.1640625" style="336" customWidth="1"/>
    <col min="36" max="36" width="12.6640625" style="336" bestFit="1" customWidth="1"/>
    <col min="37" max="38" width="14" style="336" customWidth="1"/>
    <col min="39" max="39" width="12" style="336" customWidth="1"/>
    <col min="40" max="40" width="9.33203125" style="336"/>
    <col min="41" max="42" width="4" style="336" bestFit="1" customWidth="1"/>
    <col min="43" max="43" width="28.5" style="336" customWidth="1"/>
    <col min="44" max="45" width="12" style="336" customWidth="1"/>
    <col min="46" max="16384" width="9.33203125" style="336"/>
  </cols>
  <sheetData>
    <row r="1" spans="1:45" x14ac:dyDescent="0.15">
      <c r="B1" s="337" t="s">
        <v>167</v>
      </c>
      <c r="L1" s="337" t="s">
        <v>180</v>
      </c>
      <c r="T1" s="337" t="s">
        <v>181</v>
      </c>
      <c r="AC1" s="337" t="s">
        <v>182</v>
      </c>
      <c r="AF1" s="339"/>
      <c r="AG1" s="339"/>
      <c r="AH1" s="339"/>
      <c r="AI1" s="339"/>
      <c r="AJ1" s="339"/>
      <c r="AK1" s="339"/>
      <c r="AL1" s="339"/>
      <c r="AM1" s="339"/>
      <c r="AO1" s="340" t="s">
        <v>183</v>
      </c>
      <c r="AR1" s="339"/>
      <c r="AS1" s="339"/>
    </row>
    <row r="2" spans="1:45" x14ac:dyDescent="0.15">
      <c r="A2" s="341"/>
      <c r="B2" s="342"/>
      <c r="C2" s="343"/>
      <c r="D2" s="341"/>
      <c r="E2" s="342"/>
      <c r="F2" s="342"/>
      <c r="G2" s="342"/>
      <c r="H2" s="342"/>
      <c r="I2" s="343"/>
      <c r="L2" s="341"/>
      <c r="M2" s="342"/>
      <c r="N2" s="342"/>
      <c r="O2" s="341"/>
      <c r="P2" s="344"/>
      <c r="Q2" s="341"/>
      <c r="R2" s="345"/>
      <c r="T2" s="341"/>
      <c r="U2" s="342"/>
      <c r="V2" s="343"/>
      <c r="W2" s="564" t="s">
        <v>184</v>
      </c>
      <c r="X2" s="565"/>
      <c r="Y2" s="346" t="s">
        <v>412</v>
      </c>
      <c r="Z2" s="566" t="s">
        <v>413</v>
      </c>
      <c r="AA2" s="567"/>
      <c r="AC2" s="341"/>
      <c r="AD2" s="342"/>
      <c r="AE2" s="343"/>
      <c r="AF2" s="341"/>
      <c r="AG2" s="342"/>
      <c r="AH2" s="342"/>
      <c r="AI2" s="342"/>
      <c r="AJ2" s="343"/>
      <c r="AK2" s="343"/>
      <c r="AL2" s="342"/>
      <c r="AM2" s="345"/>
      <c r="AO2" s="341"/>
      <c r="AP2" s="342"/>
      <c r="AQ2" s="343"/>
      <c r="AR2" s="345"/>
      <c r="AS2" s="343"/>
    </row>
    <row r="3" spans="1:45" ht="24" x14ac:dyDescent="0.15">
      <c r="A3" s="347"/>
      <c r="B3" s="339"/>
      <c r="C3" s="348" t="s">
        <v>411</v>
      </c>
      <c r="D3" s="351" t="s">
        <v>168</v>
      </c>
      <c r="E3" s="349" t="s">
        <v>169</v>
      </c>
      <c r="F3" s="349" t="s">
        <v>170</v>
      </c>
      <c r="G3" s="349" t="s">
        <v>171</v>
      </c>
      <c r="H3" s="349" t="s">
        <v>172</v>
      </c>
      <c r="I3" s="350" t="s">
        <v>173</v>
      </c>
      <c r="L3" s="347"/>
      <c r="M3" s="339"/>
      <c r="N3" s="348" t="s">
        <v>411</v>
      </c>
      <c r="O3" s="351" t="s">
        <v>348</v>
      </c>
      <c r="P3" s="352" t="s">
        <v>349</v>
      </c>
      <c r="Q3" s="351" t="s">
        <v>350</v>
      </c>
      <c r="R3" s="353" t="s">
        <v>351</v>
      </c>
      <c r="T3" s="347"/>
      <c r="U3" s="339"/>
      <c r="V3" s="348" t="s">
        <v>411</v>
      </c>
      <c r="W3" s="354" t="s">
        <v>174</v>
      </c>
      <c r="X3" s="354" t="s">
        <v>185</v>
      </c>
      <c r="Y3" s="349" t="s">
        <v>186</v>
      </c>
      <c r="Z3" s="414" t="s">
        <v>169</v>
      </c>
      <c r="AA3" s="354" t="s">
        <v>187</v>
      </c>
      <c r="AC3" s="347"/>
      <c r="AD3" s="339"/>
      <c r="AE3" s="348" t="s">
        <v>411</v>
      </c>
      <c r="AF3" s="351" t="s">
        <v>145</v>
      </c>
      <c r="AG3" s="349" t="s">
        <v>147</v>
      </c>
      <c r="AH3" s="349" t="s">
        <v>149</v>
      </c>
      <c r="AI3" s="349" t="s">
        <v>151</v>
      </c>
      <c r="AJ3" s="350" t="s">
        <v>152</v>
      </c>
      <c r="AK3" s="350" t="s">
        <v>175</v>
      </c>
      <c r="AL3" s="349" t="s">
        <v>188</v>
      </c>
      <c r="AM3" s="353" t="s">
        <v>189</v>
      </c>
      <c r="AO3" s="347"/>
      <c r="AP3" s="339"/>
      <c r="AQ3" s="348" t="s">
        <v>411</v>
      </c>
      <c r="AR3" s="353" t="s">
        <v>119</v>
      </c>
      <c r="AS3" s="350" t="s">
        <v>190</v>
      </c>
    </row>
    <row r="4" spans="1:45" x14ac:dyDescent="0.15">
      <c r="A4" s="355"/>
      <c r="B4" s="356"/>
      <c r="C4" s="357"/>
      <c r="D4" s="415"/>
      <c r="E4" s="358"/>
      <c r="F4" s="358"/>
      <c r="G4" s="358"/>
      <c r="H4" s="358"/>
      <c r="I4" s="359"/>
      <c r="L4" s="355"/>
      <c r="M4" s="356"/>
      <c r="N4" s="360"/>
      <c r="O4" s="364" t="s">
        <v>176</v>
      </c>
      <c r="P4" s="367" t="s">
        <v>154</v>
      </c>
      <c r="Q4" s="361" t="s">
        <v>177</v>
      </c>
      <c r="R4" s="362" t="s">
        <v>178</v>
      </c>
      <c r="T4" s="355"/>
      <c r="U4" s="356"/>
      <c r="V4" s="357"/>
      <c r="W4" s="362" t="s">
        <v>176</v>
      </c>
      <c r="X4" s="362" t="s">
        <v>191</v>
      </c>
      <c r="Y4" s="365" t="s">
        <v>192</v>
      </c>
      <c r="Z4" s="364" t="s">
        <v>193</v>
      </c>
      <c r="AA4" s="367" t="s">
        <v>194</v>
      </c>
      <c r="AC4" s="355"/>
      <c r="AD4" s="356"/>
      <c r="AE4" s="357"/>
      <c r="AF4" s="364" t="s">
        <v>162</v>
      </c>
      <c r="AG4" s="365" t="s">
        <v>195</v>
      </c>
      <c r="AH4" s="365" t="s">
        <v>196</v>
      </c>
      <c r="AI4" s="365" t="s">
        <v>197</v>
      </c>
      <c r="AJ4" s="366" t="s">
        <v>198</v>
      </c>
      <c r="AK4" s="366" t="s">
        <v>199</v>
      </c>
      <c r="AL4" s="365" t="s">
        <v>200</v>
      </c>
      <c r="AM4" s="367" t="s">
        <v>201</v>
      </c>
      <c r="AO4" s="355"/>
      <c r="AP4" s="356"/>
      <c r="AQ4" s="357"/>
      <c r="AR4" s="362" t="s">
        <v>162</v>
      </c>
      <c r="AS4" s="363" t="s">
        <v>202</v>
      </c>
    </row>
    <row r="5" spans="1:45" x14ac:dyDescent="0.15">
      <c r="A5" s="373" t="s">
        <v>130</v>
      </c>
      <c r="B5" s="374" t="s">
        <v>358</v>
      </c>
      <c r="C5" s="381" t="s">
        <v>359</v>
      </c>
      <c r="D5" s="419">
        <f>R5</f>
        <v>0.51263414292495779</v>
      </c>
      <c r="E5" s="420">
        <f>Z5</f>
        <v>0.29990823817292006</v>
      </c>
      <c r="F5" s="420">
        <f>AA5</f>
        <v>3.7509062896501723E-2</v>
      </c>
      <c r="G5" s="420">
        <f>AL5</f>
        <v>0.47072117998912455</v>
      </c>
      <c r="H5" s="420">
        <f>AM5</f>
        <v>0.11690570056189958</v>
      </c>
      <c r="I5" s="421">
        <f>AS5</f>
        <v>9.0771213964101934E-3</v>
      </c>
      <c r="L5" s="373" t="s">
        <v>130</v>
      </c>
      <c r="M5" s="374" t="s">
        <v>358</v>
      </c>
      <c r="N5" s="375" t="s">
        <v>359</v>
      </c>
      <c r="O5" s="379">
        <f>取引基本表!AR6+SUM(取引基本表!CH6:CN6)</f>
        <v>257002</v>
      </c>
      <c r="P5" s="381">
        <f>ABS(取引基本表!CZ6)</f>
        <v>125254</v>
      </c>
      <c r="Q5" s="372">
        <f>P5/O5</f>
        <v>0.48736585707504221</v>
      </c>
      <c r="R5" s="377">
        <f>1-Q5</f>
        <v>0.51263414292495779</v>
      </c>
      <c r="T5" s="368" t="s">
        <v>130</v>
      </c>
      <c r="U5" s="369" t="s">
        <v>358</v>
      </c>
      <c r="V5" s="378" t="s">
        <v>359</v>
      </c>
      <c r="W5" s="376">
        <v>52947</v>
      </c>
      <c r="X5" s="376">
        <v>6622</v>
      </c>
      <c r="Y5" s="376">
        <f>取引基本表!DA6</f>
        <v>176544</v>
      </c>
      <c r="Z5" s="371">
        <f>W5/Y5</f>
        <v>0.29990823817292006</v>
      </c>
      <c r="AA5" s="377">
        <f>X5/Y5</f>
        <v>3.7509062896501723E-2</v>
      </c>
      <c r="AC5" s="368" t="s">
        <v>130</v>
      </c>
      <c r="AD5" s="430" t="s">
        <v>358</v>
      </c>
      <c r="AE5" s="375" t="s">
        <v>359</v>
      </c>
      <c r="AF5" s="380">
        <f t="array" ref="AF5:AJ43">TRANSPOSE(取引基本表!E88:AQ92)</f>
        <v>20639</v>
      </c>
      <c r="AG5" s="375">
        <v>40867</v>
      </c>
      <c r="AH5" s="375">
        <v>25598</v>
      </c>
      <c r="AI5" s="375">
        <v>7589</v>
      </c>
      <c r="AJ5" s="381">
        <v>-11590</v>
      </c>
      <c r="AK5" s="375">
        <f>取引基本表!DA6</f>
        <v>176544</v>
      </c>
      <c r="AL5" s="419">
        <f>SUM(AF5:AJ5)/AK5</f>
        <v>0.47072117998912455</v>
      </c>
      <c r="AM5" s="432">
        <f>AF5/AK5</f>
        <v>0.11690570056189958</v>
      </c>
      <c r="AO5" s="368" t="s">
        <v>130</v>
      </c>
      <c r="AP5" s="369" t="s">
        <v>358</v>
      </c>
      <c r="AQ5" s="378" t="s">
        <v>359</v>
      </c>
      <c r="AR5" s="382">
        <f>取引基本表!CI6</f>
        <v>68606</v>
      </c>
      <c r="AS5" s="334">
        <f>AR5/SUM(AR$5:AR$43)</f>
        <v>9.0771213964101934E-3</v>
      </c>
    </row>
    <row r="6" spans="1:45" x14ac:dyDescent="0.15">
      <c r="A6" s="368" t="s">
        <v>132</v>
      </c>
      <c r="B6" s="369" t="s">
        <v>360</v>
      </c>
      <c r="C6" s="370" t="s">
        <v>361</v>
      </c>
      <c r="D6" s="422">
        <f t="shared" ref="D6:D69" si="0">R6</f>
        <v>0.73809698481402686</v>
      </c>
      <c r="E6" s="423">
        <f t="shared" ref="E6:E69" si="1">Z6</f>
        <v>0.12778535698044566</v>
      </c>
      <c r="F6" s="423">
        <f t="shared" ref="F6:F69" si="2">AA6</f>
        <v>8.5584356525693503E-2</v>
      </c>
      <c r="G6" s="423">
        <f t="shared" ref="G6:G69" si="3">AL6</f>
        <v>0.76025466120964069</v>
      </c>
      <c r="H6" s="423">
        <f t="shared" ref="H6:H69" si="4">AM6</f>
        <v>0.23901773533424284</v>
      </c>
      <c r="I6" s="334">
        <f t="shared" ref="I6:I69" si="5">AS6</f>
        <v>4.7128103101788633E-4</v>
      </c>
      <c r="L6" s="368" t="s">
        <v>132</v>
      </c>
      <c r="M6" s="369" t="s">
        <v>360</v>
      </c>
      <c r="N6" s="378" t="s">
        <v>361</v>
      </c>
      <c r="O6" s="387">
        <f>取引基本表!AR7+SUM(取引基本表!CH7:CN7)</f>
        <v>13631</v>
      </c>
      <c r="P6" s="370">
        <f>ABS(取引基本表!CZ7)</f>
        <v>3570</v>
      </c>
      <c r="Q6" s="384">
        <f t="shared" ref="Q6:Q69" si="6">P6/O6</f>
        <v>0.26190301518597314</v>
      </c>
      <c r="R6" s="386">
        <f t="shared" ref="R6:R69" si="7">1-Q6</f>
        <v>0.73809698481402686</v>
      </c>
      <c r="T6" s="368" t="s">
        <v>132</v>
      </c>
      <c r="U6" s="369" t="s">
        <v>360</v>
      </c>
      <c r="V6" s="378" t="s">
        <v>361</v>
      </c>
      <c r="W6" s="385">
        <v>1405</v>
      </c>
      <c r="X6" s="385">
        <v>941</v>
      </c>
      <c r="Y6" s="385">
        <f>取引基本表!DA7</f>
        <v>10995</v>
      </c>
      <c r="Z6" s="383">
        <f t="shared" ref="Z6:Z69" si="8">W6/Y6</f>
        <v>0.12778535698044566</v>
      </c>
      <c r="AA6" s="386">
        <f t="shared" ref="AA6:AA69" si="9">X6/Y6</f>
        <v>8.5584356525693503E-2</v>
      </c>
      <c r="AC6" s="368" t="s">
        <v>132</v>
      </c>
      <c r="AD6" s="389" t="s">
        <v>360</v>
      </c>
      <c r="AE6" s="378" t="s">
        <v>361</v>
      </c>
      <c r="AF6" s="388">
        <v>2628</v>
      </c>
      <c r="AG6" s="378">
        <v>5347</v>
      </c>
      <c r="AH6" s="378">
        <v>753</v>
      </c>
      <c r="AI6" s="378">
        <v>311</v>
      </c>
      <c r="AJ6" s="370">
        <v>-680</v>
      </c>
      <c r="AK6" s="378">
        <f>取引基本表!DA7</f>
        <v>10995</v>
      </c>
      <c r="AL6" s="422">
        <f t="shared" ref="AL6:AL69" si="10">SUM(AF6:AJ6)/AK6</f>
        <v>0.76025466120964069</v>
      </c>
      <c r="AM6" s="433">
        <f t="shared" ref="AM6:AM69" si="11">AF6/AK6</f>
        <v>0.23901773533424284</v>
      </c>
      <c r="AO6" s="368" t="s">
        <v>132</v>
      </c>
      <c r="AP6" s="369" t="s">
        <v>360</v>
      </c>
      <c r="AQ6" s="378" t="s">
        <v>361</v>
      </c>
      <c r="AR6" s="382">
        <f>取引基本表!CI7</f>
        <v>3562</v>
      </c>
      <c r="AS6" s="334">
        <f t="shared" ref="AS6:AS43" si="12">AR6/SUM(AR$5:AR$43)</f>
        <v>4.7128103101788633E-4</v>
      </c>
    </row>
    <row r="7" spans="1:45" x14ac:dyDescent="0.15">
      <c r="A7" s="368" t="s">
        <v>134</v>
      </c>
      <c r="B7" s="369" t="s">
        <v>362</v>
      </c>
      <c r="C7" s="370" t="s">
        <v>363</v>
      </c>
      <c r="D7" s="422">
        <f t="shared" si="0"/>
        <v>0.73006061333493366</v>
      </c>
      <c r="E7" s="423">
        <f t="shared" si="1"/>
        <v>0.11893491124260355</v>
      </c>
      <c r="F7" s="423">
        <f t="shared" si="2"/>
        <v>2.2278106508875739E-2</v>
      </c>
      <c r="G7" s="423">
        <f t="shared" si="3"/>
        <v>0.48056213017751481</v>
      </c>
      <c r="H7" s="423">
        <f t="shared" si="4"/>
        <v>0.19751479289940829</v>
      </c>
      <c r="I7" s="334">
        <f t="shared" si="5"/>
        <v>1.227024222812992E-3</v>
      </c>
      <c r="L7" s="368" t="s">
        <v>134</v>
      </c>
      <c r="M7" s="369" t="s">
        <v>362</v>
      </c>
      <c r="N7" s="378" t="s">
        <v>363</v>
      </c>
      <c r="O7" s="387">
        <f>取引基本表!AR8+SUM(取引基本表!CH8:CN8)</f>
        <v>33326</v>
      </c>
      <c r="P7" s="370">
        <f>ABS(取引基本表!CZ8)</f>
        <v>8996</v>
      </c>
      <c r="Q7" s="384">
        <f t="shared" si="6"/>
        <v>0.26993938666506634</v>
      </c>
      <c r="R7" s="386">
        <f t="shared" si="7"/>
        <v>0.73006061333493366</v>
      </c>
      <c r="T7" s="368" t="s">
        <v>134</v>
      </c>
      <c r="U7" s="369" t="s">
        <v>362</v>
      </c>
      <c r="V7" s="378" t="s">
        <v>363</v>
      </c>
      <c r="W7" s="385">
        <v>4020</v>
      </c>
      <c r="X7" s="385">
        <v>753</v>
      </c>
      <c r="Y7" s="385">
        <f>取引基本表!DA8</f>
        <v>33800</v>
      </c>
      <c r="Z7" s="383">
        <f t="shared" si="8"/>
        <v>0.11893491124260355</v>
      </c>
      <c r="AA7" s="386">
        <f t="shared" si="9"/>
        <v>2.2278106508875739E-2</v>
      </c>
      <c r="AC7" s="368" t="s">
        <v>134</v>
      </c>
      <c r="AD7" s="389" t="s">
        <v>362</v>
      </c>
      <c r="AE7" s="378" t="s">
        <v>363</v>
      </c>
      <c r="AF7" s="388">
        <v>6676</v>
      </c>
      <c r="AG7" s="378">
        <v>3733</v>
      </c>
      <c r="AH7" s="378">
        <v>4272</v>
      </c>
      <c r="AI7" s="378">
        <v>1571</v>
      </c>
      <c r="AJ7" s="370">
        <v>-9</v>
      </c>
      <c r="AK7" s="378">
        <f>取引基本表!DA8</f>
        <v>33800</v>
      </c>
      <c r="AL7" s="422">
        <f t="shared" si="10"/>
        <v>0.48056213017751481</v>
      </c>
      <c r="AM7" s="433">
        <f t="shared" si="11"/>
        <v>0.19751479289940829</v>
      </c>
      <c r="AO7" s="368" t="s">
        <v>134</v>
      </c>
      <c r="AP7" s="369" t="s">
        <v>362</v>
      </c>
      <c r="AQ7" s="378" t="s">
        <v>363</v>
      </c>
      <c r="AR7" s="382">
        <f>取引基本表!CI8</f>
        <v>9274</v>
      </c>
      <c r="AS7" s="334">
        <f t="shared" si="12"/>
        <v>1.227024222812992E-3</v>
      </c>
    </row>
    <row r="8" spans="1:45" x14ac:dyDescent="0.15">
      <c r="A8" s="368" t="s">
        <v>136</v>
      </c>
      <c r="B8" s="369" t="s">
        <v>364</v>
      </c>
      <c r="C8" s="370" t="s">
        <v>3</v>
      </c>
      <c r="D8" s="422">
        <f t="shared" si="0"/>
        <v>1.5976849281263528E-2</v>
      </c>
      <c r="E8" s="423">
        <f t="shared" si="1"/>
        <v>2.7691242644513673E-2</v>
      </c>
      <c r="F8" s="423">
        <f t="shared" si="2"/>
        <v>2.215299411561094E-2</v>
      </c>
      <c r="G8" s="423">
        <f t="shared" si="3"/>
        <v>0.30481135340948423</v>
      </c>
      <c r="H8" s="423">
        <f t="shared" si="4"/>
        <v>0.19418483904465214</v>
      </c>
      <c r="I8" s="334">
        <f t="shared" si="5"/>
        <v>-3.4929307183807407E-5</v>
      </c>
      <c r="L8" s="368" t="s">
        <v>136</v>
      </c>
      <c r="M8" s="369" t="s">
        <v>364</v>
      </c>
      <c r="N8" s="378" t="s">
        <v>3</v>
      </c>
      <c r="O8" s="387">
        <f>取引基本表!AR9+SUM(取引基本表!CH9:CN9)</f>
        <v>518688</v>
      </c>
      <c r="P8" s="370">
        <f>ABS(取引基本表!CZ9)</f>
        <v>510401</v>
      </c>
      <c r="Q8" s="384">
        <f t="shared" si="6"/>
        <v>0.98402315071873647</v>
      </c>
      <c r="R8" s="386">
        <f t="shared" si="7"/>
        <v>1.5976849281263528E-2</v>
      </c>
      <c r="T8" s="368" t="s">
        <v>136</v>
      </c>
      <c r="U8" s="369" t="s">
        <v>364</v>
      </c>
      <c r="V8" s="378" t="s">
        <v>3</v>
      </c>
      <c r="W8" s="385">
        <v>400</v>
      </c>
      <c r="X8" s="385">
        <v>320</v>
      </c>
      <c r="Y8" s="385">
        <f>取引基本表!DA9</f>
        <v>14445</v>
      </c>
      <c r="Z8" s="383">
        <f t="shared" si="8"/>
        <v>2.7691242644513673E-2</v>
      </c>
      <c r="AA8" s="386">
        <f t="shared" si="9"/>
        <v>2.215299411561094E-2</v>
      </c>
      <c r="AC8" s="368" t="s">
        <v>136</v>
      </c>
      <c r="AD8" s="389" t="s">
        <v>364</v>
      </c>
      <c r="AE8" s="378" t="s">
        <v>3</v>
      </c>
      <c r="AF8" s="388">
        <v>2805</v>
      </c>
      <c r="AG8" s="378">
        <v>148</v>
      </c>
      <c r="AH8" s="378">
        <v>814</v>
      </c>
      <c r="AI8" s="378">
        <v>636</v>
      </c>
      <c r="AJ8" s="370">
        <v>0</v>
      </c>
      <c r="AK8" s="378">
        <f>取引基本表!DA9</f>
        <v>14445</v>
      </c>
      <c r="AL8" s="422">
        <f t="shared" si="10"/>
        <v>0.30481135340948423</v>
      </c>
      <c r="AM8" s="433">
        <f t="shared" si="11"/>
        <v>0.19418483904465214</v>
      </c>
      <c r="AO8" s="368" t="s">
        <v>136</v>
      </c>
      <c r="AP8" s="369" t="s">
        <v>364</v>
      </c>
      <c r="AQ8" s="378" t="s">
        <v>3</v>
      </c>
      <c r="AR8" s="382">
        <f>取引基本表!CI9</f>
        <v>-264</v>
      </c>
      <c r="AS8" s="334">
        <f t="shared" si="12"/>
        <v>-3.4929307183807407E-5</v>
      </c>
    </row>
    <row r="9" spans="1:45" x14ac:dyDescent="0.15">
      <c r="A9" s="368"/>
      <c r="B9" s="369" t="s">
        <v>365</v>
      </c>
      <c r="C9" s="370" t="s">
        <v>344</v>
      </c>
      <c r="D9" s="422">
        <f t="shared" si="0"/>
        <v>0.61742835540408081</v>
      </c>
      <c r="E9" s="423">
        <f t="shared" si="1"/>
        <v>3.4470676441896032E-2</v>
      </c>
      <c r="F9" s="423">
        <f t="shared" si="2"/>
        <v>3.2043554014390206E-2</v>
      </c>
      <c r="G9" s="423">
        <f t="shared" si="3"/>
        <v>0.33944249668786713</v>
      </c>
      <c r="H9" s="423">
        <f t="shared" si="4"/>
        <v>0.14593779154223982</v>
      </c>
      <c r="I9" s="334">
        <f t="shared" si="5"/>
        <v>5.9813527776671538E-2</v>
      </c>
      <c r="L9" s="368"/>
      <c r="M9" s="369" t="s">
        <v>365</v>
      </c>
      <c r="N9" s="378" t="s">
        <v>344</v>
      </c>
      <c r="O9" s="387">
        <f>取引基本表!AR10+SUM(取引基本表!CH10:CN10)</f>
        <v>776367</v>
      </c>
      <c r="P9" s="370">
        <f>ABS(取引基本表!CZ10)</f>
        <v>297016</v>
      </c>
      <c r="Q9" s="384">
        <f t="shared" si="6"/>
        <v>0.38257164459591919</v>
      </c>
      <c r="R9" s="386">
        <f t="shared" si="7"/>
        <v>0.61742835540408081</v>
      </c>
      <c r="T9" s="368"/>
      <c r="U9" s="369" t="s">
        <v>365</v>
      </c>
      <c r="V9" s="378" t="s">
        <v>344</v>
      </c>
      <c r="W9" s="385">
        <v>64734</v>
      </c>
      <c r="X9" s="385">
        <v>60176</v>
      </c>
      <c r="Y9" s="385">
        <f>取引基本表!DA10</f>
        <v>1877944</v>
      </c>
      <c r="Z9" s="383">
        <f t="shared" si="8"/>
        <v>3.4470676441896032E-2</v>
      </c>
      <c r="AA9" s="386">
        <f t="shared" si="9"/>
        <v>3.2043554014390206E-2</v>
      </c>
      <c r="AC9" s="368"/>
      <c r="AD9" s="389" t="s">
        <v>365</v>
      </c>
      <c r="AE9" s="378" t="s">
        <v>344</v>
      </c>
      <c r="AF9" s="388">
        <v>274063</v>
      </c>
      <c r="AG9" s="378">
        <v>143943</v>
      </c>
      <c r="AH9" s="378">
        <v>83566</v>
      </c>
      <c r="AI9" s="378">
        <v>141623</v>
      </c>
      <c r="AJ9" s="370">
        <v>-5741</v>
      </c>
      <c r="AK9" s="378">
        <f>取引基本表!DA10</f>
        <v>1877944</v>
      </c>
      <c r="AL9" s="422">
        <f t="shared" si="10"/>
        <v>0.33944249668786713</v>
      </c>
      <c r="AM9" s="433">
        <f t="shared" si="11"/>
        <v>0.14593779154223982</v>
      </c>
      <c r="AO9" s="368"/>
      <c r="AP9" s="369" t="s">
        <v>365</v>
      </c>
      <c r="AQ9" s="378" t="s">
        <v>344</v>
      </c>
      <c r="AR9" s="382">
        <f>取引基本表!CI10</f>
        <v>452078</v>
      </c>
      <c r="AS9" s="334">
        <f t="shared" si="12"/>
        <v>5.9813527776671538E-2</v>
      </c>
    </row>
    <row r="10" spans="1:45" x14ac:dyDescent="0.15">
      <c r="A10" s="368"/>
      <c r="B10" s="369" t="s">
        <v>366</v>
      </c>
      <c r="C10" s="370" t="s">
        <v>4</v>
      </c>
      <c r="D10" s="422">
        <f t="shared" si="0"/>
        <v>7.020976606336149E-2</v>
      </c>
      <c r="E10" s="423">
        <f t="shared" si="1"/>
        <v>0.15848780697604403</v>
      </c>
      <c r="F10" s="423">
        <f t="shared" si="2"/>
        <v>0.11465098275342996</v>
      </c>
      <c r="G10" s="423">
        <f t="shared" si="3"/>
        <v>0.29623457055610514</v>
      </c>
      <c r="H10" s="423">
        <f t="shared" si="4"/>
        <v>0.28813814459593134</v>
      </c>
      <c r="I10" s="334">
        <f t="shared" si="5"/>
        <v>1.3725497719473472E-2</v>
      </c>
      <c r="L10" s="368"/>
      <c r="M10" s="369" t="s">
        <v>366</v>
      </c>
      <c r="N10" s="378" t="s">
        <v>4</v>
      </c>
      <c r="O10" s="387">
        <f>取引基本表!AR11+SUM(取引基本表!CH11:CN11)</f>
        <v>173765</v>
      </c>
      <c r="P10" s="370">
        <f>ABS(取引基本表!CZ11)</f>
        <v>161565</v>
      </c>
      <c r="Q10" s="384">
        <f t="shared" si="6"/>
        <v>0.92979023393663851</v>
      </c>
      <c r="R10" s="386">
        <f t="shared" si="7"/>
        <v>7.020976606336149E-2</v>
      </c>
      <c r="T10" s="368"/>
      <c r="U10" s="369" t="s">
        <v>366</v>
      </c>
      <c r="V10" s="378" t="s">
        <v>4</v>
      </c>
      <c r="W10" s="385">
        <v>14740</v>
      </c>
      <c r="X10" s="385">
        <v>10663</v>
      </c>
      <c r="Y10" s="385">
        <f>取引基本表!DA11</f>
        <v>93004</v>
      </c>
      <c r="Z10" s="383">
        <f t="shared" si="8"/>
        <v>0.15848780697604403</v>
      </c>
      <c r="AA10" s="386">
        <f t="shared" si="9"/>
        <v>0.11465098275342996</v>
      </c>
      <c r="AC10" s="368"/>
      <c r="AD10" s="389" t="s">
        <v>366</v>
      </c>
      <c r="AE10" s="378" t="s">
        <v>4</v>
      </c>
      <c r="AF10" s="388">
        <v>26798</v>
      </c>
      <c r="AG10" s="378">
        <v>-11414</v>
      </c>
      <c r="AH10" s="378">
        <v>8534</v>
      </c>
      <c r="AI10" s="378">
        <v>3634</v>
      </c>
      <c r="AJ10" s="370">
        <v>-1</v>
      </c>
      <c r="AK10" s="378">
        <f>取引基本表!DA11</f>
        <v>93004</v>
      </c>
      <c r="AL10" s="422">
        <f t="shared" si="10"/>
        <v>0.29623457055610514</v>
      </c>
      <c r="AM10" s="433">
        <f t="shared" si="11"/>
        <v>0.28813814459593134</v>
      </c>
      <c r="AO10" s="368"/>
      <c r="AP10" s="369" t="s">
        <v>366</v>
      </c>
      <c r="AQ10" s="378" t="s">
        <v>4</v>
      </c>
      <c r="AR10" s="382">
        <f>取引基本表!CI11</f>
        <v>103739</v>
      </c>
      <c r="AS10" s="334">
        <f t="shared" si="12"/>
        <v>1.3725497719473472E-2</v>
      </c>
    </row>
    <row r="11" spans="1:45" x14ac:dyDescent="0.15">
      <c r="A11" s="368"/>
      <c r="B11" s="369" t="s">
        <v>367</v>
      </c>
      <c r="C11" s="370" t="s">
        <v>113</v>
      </c>
      <c r="D11" s="422">
        <f t="shared" si="0"/>
        <v>0.70806971940492491</v>
      </c>
      <c r="E11" s="423">
        <f t="shared" si="1"/>
        <v>3.0652170907398274E-2</v>
      </c>
      <c r="F11" s="423">
        <f t="shared" si="2"/>
        <v>2.5481258900466857E-2</v>
      </c>
      <c r="G11" s="423">
        <f t="shared" si="3"/>
        <v>0.26995893687523909</v>
      </c>
      <c r="H11" s="423">
        <f t="shared" si="4"/>
        <v>0.18705843314914072</v>
      </c>
      <c r="I11" s="334">
        <f t="shared" si="5"/>
        <v>8.589434175654458E-4</v>
      </c>
      <c r="L11" s="368"/>
      <c r="M11" s="369" t="s">
        <v>367</v>
      </c>
      <c r="N11" s="378" t="s">
        <v>113</v>
      </c>
      <c r="O11" s="387">
        <f>取引基本表!AR12+SUM(取引基本表!CH12:CN12)</f>
        <v>215435</v>
      </c>
      <c r="P11" s="370">
        <f>ABS(取引基本表!CZ12)</f>
        <v>62892</v>
      </c>
      <c r="Q11" s="384">
        <f t="shared" si="6"/>
        <v>0.29193028059507509</v>
      </c>
      <c r="R11" s="386">
        <f t="shared" si="7"/>
        <v>0.70806971940492491</v>
      </c>
      <c r="T11" s="368"/>
      <c r="U11" s="369" t="s">
        <v>367</v>
      </c>
      <c r="V11" s="378" t="s">
        <v>113</v>
      </c>
      <c r="W11" s="385">
        <v>13302</v>
      </c>
      <c r="X11" s="385">
        <v>11058</v>
      </c>
      <c r="Y11" s="385">
        <f>取引基本表!DA12</f>
        <v>433966</v>
      </c>
      <c r="Z11" s="383">
        <f t="shared" si="8"/>
        <v>3.0652170907398274E-2</v>
      </c>
      <c r="AA11" s="386">
        <f t="shared" si="9"/>
        <v>2.5481258900466857E-2</v>
      </c>
      <c r="AC11" s="368"/>
      <c r="AD11" s="389" t="s">
        <v>367</v>
      </c>
      <c r="AE11" s="378" t="s">
        <v>113</v>
      </c>
      <c r="AF11" s="388">
        <v>81177</v>
      </c>
      <c r="AG11" s="378">
        <v>9461</v>
      </c>
      <c r="AH11" s="378">
        <v>14447</v>
      </c>
      <c r="AI11" s="378">
        <v>12076</v>
      </c>
      <c r="AJ11" s="370">
        <v>-8</v>
      </c>
      <c r="AK11" s="378">
        <f>取引基本表!DA12</f>
        <v>433966</v>
      </c>
      <c r="AL11" s="422">
        <f t="shared" si="10"/>
        <v>0.26995893687523909</v>
      </c>
      <c r="AM11" s="433">
        <f t="shared" si="11"/>
        <v>0.18705843314914072</v>
      </c>
      <c r="AO11" s="368"/>
      <c r="AP11" s="369" t="s">
        <v>367</v>
      </c>
      <c r="AQ11" s="378" t="s">
        <v>113</v>
      </c>
      <c r="AR11" s="382">
        <f>取引基本表!CI12</f>
        <v>6492</v>
      </c>
      <c r="AS11" s="334">
        <f t="shared" si="12"/>
        <v>8.589434175654458E-4</v>
      </c>
    </row>
    <row r="12" spans="1:45" x14ac:dyDescent="0.15">
      <c r="A12" s="368"/>
      <c r="B12" s="369" t="s">
        <v>368</v>
      </c>
      <c r="C12" s="370" t="s">
        <v>5</v>
      </c>
      <c r="D12" s="422">
        <f t="shared" si="0"/>
        <v>0.43470590228653239</v>
      </c>
      <c r="E12" s="423">
        <f t="shared" si="1"/>
        <v>2.0464967545652649E-2</v>
      </c>
      <c r="F12" s="423">
        <f t="shared" si="2"/>
        <v>1.973233326752636E-2</v>
      </c>
      <c r="G12" s="423">
        <f t="shared" si="3"/>
        <v>0.24209809642698166</v>
      </c>
      <c r="H12" s="423">
        <f t="shared" si="4"/>
        <v>0.10052778192720348</v>
      </c>
      <c r="I12" s="334">
        <f t="shared" si="5"/>
        <v>5.5161843754064337E-3</v>
      </c>
      <c r="L12" s="368"/>
      <c r="M12" s="369" t="s">
        <v>368</v>
      </c>
      <c r="N12" s="378" t="s">
        <v>5</v>
      </c>
      <c r="O12" s="387">
        <f>取引基本表!AR13+SUM(取引基本表!CH13:CN13)</f>
        <v>472156</v>
      </c>
      <c r="P12" s="370">
        <f>ABS(取引基本表!CZ13)</f>
        <v>266907</v>
      </c>
      <c r="Q12" s="384">
        <f t="shared" si="6"/>
        <v>0.56529409771346761</v>
      </c>
      <c r="R12" s="386">
        <f t="shared" si="7"/>
        <v>0.43470590228653239</v>
      </c>
      <c r="T12" s="368"/>
      <c r="U12" s="369" t="s">
        <v>368</v>
      </c>
      <c r="V12" s="378" t="s">
        <v>5</v>
      </c>
      <c r="W12" s="385">
        <v>27263</v>
      </c>
      <c r="X12" s="385">
        <v>26287</v>
      </c>
      <c r="Y12" s="385">
        <f>取引基本表!DA13</f>
        <v>1332179</v>
      </c>
      <c r="Z12" s="383">
        <f t="shared" si="8"/>
        <v>2.0464967545652649E-2</v>
      </c>
      <c r="AA12" s="386">
        <f t="shared" si="9"/>
        <v>1.973233326752636E-2</v>
      </c>
      <c r="AC12" s="368"/>
      <c r="AD12" s="389" t="s">
        <v>368</v>
      </c>
      <c r="AE12" s="378" t="s">
        <v>5</v>
      </c>
      <c r="AF12" s="388">
        <v>133921</v>
      </c>
      <c r="AG12" s="378">
        <v>67492</v>
      </c>
      <c r="AH12" s="378">
        <v>93295</v>
      </c>
      <c r="AI12" s="378">
        <v>27823</v>
      </c>
      <c r="AJ12" s="370">
        <v>-13</v>
      </c>
      <c r="AK12" s="378">
        <f>取引基本表!DA13</f>
        <v>1332179</v>
      </c>
      <c r="AL12" s="422">
        <f t="shared" si="10"/>
        <v>0.24209809642698166</v>
      </c>
      <c r="AM12" s="433">
        <f t="shared" si="11"/>
        <v>0.10052778192720348</v>
      </c>
      <c r="AO12" s="368"/>
      <c r="AP12" s="369" t="s">
        <v>368</v>
      </c>
      <c r="AQ12" s="378" t="s">
        <v>5</v>
      </c>
      <c r="AR12" s="382">
        <f>取引基本表!CI13</f>
        <v>41692</v>
      </c>
      <c r="AS12" s="334">
        <f t="shared" si="12"/>
        <v>5.5161843754064337E-3</v>
      </c>
    </row>
    <row r="13" spans="1:45" x14ac:dyDescent="0.15">
      <c r="A13" s="368"/>
      <c r="B13" s="369" t="s">
        <v>369</v>
      </c>
      <c r="C13" s="370" t="s">
        <v>6</v>
      </c>
      <c r="D13" s="422">
        <f t="shared" si="0"/>
        <v>0.54774535809018565</v>
      </c>
      <c r="E13" s="423">
        <f t="shared" si="1"/>
        <v>8.1910166497135822E-3</v>
      </c>
      <c r="F13" s="423">
        <f t="shared" si="2"/>
        <v>7.7761122115744957E-3</v>
      </c>
      <c r="G13" s="423">
        <f t="shared" si="3"/>
        <v>0.19696584399593126</v>
      </c>
      <c r="H13" s="423">
        <f t="shared" si="4"/>
        <v>2.4184913539268698E-2</v>
      </c>
      <c r="I13" s="334">
        <f t="shared" si="5"/>
        <v>5.7515602749518627E-3</v>
      </c>
      <c r="L13" s="368"/>
      <c r="M13" s="369" t="s">
        <v>369</v>
      </c>
      <c r="N13" s="378" t="s">
        <v>6</v>
      </c>
      <c r="O13" s="387">
        <f>取引基本表!AR14+SUM(取引基本表!CH14:CN14)</f>
        <v>190762</v>
      </c>
      <c r="P13" s="370">
        <f>ABS(取引基本表!CZ14)</f>
        <v>86273</v>
      </c>
      <c r="Q13" s="384">
        <f t="shared" si="6"/>
        <v>0.45225464190981435</v>
      </c>
      <c r="R13" s="386">
        <f t="shared" si="7"/>
        <v>0.54774535809018565</v>
      </c>
      <c r="T13" s="368"/>
      <c r="U13" s="369" t="s">
        <v>369</v>
      </c>
      <c r="V13" s="378" t="s">
        <v>6</v>
      </c>
      <c r="W13" s="385">
        <v>1224</v>
      </c>
      <c r="X13" s="385">
        <v>1162</v>
      </c>
      <c r="Y13" s="385">
        <f>取引基本表!DA14</f>
        <v>149432</v>
      </c>
      <c r="Z13" s="383">
        <f t="shared" si="8"/>
        <v>8.1910166497135822E-3</v>
      </c>
      <c r="AA13" s="386">
        <f t="shared" si="9"/>
        <v>7.7761122115744957E-3</v>
      </c>
      <c r="AC13" s="368"/>
      <c r="AD13" s="389" t="s">
        <v>369</v>
      </c>
      <c r="AE13" s="378" t="s">
        <v>6</v>
      </c>
      <c r="AF13" s="388">
        <v>3614</v>
      </c>
      <c r="AG13" s="378">
        <v>-2389</v>
      </c>
      <c r="AH13" s="378">
        <v>12387</v>
      </c>
      <c r="AI13" s="378">
        <v>16015</v>
      </c>
      <c r="AJ13" s="370">
        <v>-194</v>
      </c>
      <c r="AK13" s="378">
        <f>取引基本表!DA14</f>
        <v>149432</v>
      </c>
      <c r="AL13" s="422">
        <f t="shared" si="10"/>
        <v>0.19696584399593126</v>
      </c>
      <c r="AM13" s="433">
        <f t="shared" si="11"/>
        <v>2.4184913539268698E-2</v>
      </c>
      <c r="AO13" s="368"/>
      <c r="AP13" s="369" t="s">
        <v>369</v>
      </c>
      <c r="AQ13" s="378" t="s">
        <v>6</v>
      </c>
      <c r="AR13" s="382">
        <f>取引基本表!CI14</f>
        <v>43471</v>
      </c>
      <c r="AS13" s="334">
        <f t="shared" si="12"/>
        <v>5.7515602749518627E-3</v>
      </c>
    </row>
    <row r="14" spans="1:45" x14ac:dyDescent="0.15">
      <c r="A14" s="368"/>
      <c r="B14" s="369" t="s">
        <v>88</v>
      </c>
      <c r="C14" s="370" t="s">
        <v>370</v>
      </c>
      <c r="D14" s="422">
        <f t="shared" si="0"/>
        <v>0.51972459186766551</v>
      </c>
      <c r="E14" s="423">
        <f t="shared" si="1"/>
        <v>4.8331886597769297E-2</v>
      </c>
      <c r="F14" s="423">
        <f t="shared" si="2"/>
        <v>4.3791502657807915E-2</v>
      </c>
      <c r="G14" s="423">
        <f t="shared" si="3"/>
        <v>0.30189276686811778</v>
      </c>
      <c r="H14" s="423">
        <f t="shared" si="4"/>
        <v>0.22252248809400324</v>
      </c>
      <c r="I14" s="334">
        <f t="shared" si="5"/>
        <v>9.236420206445436E-4</v>
      </c>
      <c r="L14" s="368"/>
      <c r="M14" s="369" t="s">
        <v>88</v>
      </c>
      <c r="N14" s="378" t="s">
        <v>370</v>
      </c>
      <c r="O14" s="387">
        <f>取引基本表!AR15+SUM(取引基本表!CH15:CN15)</f>
        <v>115465</v>
      </c>
      <c r="P14" s="370">
        <f>ABS(取引基本表!CZ15)</f>
        <v>55455</v>
      </c>
      <c r="Q14" s="384">
        <f t="shared" si="6"/>
        <v>0.48027540813233449</v>
      </c>
      <c r="R14" s="386">
        <f t="shared" si="7"/>
        <v>0.51972459186766551</v>
      </c>
      <c r="T14" s="368"/>
      <c r="U14" s="369" t="s">
        <v>88</v>
      </c>
      <c r="V14" s="378" t="s">
        <v>370</v>
      </c>
      <c r="W14" s="385">
        <v>26559</v>
      </c>
      <c r="X14" s="385">
        <v>24064</v>
      </c>
      <c r="Y14" s="385">
        <f>取引基本表!DA15</f>
        <v>549513</v>
      </c>
      <c r="Z14" s="383">
        <f t="shared" si="8"/>
        <v>4.8331886597769297E-2</v>
      </c>
      <c r="AA14" s="386">
        <f t="shared" si="9"/>
        <v>4.3791502657807915E-2</v>
      </c>
      <c r="AC14" s="368"/>
      <c r="AD14" s="389" t="s">
        <v>88</v>
      </c>
      <c r="AE14" s="378" t="s">
        <v>370</v>
      </c>
      <c r="AF14" s="388">
        <v>122279</v>
      </c>
      <c r="AG14" s="378">
        <v>-15574</v>
      </c>
      <c r="AH14" s="378">
        <v>41492</v>
      </c>
      <c r="AI14" s="378">
        <v>17708</v>
      </c>
      <c r="AJ14" s="370">
        <v>-11</v>
      </c>
      <c r="AK14" s="378">
        <f>取引基本表!DA15</f>
        <v>549513</v>
      </c>
      <c r="AL14" s="422">
        <f t="shared" si="10"/>
        <v>0.30189276686811778</v>
      </c>
      <c r="AM14" s="433">
        <f t="shared" si="11"/>
        <v>0.22252248809400324</v>
      </c>
      <c r="AO14" s="368"/>
      <c r="AP14" s="369" t="s">
        <v>88</v>
      </c>
      <c r="AQ14" s="378" t="s">
        <v>370</v>
      </c>
      <c r="AR14" s="382">
        <f>取引基本表!CI15</f>
        <v>6981</v>
      </c>
      <c r="AS14" s="334">
        <f t="shared" si="12"/>
        <v>9.236420206445436E-4</v>
      </c>
    </row>
    <row r="15" spans="1:45" x14ac:dyDescent="0.15">
      <c r="A15" s="368"/>
      <c r="B15" s="369" t="s">
        <v>89</v>
      </c>
      <c r="C15" s="370" t="s">
        <v>7</v>
      </c>
      <c r="D15" s="422">
        <f t="shared" si="0"/>
        <v>0.76693661571141369</v>
      </c>
      <c r="E15" s="423">
        <f t="shared" si="1"/>
        <v>3.5344226600326607E-2</v>
      </c>
      <c r="F15" s="423">
        <f t="shared" si="2"/>
        <v>3.0957633404321016E-2</v>
      </c>
      <c r="G15" s="423">
        <f t="shared" si="3"/>
        <v>0.4175285462804682</v>
      </c>
      <c r="H15" s="423">
        <f t="shared" si="4"/>
        <v>0.19069265516220527</v>
      </c>
      <c r="I15" s="334">
        <f t="shared" si="5"/>
        <v>3.9216085792729226E-4</v>
      </c>
      <c r="L15" s="368"/>
      <c r="M15" s="369" t="s">
        <v>89</v>
      </c>
      <c r="N15" s="378" t="s">
        <v>7</v>
      </c>
      <c r="O15" s="387">
        <f>取引基本表!AR16+SUM(取引基本表!CH16:CN16)</f>
        <v>105452</v>
      </c>
      <c r="P15" s="370">
        <f>ABS(取引基本表!CZ16)</f>
        <v>24577</v>
      </c>
      <c r="Q15" s="384">
        <f t="shared" si="6"/>
        <v>0.23306338428858628</v>
      </c>
      <c r="R15" s="386">
        <f t="shared" si="7"/>
        <v>0.76693661571141369</v>
      </c>
      <c r="T15" s="368"/>
      <c r="U15" s="369" t="s">
        <v>89</v>
      </c>
      <c r="V15" s="378" t="s">
        <v>7</v>
      </c>
      <c r="W15" s="385">
        <v>11103</v>
      </c>
      <c r="X15" s="385">
        <v>9725</v>
      </c>
      <c r="Y15" s="385">
        <f>取引基本表!DA16</f>
        <v>314139</v>
      </c>
      <c r="Z15" s="383">
        <f t="shared" si="8"/>
        <v>3.5344226600326607E-2</v>
      </c>
      <c r="AA15" s="386">
        <f t="shared" si="9"/>
        <v>3.0957633404321016E-2</v>
      </c>
      <c r="AC15" s="368"/>
      <c r="AD15" s="389" t="s">
        <v>89</v>
      </c>
      <c r="AE15" s="378" t="s">
        <v>7</v>
      </c>
      <c r="AF15" s="388">
        <v>59904</v>
      </c>
      <c r="AG15" s="378">
        <v>34595</v>
      </c>
      <c r="AH15" s="378">
        <v>27846</v>
      </c>
      <c r="AI15" s="378">
        <v>8823</v>
      </c>
      <c r="AJ15" s="370">
        <v>-6</v>
      </c>
      <c r="AK15" s="378">
        <f>取引基本表!DA16</f>
        <v>314139</v>
      </c>
      <c r="AL15" s="422">
        <f t="shared" si="10"/>
        <v>0.4175285462804682</v>
      </c>
      <c r="AM15" s="433">
        <f t="shared" si="11"/>
        <v>0.19069265516220527</v>
      </c>
      <c r="AO15" s="368"/>
      <c r="AP15" s="369" t="s">
        <v>89</v>
      </c>
      <c r="AQ15" s="378" t="s">
        <v>7</v>
      </c>
      <c r="AR15" s="382">
        <f>取引基本表!CI16</f>
        <v>2964</v>
      </c>
      <c r="AS15" s="334">
        <f t="shared" si="12"/>
        <v>3.9216085792729226E-4</v>
      </c>
    </row>
    <row r="16" spans="1:45" x14ac:dyDescent="0.15">
      <c r="A16" s="368"/>
      <c r="B16" s="369" t="s">
        <v>90</v>
      </c>
      <c r="C16" s="370" t="s">
        <v>8</v>
      </c>
      <c r="D16" s="422">
        <f t="shared" si="0"/>
        <v>0.94648318851152791</v>
      </c>
      <c r="E16" s="423">
        <f t="shared" si="1"/>
        <v>7.2353988774844216E-3</v>
      </c>
      <c r="F16" s="423">
        <f t="shared" si="2"/>
        <v>6.9668606431458517E-3</v>
      </c>
      <c r="G16" s="423">
        <f t="shared" si="3"/>
        <v>0.17517901743985179</v>
      </c>
      <c r="H16" s="423">
        <f t="shared" si="4"/>
        <v>5.197438389955511E-2</v>
      </c>
      <c r="I16" s="334">
        <f t="shared" si="5"/>
        <v>-1.7636653968187605E-4</v>
      </c>
      <c r="L16" s="368"/>
      <c r="M16" s="369" t="s">
        <v>90</v>
      </c>
      <c r="N16" s="378" t="s">
        <v>8</v>
      </c>
      <c r="O16" s="387">
        <f>取引基本表!AR17+SUM(取引基本表!CH17:CN17)</f>
        <v>1702437</v>
      </c>
      <c r="P16" s="370">
        <f>ABS(取引基本表!CZ17)</f>
        <v>91109</v>
      </c>
      <c r="Q16" s="384">
        <f t="shared" si="6"/>
        <v>5.3516811488472114E-2</v>
      </c>
      <c r="R16" s="386">
        <f t="shared" si="7"/>
        <v>0.94648318851152791</v>
      </c>
      <c r="T16" s="368"/>
      <c r="U16" s="369" t="s">
        <v>90</v>
      </c>
      <c r="V16" s="378" t="s">
        <v>8</v>
      </c>
      <c r="W16" s="385">
        <v>22471</v>
      </c>
      <c r="X16" s="385">
        <v>21637</v>
      </c>
      <c r="Y16" s="385">
        <f>取引基本表!DA17</f>
        <v>3105703</v>
      </c>
      <c r="Z16" s="383">
        <f t="shared" si="8"/>
        <v>7.2353988774844216E-3</v>
      </c>
      <c r="AA16" s="386">
        <f t="shared" si="9"/>
        <v>6.9668606431458517E-3</v>
      </c>
      <c r="AC16" s="368"/>
      <c r="AD16" s="389" t="s">
        <v>90</v>
      </c>
      <c r="AE16" s="378" t="s">
        <v>8</v>
      </c>
      <c r="AF16" s="388">
        <v>161417</v>
      </c>
      <c r="AG16" s="378">
        <v>228446</v>
      </c>
      <c r="AH16" s="378">
        <v>116395</v>
      </c>
      <c r="AI16" s="378">
        <v>37825</v>
      </c>
      <c r="AJ16" s="370">
        <v>-29</v>
      </c>
      <c r="AK16" s="378">
        <f>取引基本表!DA17</f>
        <v>3105703</v>
      </c>
      <c r="AL16" s="422">
        <f t="shared" si="10"/>
        <v>0.17517901743985179</v>
      </c>
      <c r="AM16" s="433">
        <f t="shared" si="11"/>
        <v>5.197438389955511E-2</v>
      </c>
      <c r="AO16" s="368"/>
      <c r="AP16" s="369" t="s">
        <v>90</v>
      </c>
      <c r="AQ16" s="378" t="s">
        <v>8</v>
      </c>
      <c r="AR16" s="382">
        <f>取引基本表!CI17</f>
        <v>-1333</v>
      </c>
      <c r="AS16" s="334">
        <f t="shared" si="12"/>
        <v>-1.7636653968187605E-4</v>
      </c>
    </row>
    <row r="17" spans="1:45" x14ac:dyDescent="0.15">
      <c r="A17" s="368"/>
      <c r="B17" s="369" t="s">
        <v>91</v>
      </c>
      <c r="C17" s="370" t="s">
        <v>9</v>
      </c>
      <c r="D17" s="422">
        <f t="shared" si="0"/>
        <v>0.28161255320924794</v>
      </c>
      <c r="E17" s="423">
        <f t="shared" si="1"/>
        <v>2.9622207377718399E-2</v>
      </c>
      <c r="F17" s="423">
        <f t="shared" si="2"/>
        <v>2.759964373190826E-2</v>
      </c>
      <c r="G17" s="423">
        <f t="shared" si="3"/>
        <v>0.18894826690417874</v>
      </c>
      <c r="H17" s="423">
        <f t="shared" si="4"/>
        <v>0.11734209159058859</v>
      </c>
      <c r="I17" s="334">
        <f t="shared" si="5"/>
        <v>4.400563473232706E-4</v>
      </c>
      <c r="L17" s="368"/>
      <c r="M17" s="369" t="s">
        <v>91</v>
      </c>
      <c r="N17" s="378" t="s">
        <v>9</v>
      </c>
      <c r="O17" s="387">
        <f>取引基本表!AR18+SUM(取引基本表!CH18:CN18)</f>
        <v>215658</v>
      </c>
      <c r="P17" s="370">
        <f>ABS(取引基本表!CZ18)</f>
        <v>154926</v>
      </c>
      <c r="Q17" s="384">
        <f t="shared" si="6"/>
        <v>0.71838744679075206</v>
      </c>
      <c r="R17" s="386">
        <f t="shared" si="7"/>
        <v>0.28161255320924794</v>
      </c>
      <c r="T17" s="368"/>
      <c r="U17" s="369" t="s">
        <v>91</v>
      </c>
      <c r="V17" s="378" t="s">
        <v>9</v>
      </c>
      <c r="W17" s="385">
        <v>7982</v>
      </c>
      <c r="X17" s="385">
        <v>7437</v>
      </c>
      <c r="Y17" s="385">
        <f>取引基本表!DA18</f>
        <v>269460</v>
      </c>
      <c r="Z17" s="383">
        <f t="shared" si="8"/>
        <v>2.9622207377718399E-2</v>
      </c>
      <c r="AA17" s="386">
        <f t="shared" si="9"/>
        <v>2.759964373190826E-2</v>
      </c>
      <c r="AC17" s="368"/>
      <c r="AD17" s="389" t="s">
        <v>91</v>
      </c>
      <c r="AE17" s="378" t="s">
        <v>9</v>
      </c>
      <c r="AF17" s="388">
        <v>31619</v>
      </c>
      <c r="AG17" s="378">
        <v>10974</v>
      </c>
      <c r="AH17" s="378">
        <v>4855</v>
      </c>
      <c r="AI17" s="378">
        <v>3470</v>
      </c>
      <c r="AJ17" s="370">
        <v>-4</v>
      </c>
      <c r="AK17" s="378">
        <f>取引基本表!DA18</f>
        <v>269460</v>
      </c>
      <c r="AL17" s="422">
        <f t="shared" si="10"/>
        <v>0.18894826690417874</v>
      </c>
      <c r="AM17" s="433">
        <f t="shared" si="11"/>
        <v>0.11734209159058859</v>
      </c>
      <c r="AO17" s="368"/>
      <c r="AP17" s="369" t="s">
        <v>91</v>
      </c>
      <c r="AQ17" s="378" t="s">
        <v>9</v>
      </c>
      <c r="AR17" s="382">
        <f>取引基本表!CI18</f>
        <v>3326</v>
      </c>
      <c r="AS17" s="334">
        <f t="shared" si="12"/>
        <v>4.400563473232706E-4</v>
      </c>
    </row>
    <row r="18" spans="1:45" x14ac:dyDescent="0.15">
      <c r="A18" s="368"/>
      <c r="B18" s="369" t="s">
        <v>92</v>
      </c>
      <c r="C18" s="370" t="s">
        <v>10</v>
      </c>
      <c r="D18" s="422">
        <f t="shared" si="0"/>
        <v>0.79102470344707909</v>
      </c>
      <c r="E18" s="423">
        <f t="shared" si="1"/>
        <v>7.2523032192221129E-2</v>
      </c>
      <c r="F18" s="423">
        <f t="shared" si="2"/>
        <v>6.0927664101662199E-2</v>
      </c>
      <c r="G18" s="423">
        <f t="shared" si="3"/>
        <v>0.34074822352792367</v>
      </c>
      <c r="H18" s="423">
        <f t="shared" si="4"/>
        <v>0.28529075922630548</v>
      </c>
      <c r="I18" s="334">
        <f t="shared" si="5"/>
        <v>5.1229650536250865E-4</v>
      </c>
      <c r="L18" s="368"/>
      <c r="M18" s="369" t="s">
        <v>92</v>
      </c>
      <c r="N18" s="378" t="s">
        <v>10</v>
      </c>
      <c r="O18" s="387">
        <f>取引基本表!AR19+SUM(取引基本表!CH19:CN19)</f>
        <v>161354</v>
      </c>
      <c r="P18" s="370">
        <f>ABS(取引基本表!CZ19)</f>
        <v>33719</v>
      </c>
      <c r="Q18" s="384">
        <f t="shared" si="6"/>
        <v>0.20897529655292091</v>
      </c>
      <c r="R18" s="386">
        <f t="shared" si="7"/>
        <v>0.79102470344707909</v>
      </c>
      <c r="T18" s="368"/>
      <c r="U18" s="369" t="s">
        <v>92</v>
      </c>
      <c r="V18" s="378" t="s">
        <v>10</v>
      </c>
      <c r="W18" s="385">
        <v>41855</v>
      </c>
      <c r="X18" s="385">
        <v>35163</v>
      </c>
      <c r="Y18" s="385">
        <f>取引基本表!DA19</f>
        <v>577127</v>
      </c>
      <c r="Z18" s="383">
        <f t="shared" si="8"/>
        <v>7.2523032192221129E-2</v>
      </c>
      <c r="AA18" s="386">
        <f t="shared" si="9"/>
        <v>6.0927664101662199E-2</v>
      </c>
      <c r="AC18" s="368"/>
      <c r="AD18" s="389" t="s">
        <v>92</v>
      </c>
      <c r="AE18" s="378" t="s">
        <v>10</v>
      </c>
      <c r="AF18" s="388">
        <v>164649</v>
      </c>
      <c r="AG18" s="378">
        <v>-20439</v>
      </c>
      <c r="AH18" s="378">
        <v>37292</v>
      </c>
      <c r="AI18" s="378">
        <v>15169</v>
      </c>
      <c r="AJ18" s="370">
        <v>-16</v>
      </c>
      <c r="AK18" s="378">
        <f>取引基本表!DA19</f>
        <v>577127</v>
      </c>
      <c r="AL18" s="422">
        <f t="shared" si="10"/>
        <v>0.34074822352792367</v>
      </c>
      <c r="AM18" s="433">
        <f t="shared" si="11"/>
        <v>0.28529075922630548</v>
      </c>
      <c r="AO18" s="368"/>
      <c r="AP18" s="369" t="s">
        <v>92</v>
      </c>
      <c r="AQ18" s="378" t="s">
        <v>10</v>
      </c>
      <c r="AR18" s="382">
        <f>取引基本表!CI19</f>
        <v>3872</v>
      </c>
      <c r="AS18" s="334">
        <f t="shared" si="12"/>
        <v>5.1229650536250865E-4</v>
      </c>
    </row>
    <row r="19" spans="1:45" x14ac:dyDescent="0.15">
      <c r="A19" s="368"/>
      <c r="B19" s="369" t="s">
        <v>93</v>
      </c>
      <c r="C19" s="370" t="s">
        <v>371</v>
      </c>
      <c r="D19" s="422">
        <f t="shared" si="0"/>
        <v>0.43343440758876439</v>
      </c>
      <c r="E19" s="423">
        <f t="shared" si="1"/>
        <v>3.0096718953789833E-2</v>
      </c>
      <c r="F19" s="423">
        <f t="shared" si="2"/>
        <v>2.8042012528075495E-2</v>
      </c>
      <c r="G19" s="423">
        <f t="shared" si="3"/>
        <v>0.37287234777580419</v>
      </c>
      <c r="H19" s="423">
        <f t="shared" si="4"/>
        <v>0.1963429839694632</v>
      </c>
      <c r="I19" s="334">
        <f t="shared" si="5"/>
        <v>1.9581581300013243E-5</v>
      </c>
      <c r="L19" s="368"/>
      <c r="M19" s="369" t="s">
        <v>93</v>
      </c>
      <c r="N19" s="378" t="s">
        <v>371</v>
      </c>
      <c r="O19" s="387">
        <f>取引基本表!AR20+SUM(取引基本表!CH20:CN20)</f>
        <v>97618</v>
      </c>
      <c r="P19" s="370">
        <f>ABS(取引基本表!CZ20)</f>
        <v>55307</v>
      </c>
      <c r="Q19" s="384">
        <f t="shared" si="6"/>
        <v>0.56656559241123561</v>
      </c>
      <c r="R19" s="386">
        <f t="shared" si="7"/>
        <v>0.43343440758876439</v>
      </c>
      <c r="T19" s="368"/>
      <c r="U19" s="369" t="s">
        <v>93</v>
      </c>
      <c r="V19" s="378" t="s">
        <v>371</v>
      </c>
      <c r="W19" s="385">
        <v>28314</v>
      </c>
      <c r="X19" s="385">
        <v>26381</v>
      </c>
      <c r="Y19" s="385">
        <f>取引基本表!DA20</f>
        <v>940767</v>
      </c>
      <c r="Z19" s="383">
        <f t="shared" si="8"/>
        <v>3.0096718953789833E-2</v>
      </c>
      <c r="AA19" s="386">
        <f t="shared" si="9"/>
        <v>2.8042012528075495E-2</v>
      </c>
      <c r="AC19" s="368"/>
      <c r="AD19" s="389" t="s">
        <v>93</v>
      </c>
      <c r="AE19" s="378" t="s">
        <v>371</v>
      </c>
      <c r="AF19" s="388">
        <v>184713</v>
      </c>
      <c r="AG19" s="378">
        <v>99821</v>
      </c>
      <c r="AH19" s="378">
        <v>59066</v>
      </c>
      <c r="AI19" s="378">
        <v>7201</v>
      </c>
      <c r="AJ19" s="370">
        <v>-15</v>
      </c>
      <c r="AK19" s="378">
        <f>取引基本表!DA20</f>
        <v>940767</v>
      </c>
      <c r="AL19" s="422">
        <f t="shared" si="10"/>
        <v>0.37287234777580419</v>
      </c>
      <c r="AM19" s="433">
        <f t="shared" si="11"/>
        <v>0.1963429839694632</v>
      </c>
      <c r="AO19" s="368"/>
      <c r="AP19" s="369" t="s">
        <v>93</v>
      </c>
      <c r="AQ19" s="378" t="s">
        <v>371</v>
      </c>
      <c r="AR19" s="382">
        <f>取引基本表!CI20</f>
        <v>148</v>
      </c>
      <c r="AS19" s="334">
        <f t="shared" si="12"/>
        <v>1.9581581300013243E-5</v>
      </c>
    </row>
    <row r="20" spans="1:45" x14ac:dyDescent="0.15">
      <c r="A20" s="368"/>
      <c r="B20" s="369" t="s">
        <v>94</v>
      </c>
      <c r="C20" s="370" t="s">
        <v>372</v>
      </c>
      <c r="D20" s="422">
        <f t="shared" si="0"/>
        <v>0.4727319085387508</v>
      </c>
      <c r="E20" s="423">
        <f t="shared" si="1"/>
        <v>4.0137078972195581E-2</v>
      </c>
      <c r="F20" s="423">
        <f t="shared" si="2"/>
        <v>3.6385595454777417E-2</v>
      </c>
      <c r="G20" s="423">
        <f t="shared" si="3"/>
        <v>0.37660995170308453</v>
      </c>
      <c r="H20" s="423">
        <f t="shared" si="4"/>
        <v>0.21720396058259872</v>
      </c>
      <c r="I20" s="334">
        <f t="shared" si="5"/>
        <v>1.2966182212170932E-5</v>
      </c>
      <c r="L20" s="368"/>
      <c r="M20" s="369" t="s">
        <v>94</v>
      </c>
      <c r="N20" s="378" t="s">
        <v>372</v>
      </c>
      <c r="O20" s="387">
        <f>取引基本表!AR21+SUM(取引基本表!CH21:CN21)</f>
        <v>109817</v>
      </c>
      <c r="P20" s="370">
        <f>ABS(取引基本表!CZ21)</f>
        <v>57903</v>
      </c>
      <c r="Q20" s="384">
        <f t="shared" si="6"/>
        <v>0.5272680914612492</v>
      </c>
      <c r="R20" s="386">
        <f t="shared" si="7"/>
        <v>0.4727319085387508</v>
      </c>
      <c r="T20" s="368"/>
      <c r="U20" s="369" t="s">
        <v>94</v>
      </c>
      <c r="V20" s="378" t="s">
        <v>372</v>
      </c>
      <c r="W20" s="385">
        <v>30674</v>
      </c>
      <c r="X20" s="385">
        <v>27807</v>
      </c>
      <c r="Y20" s="385">
        <f>取引基本表!DA21</f>
        <v>764231</v>
      </c>
      <c r="Z20" s="383">
        <f t="shared" si="8"/>
        <v>4.0137078972195581E-2</v>
      </c>
      <c r="AA20" s="386">
        <f t="shared" si="9"/>
        <v>3.6385595454777417E-2</v>
      </c>
      <c r="AC20" s="368"/>
      <c r="AD20" s="389" t="s">
        <v>94</v>
      </c>
      <c r="AE20" s="378" t="s">
        <v>372</v>
      </c>
      <c r="AF20" s="388">
        <v>165994</v>
      </c>
      <c r="AG20" s="378">
        <v>68088</v>
      </c>
      <c r="AH20" s="378">
        <v>45863</v>
      </c>
      <c r="AI20" s="378">
        <v>7888</v>
      </c>
      <c r="AJ20" s="370">
        <v>-16</v>
      </c>
      <c r="AK20" s="378">
        <f>取引基本表!DA21</f>
        <v>764231</v>
      </c>
      <c r="AL20" s="422">
        <f t="shared" si="10"/>
        <v>0.37660995170308453</v>
      </c>
      <c r="AM20" s="433">
        <f t="shared" si="11"/>
        <v>0.21720396058259872</v>
      </c>
      <c r="AO20" s="368"/>
      <c r="AP20" s="369" t="s">
        <v>94</v>
      </c>
      <c r="AQ20" s="378" t="s">
        <v>372</v>
      </c>
      <c r="AR20" s="382">
        <f>取引基本表!CI21</f>
        <v>98</v>
      </c>
      <c r="AS20" s="334">
        <f t="shared" si="12"/>
        <v>1.2966182212170932E-5</v>
      </c>
    </row>
    <row r="21" spans="1:45" x14ac:dyDescent="0.15">
      <c r="A21" s="368"/>
      <c r="B21" s="369" t="s">
        <v>95</v>
      </c>
      <c r="C21" s="370" t="s">
        <v>373</v>
      </c>
      <c r="D21" s="422">
        <f t="shared" si="0"/>
        <v>0.55370464905917227</v>
      </c>
      <c r="E21" s="423">
        <f t="shared" si="1"/>
        <v>5.7808002740134687E-2</v>
      </c>
      <c r="F21" s="423">
        <f t="shared" si="2"/>
        <v>5.492975642633402E-2</v>
      </c>
      <c r="G21" s="423">
        <f t="shared" si="3"/>
        <v>0.27131200521509508</v>
      </c>
      <c r="H21" s="423">
        <f t="shared" si="4"/>
        <v>0.16834702479932381</v>
      </c>
      <c r="I21" s="334">
        <f t="shared" si="5"/>
        <v>5.8638897514634255E-4</v>
      </c>
      <c r="L21" s="368"/>
      <c r="M21" s="369" t="s">
        <v>95</v>
      </c>
      <c r="N21" s="378" t="s">
        <v>373</v>
      </c>
      <c r="O21" s="387">
        <f>取引基本表!AR22+SUM(取引基本表!CH22:CN22)</f>
        <v>111657</v>
      </c>
      <c r="P21" s="370">
        <f>ABS(取引基本表!CZ22)</f>
        <v>49832</v>
      </c>
      <c r="Q21" s="384">
        <f t="shared" si="6"/>
        <v>0.44629535094082773</v>
      </c>
      <c r="R21" s="386">
        <f t="shared" si="7"/>
        <v>0.55370464905917227</v>
      </c>
      <c r="T21" s="368"/>
      <c r="U21" s="369" t="s">
        <v>95</v>
      </c>
      <c r="V21" s="378" t="s">
        <v>373</v>
      </c>
      <c r="W21" s="385">
        <v>10464</v>
      </c>
      <c r="X21" s="385">
        <v>9943</v>
      </c>
      <c r="Y21" s="385">
        <f>取引基本表!DA22</f>
        <v>181013</v>
      </c>
      <c r="Z21" s="383">
        <f t="shared" si="8"/>
        <v>5.7808002740134687E-2</v>
      </c>
      <c r="AA21" s="386">
        <f t="shared" si="9"/>
        <v>5.492975642633402E-2</v>
      </c>
      <c r="AC21" s="368"/>
      <c r="AD21" s="389" t="s">
        <v>95</v>
      </c>
      <c r="AE21" s="378" t="s">
        <v>373</v>
      </c>
      <c r="AF21" s="388">
        <v>30473</v>
      </c>
      <c r="AG21" s="378">
        <v>2938</v>
      </c>
      <c r="AH21" s="378">
        <v>12605</v>
      </c>
      <c r="AI21" s="378">
        <v>3099</v>
      </c>
      <c r="AJ21" s="370">
        <v>-4</v>
      </c>
      <c r="AK21" s="378">
        <f>取引基本表!DA22</f>
        <v>181013</v>
      </c>
      <c r="AL21" s="422">
        <f t="shared" si="10"/>
        <v>0.27131200521509508</v>
      </c>
      <c r="AM21" s="433">
        <f t="shared" si="11"/>
        <v>0.16834702479932381</v>
      </c>
      <c r="AO21" s="368"/>
      <c r="AP21" s="369" t="s">
        <v>95</v>
      </c>
      <c r="AQ21" s="378" t="s">
        <v>373</v>
      </c>
      <c r="AR21" s="382">
        <f>取引基本表!CI22</f>
        <v>4432</v>
      </c>
      <c r="AS21" s="334">
        <f t="shared" si="12"/>
        <v>5.8638897514634255E-4</v>
      </c>
    </row>
    <row r="22" spans="1:45" x14ac:dyDescent="0.15">
      <c r="A22" s="368"/>
      <c r="B22" s="369" t="s">
        <v>96</v>
      </c>
      <c r="C22" s="370" t="s">
        <v>374</v>
      </c>
      <c r="D22" s="422">
        <f t="shared" si="0"/>
        <v>0.32278304175837103</v>
      </c>
      <c r="E22" s="423">
        <f t="shared" si="1"/>
        <v>4.7494106560264898E-2</v>
      </c>
      <c r="F22" s="423">
        <f t="shared" si="2"/>
        <v>4.5933025318159813E-2</v>
      </c>
      <c r="G22" s="423">
        <f t="shared" si="3"/>
        <v>0.26308945138735723</v>
      </c>
      <c r="H22" s="423">
        <f t="shared" si="4"/>
        <v>0.16405102014510894</v>
      </c>
      <c r="I22" s="334">
        <f t="shared" si="5"/>
        <v>2.4265283854205602E-4</v>
      </c>
      <c r="L22" s="368"/>
      <c r="M22" s="369" t="s">
        <v>96</v>
      </c>
      <c r="N22" s="378" t="s">
        <v>374</v>
      </c>
      <c r="O22" s="387">
        <f>取引基本表!AR23+SUM(取引基本表!CH23:CN23)</f>
        <v>204007</v>
      </c>
      <c r="P22" s="370">
        <f>ABS(取引基本表!CZ23)</f>
        <v>138157</v>
      </c>
      <c r="Q22" s="384">
        <f t="shared" si="6"/>
        <v>0.67721695824162897</v>
      </c>
      <c r="R22" s="386">
        <f t="shared" si="7"/>
        <v>0.32278304175837103</v>
      </c>
      <c r="T22" s="368"/>
      <c r="U22" s="369" t="s">
        <v>96</v>
      </c>
      <c r="V22" s="378" t="s">
        <v>374</v>
      </c>
      <c r="W22" s="385">
        <v>16581</v>
      </c>
      <c r="X22" s="385">
        <v>16036</v>
      </c>
      <c r="Y22" s="385">
        <f>取引基本表!DA23</f>
        <v>349117</v>
      </c>
      <c r="Z22" s="383">
        <f t="shared" si="8"/>
        <v>4.7494106560264898E-2</v>
      </c>
      <c r="AA22" s="386">
        <f t="shared" si="9"/>
        <v>4.5933025318159813E-2</v>
      </c>
      <c r="AC22" s="368"/>
      <c r="AD22" s="389" t="s">
        <v>96</v>
      </c>
      <c r="AE22" s="378" t="s">
        <v>374</v>
      </c>
      <c r="AF22" s="388">
        <v>57273</v>
      </c>
      <c r="AG22" s="378">
        <v>-14324</v>
      </c>
      <c r="AH22" s="378">
        <v>44604</v>
      </c>
      <c r="AI22" s="378">
        <v>4303</v>
      </c>
      <c r="AJ22" s="370">
        <v>-7</v>
      </c>
      <c r="AK22" s="378">
        <f>取引基本表!DA23</f>
        <v>349117</v>
      </c>
      <c r="AL22" s="422">
        <f t="shared" si="10"/>
        <v>0.26308945138735723</v>
      </c>
      <c r="AM22" s="433">
        <f t="shared" si="11"/>
        <v>0.16405102014510894</v>
      </c>
      <c r="AO22" s="368"/>
      <c r="AP22" s="369" t="s">
        <v>96</v>
      </c>
      <c r="AQ22" s="378" t="s">
        <v>374</v>
      </c>
      <c r="AR22" s="382">
        <f>取引基本表!CI23</f>
        <v>1834</v>
      </c>
      <c r="AS22" s="334">
        <f t="shared" si="12"/>
        <v>2.4265283854205602E-4</v>
      </c>
    </row>
    <row r="23" spans="1:45" x14ac:dyDescent="0.15">
      <c r="A23" s="368"/>
      <c r="B23" s="369" t="s">
        <v>97</v>
      </c>
      <c r="C23" s="370" t="s">
        <v>11</v>
      </c>
      <c r="D23" s="422">
        <f t="shared" si="0"/>
        <v>0.45511240087624993</v>
      </c>
      <c r="E23" s="423">
        <f t="shared" si="1"/>
        <v>3.5080978599035306E-2</v>
      </c>
      <c r="F23" s="423">
        <f t="shared" si="2"/>
        <v>3.3400321347515083E-2</v>
      </c>
      <c r="G23" s="423">
        <f t="shared" si="3"/>
        <v>0.27330947325326183</v>
      </c>
      <c r="H23" s="423">
        <f t="shared" si="4"/>
        <v>0.20203141017622125</v>
      </c>
      <c r="I23" s="334">
        <f t="shared" si="5"/>
        <v>5.1920298201021606E-3</v>
      </c>
      <c r="L23" s="368"/>
      <c r="M23" s="369" t="s">
        <v>97</v>
      </c>
      <c r="N23" s="378" t="s">
        <v>11</v>
      </c>
      <c r="O23" s="387">
        <f>取引基本表!AR24+SUM(取引基本表!CH24:CN24)</f>
        <v>247418</v>
      </c>
      <c r="P23" s="370">
        <f>ABS(取引基本表!CZ24)</f>
        <v>134815</v>
      </c>
      <c r="Q23" s="384">
        <f t="shared" si="6"/>
        <v>0.54488759912375007</v>
      </c>
      <c r="R23" s="386">
        <f t="shared" si="7"/>
        <v>0.45511240087624993</v>
      </c>
      <c r="T23" s="368"/>
      <c r="U23" s="369" t="s">
        <v>97</v>
      </c>
      <c r="V23" s="378" t="s">
        <v>11</v>
      </c>
      <c r="W23" s="385">
        <v>43187</v>
      </c>
      <c r="X23" s="385">
        <v>41118</v>
      </c>
      <c r="Y23" s="385">
        <f>取引基本表!DA24</f>
        <v>1231066</v>
      </c>
      <c r="Z23" s="383">
        <f t="shared" si="8"/>
        <v>3.5080978599035306E-2</v>
      </c>
      <c r="AA23" s="386">
        <f t="shared" si="9"/>
        <v>3.3400321347515083E-2</v>
      </c>
      <c r="AC23" s="368"/>
      <c r="AD23" s="389" t="s">
        <v>97</v>
      </c>
      <c r="AE23" s="378" t="s">
        <v>11</v>
      </c>
      <c r="AF23" s="388">
        <v>248714</v>
      </c>
      <c r="AG23" s="378">
        <v>-50934</v>
      </c>
      <c r="AH23" s="378">
        <v>129175</v>
      </c>
      <c r="AI23" s="378">
        <v>9528</v>
      </c>
      <c r="AJ23" s="370">
        <v>-21</v>
      </c>
      <c r="AK23" s="378">
        <f>取引基本表!DA24</f>
        <v>1231066</v>
      </c>
      <c r="AL23" s="422">
        <f t="shared" si="10"/>
        <v>0.27330947325326183</v>
      </c>
      <c r="AM23" s="433">
        <f t="shared" si="11"/>
        <v>0.20203141017622125</v>
      </c>
      <c r="AO23" s="368"/>
      <c r="AP23" s="369" t="s">
        <v>97</v>
      </c>
      <c r="AQ23" s="378" t="s">
        <v>11</v>
      </c>
      <c r="AR23" s="382">
        <f>取引基本表!CI24</f>
        <v>39242</v>
      </c>
      <c r="AS23" s="334">
        <f t="shared" si="12"/>
        <v>5.1920298201021606E-3</v>
      </c>
    </row>
    <row r="24" spans="1:45" x14ac:dyDescent="0.15">
      <c r="A24" s="368"/>
      <c r="B24" s="369" t="s">
        <v>98</v>
      </c>
      <c r="C24" s="370" t="s">
        <v>345</v>
      </c>
      <c r="D24" s="422">
        <f t="shared" si="0"/>
        <v>0.56783423982568937</v>
      </c>
      <c r="E24" s="423">
        <f t="shared" si="1"/>
        <v>2.1573002829739025E-2</v>
      </c>
      <c r="F24" s="423">
        <f t="shared" si="2"/>
        <v>2.1255247612899715E-2</v>
      </c>
      <c r="G24" s="423">
        <f t="shared" si="3"/>
        <v>0.24278359295270457</v>
      </c>
      <c r="H24" s="423">
        <f t="shared" si="4"/>
        <v>0.1778355716945943</v>
      </c>
      <c r="I24" s="334">
        <f t="shared" si="5"/>
        <v>1.3665694511719378E-2</v>
      </c>
      <c r="L24" s="368"/>
      <c r="M24" s="369" t="s">
        <v>98</v>
      </c>
      <c r="N24" s="378" t="s">
        <v>345</v>
      </c>
      <c r="O24" s="387">
        <f>取引基本表!AR25+SUM(取引基本表!CH25:CN25)</f>
        <v>242326</v>
      </c>
      <c r="P24" s="370">
        <f>ABS(取引基本表!CZ25)</f>
        <v>104725</v>
      </c>
      <c r="Q24" s="384">
        <f t="shared" si="6"/>
        <v>0.43216576017431063</v>
      </c>
      <c r="R24" s="386">
        <f t="shared" si="7"/>
        <v>0.56783423982568937</v>
      </c>
      <c r="T24" s="368"/>
      <c r="U24" s="369" t="s">
        <v>98</v>
      </c>
      <c r="V24" s="378" t="s">
        <v>345</v>
      </c>
      <c r="W24" s="385">
        <v>15072</v>
      </c>
      <c r="X24" s="385">
        <v>14850</v>
      </c>
      <c r="Y24" s="385">
        <f>取引基本表!DA25</f>
        <v>698651</v>
      </c>
      <c r="Z24" s="383">
        <f t="shared" si="8"/>
        <v>2.1573002829739025E-2</v>
      </c>
      <c r="AA24" s="386">
        <f t="shared" si="9"/>
        <v>2.1255247612899715E-2</v>
      </c>
      <c r="AC24" s="368"/>
      <c r="AD24" s="389" t="s">
        <v>98</v>
      </c>
      <c r="AE24" s="378" t="s">
        <v>345</v>
      </c>
      <c r="AF24" s="388">
        <v>124245</v>
      </c>
      <c r="AG24" s="378">
        <v>-13174</v>
      </c>
      <c r="AH24" s="378">
        <v>52780</v>
      </c>
      <c r="AI24" s="378">
        <v>5783</v>
      </c>
      <c r="AJ24" s="370">
        <v>-13</v>
      </c>
      <c r="AK24" s="378">
        <f>取引基本表!DA25</f>
        <v>698651</v>
      </c>
      <c r="AL24" s="422">
        <f t="shared" si="10"/>
        <v>0.24278359295270457</v>
      </c>
      <c r="AM24" s="433">
        <f t="shared" si="11"/>
        <v>0.1778355716945943</v>
      </c>
      <c r="AO24" s="368"/>
      <c r="AP24" s="369" t="s">
        <v>98</v>
      </c>
      <c r="AQ24" s="378" t="s">
        <v>345</v>
      </c>
      <c r="AR24" s="382">
        <f>取引基本表!CI25</f>
        <v>103287</v>
      </c>
      <c r="AS24" s="334">
        <f t="shared" si="12"/>
        <v>1.3665694511719378E-2</v>
      </c>
    </row>
    <row r="25" spans="1:45" x14ac:dyDescent="0.15">
      <c r="A25" s="368"/>
      <c r="B25" s="369" t="s">
        <v>99</v>
      </c>
      <c r="C25" s="370" t="s">
        <v>342</v>
      </c>
      <c r="D25" s="422">
        <f t="shared" si="0"/>
        <v>0.60177762196662321</v>
      </c>
      <c r="E25" s="423">
        <f t="shared" si="1"/>
        <v>3.2656153100170233E-2</v>
      </c>
      <c r="F25" s="423">
        <f t="shared" si="2"/>
        <v>3.0697866070648169E-2</v>
      </c>
      <c r="G25" s="423">
        <f t="shared" si="3"/>
        <v>0.27098447105439499</v>
      </c>
      <c r="H25" s="423">
        <f t="shared" si="4"/>
        <v>0.19088095862416288</v>
      </c>
      <c r="I25" s="334">
        <f t="shared" si="5"/>
        <v>6.9395536431465857E-3</v>
      </c>
      <c r="L25" s="368"/>
      <c r="M25" s="369" t="s">
        <v>99</v>
      </c>
      <c r="N25" s="378" t="s">
        <v>342</v>
      </c>
      <c r="O25" s="387">
        <f>取引基本表!AR26+SUM(取引基本表!CH26:CN26)</f>
        <v>193967</v>
      </c>
      <c r="P25" s="370">
        <f>ABS(取引基本表!CZ26)</f>
        <v>77242</v>
      </c>
      <c r="Q25" s="384">
        <f t="shared" si="6"/>
        <v>0.39822237803337679</v>
      </c>
      <c r="R25" s="386">
        <f t="shared" si="7"/>
        <v>0.60177762196662321</v>
      </c>
      <c r="T25" s="368"/>
      <c r="U25" s="369" t="s">
        <v>99</v>
      </c>
      <c r="V25" s="378" t="s">
        <v>342</v>
      </c>
      <c r="W25" s="385">
        <v>31384</v>
      </c>
      <c r="X25" s="385">
        <v>29502</v>
      </c>
      <c r="Y25" s="385">
        <f>取引基本表!DA26</f>
        <v>961044</v>
      </c>
      <c r="Z25" s="383">
        <f t="shared" si="8"/>
        <v>3.2656153100170233E-2</v>
      </c>
      <c r="AA25" s="386">
        <f t="shared" si="9"/>
        <v>3.0697866070648169E-2</v>
      </c>
      <c r="AC25" s="368"/>
      <c r="AD25" s="389" t="s">
        <v>99</v>
      </c>
      <c r="AE25" s="378" t="s">
        <v>342</v>
      </c>
      <c r="AF25" s="388">
        <v>183445</v>
      </c>
      <c r="AG25" s="378">
        <v>14818</v>
      </c>
      <c r="AH25" s="378">
        <v>62664</v>
      </c>
      <c r="AI25" s="378">
        <v>-422</v>
      </c>
      <c r="AJ25" s="370">
        <v>-77</v>
      </c>
      <c r="AK25" s="378">
        <f>取引基本表!DA26</f>
        <v>961044</v>
      </c>
      <c r="AL25" s="422">
        <f t="shared" si="10"/>
        <v>0.27098447105439499</v>
      </c>
      <c r="AM25" s="433">
        <f t="shared" si="11"/>
        <v>0.19088095862416288</v>
      </c>
      <c r="AO25" s="368"/>
      <c r="AP25" s="369" t="s">
        <v>99</v>
      </c>
      <c r="AQ25" s="378" t="s">
        <v>342</v>
      </c>
      <c r="AR25" s="382">
        <f>取引基本表!CI26</f>
        <v>52450</v>
      </c>
      <c r="AS25" s="334">
        <f t="shared" si="12"/>
        <v>6.9395536431465857E-3</v>
      </c>
    </row>
    <row r="26" spans="1:45" x14ac:dyDescent="0.15">
      <c r="A26" s="368"/>
      <c r="B26" s="369" t="s">
        <v>100</v>
      </c>
      <c r="C26" s="370" t="s">
        <v>13</v>
      </c>
      <c r="D26" s="422">
        <f t="shared" si="0"/>
        <v>0.63864986909069521</v>
      </c>
      <c r="E26" s="423">
        <f t="shared" si="1"/>
        <v>3.159522802544127E-2</v>
      </c>
      <c r="F26" s="423">
        <f t="shared" si="2"/>
        <v>2.2736141843449978E-2</v>
      </c>
      <c r="G26" s="423">
        <f t="shared" si="3"/>
        <v>0.39187562954472549</v>
      </c>
      <c r="H26" s="423">
        <f t="shared" si="4"/>
        <v>0.26823049151991762</v>
      </c>
      <c r="I26" s="334">
        <f t="shared" si="5"/>
        <v>7.6434321060930071E-3</v>
      </c>
      <c r="L26" s="368"/>
      <c r="M26" s="369" t="s">
        <v>100</v>
      </c>
      <c r="N26" s="378" t="s">
        <v>13</v>
      </c>
      <c r="O26" s="387">
        <f>取引基本表!AR27+SUM(取引基本表!CH27:CN27)</f>
        <v>271944</v>
      </c>
      <c r="P26" s="370">
        <f>ABS(取引基本表!CZ27)</f>
        <v>98267</v>
      </c>
      <c r="Q26" s="384">
        <f t="shared" si="6"/>
        <v>0.36135013090930485</v>
      </c>
      <c r="R26" s="386">
        <f t="shared" si="7"/>
        <v>0.63864986909069521</v>
      </c>
      <c r="T26" s="368"/>
      <c r="U26" s="369" t="s">
        <v>100</v>
      </c>
      <c r="V26" s="378" t="s">
        <v>13</v>
      </c>
      <c r="W26" s="385">
        <v>15464</v>
      </c>
      <c r="X26" s="385">
        <v>11128</v>
      </c>
      <c r="Y26" s="385">
        <f>取引基本表!DA27</f>
        <v>489441</v>
      </c>
      <c r="Z26" s="383">
        <f t="shared" si="8"/>
        <v>3.159522802544127E-2</v>
      </c>
      <c r="AA26" s="386">
        <f t="shared" si="9"/>
        <v>2.2736141843449978E-2</v>
      </c>
      <c r="AC26" s="368"/>
      <c r="AD26" s="389" t="s">
        <v>100</v>
      </c>
      <c r="AE26" s="378" t="s">
        <v>13</v>
      </c>
      <c r="AF26" s="388">
        <v>131283</v>
      </c>
      <c r="AG26" s="378">
        <v>13738</v>
      </c>
      <c r="AH26" s="378">
        <v>31460</v>
      </c>
      <c r="AI26" s="378">
        <v>15353</v>
      </c>
      <c r="AJ26" s="370">
        <v>-34</v>
      </c>
      <c r="AK26" s="378">
        <f>取引基本表!DA27</f>
        <v>489441</v>
      </c>
      <c r="AL26" s="422">
        <f t="shared" si="10"/>
        <v>0.39187562954472549</v>
      </c>
      <c r="AM26" s="433">
        <f t="shared" si="11"/>
        <v>0.26823049151991762</v>
      </c>
      <c r="AO26" s="368"/>
      <c r="AP26" s="369" t="s">
        <v>100</v>
      </c>
      <c r="AQ26" s="378" t="s">
        <v>13</v>
      </c>
      <c r="AR26" s="382">
        <f>取引基本表!CI27</f>
        <v>57770</v>
      </c>
      <c r="AS26" s="334">
        <f t="shared" si="12"/>
        <v>7.6434321060930071E-3</v>
      </c>
    </row>
    <row r="27" spans="1:45" x14ac:dyDescent="0.15">
      <c r="A27" s="368"/>
      <c r="B27" s="369" t="s">
        <v>101</v>
      </c>
      <c r="C27" s="370" t="s">
        <v>14</v>
      </c>
      <c r="D27" s="422">
        <f t="shared" si="0"/>
        <v>1</v>
      </c>
      <c r="E27" s="423">
        <f t="shared" si="1"/>
        <v>9.9752500168865749E-2</v>
      </c>
      <c r="F27" s="423">
        <f t="shared" si="2"/>
        <v>6.1910642620184621E-2</v>
      </c>
      <c r="G27" s="423">
        <f t="shared" si="3"/>
        <v>0.42335789214767916</v>
      </c>
      <c r="H27" s="423">
        <f t="shared" si="4"/>
        <v>0.34893079308274932</v>
      </c>
      <c r="I27" s="334">
        <f t="shared" si="5"/>
        <v>0</v>
      </c>
      <c r="L27" s="368"/>
      <c r="M27" s="369" t="s">
        <v>101</v>
      </c>
      <c r="N27" s="378" t="s">
        <v>14</v>
      </c>
      <c r="O27" s="387">
        <f>取引基本表!AR28+SUM(取引基本表!CH28:CN28)</f>
        <v>1569294</v>
      </c>
      <c r="P27" s="370">
        <f>ABS(取引基本表!CZ28)</f>
        <v>0</v>
      </c>
      <c r="Q27" s="384">
        <f t="shared" si="6"/>
        <v>0</v>
      </c>
      <c r="R27" s="386">
        <f t="shared" si="7"/>
        <v>1</v>
      </c>
      <c r="T27" s="368"/>
      <c r="U27" s="369" t="s">
        <v>101</v>
      </c>
      <c r="V27" s="378" t="s">
        <v>14</v>
      </c>
      <c r="W27" s="385">
        <v>156541</v>
      </c>
      <c r="X27" s="385">
        <v>97156</v>
      </c>
      <c r="Y27" s="385">
        <f>取引基本表!DA28</f>
        <v>1569294</v>
      </c>
      <c r="Z27" s="383">
        <f t="shared" si="8"/>
        <v>9.9752500168865749E-2</v>
      </c>
      <c r="AA27" s="386">
        <f t="shared" si="9"/>
        <v>6.1910642620184621E-2</v>
      </c>
      <c r="AC27" s="368"/>
      <c r="AD27" s="389" t="s">
        <v>101</v>
      </c>
      <c r="AE27" s="378" t="s">
        <v>14</v>
      </c>
      <c r="AF27" s="388">
        <v>547575</v>
      </c>
      <c r="AG27" s="378">
        <v>19893</v>
      </c>
      <c r="AH27" s="378">
        <v>47711</v>
      </c>
      <c r="AI27" s="378">
        <v>58478</v>
      </c>
      <c r="AJ27" s="370">
        <v>-9284</v>
      </c>
      <c r="AK27" s="378">
        <f>取引基本表!DA28</f>
        <v>1569294</v>
      </c>
      <c r="AL27" s="422">
        <f t="shared" si="10"/>
        <v>0.42335789214767916</v>
      </c>
      <c r="AM27" s="433">
        <f t="shared" si="11"/>
        <v>0.34893079308274932</v>
      </c>
      <c r="AO27" s="368"/>
      <c r="AP27" s="369" t="s">
        <v>101</v>
      </c>
      <c r="AQ27" s="378" t="s">
        <v>14</v>
      </c>
      <c r="AR27" s="382">
        <f>取引基本表!CI28</f>
        <v>0</v>
      </c>
      <c r="AS27" s="334">
        <f t="shared" si="12"/>
        <v>0</v>
      </c>
    </row>
    <row r="28" spans="1:45" x14ac:dyDescent="0.15">
      <c r="A28" s="368"/>
      <c r="B28" s="369" t="s">
        <v>102</v>
      </c>
      <c r="C28" s="370" t="s">
        <v>343</v>
      </c>
      <c r="D28" s="422">
        <f t="shared" si="0"/>
        <v>0.99993659046954753</v>
      </c>
      <c r="E28" s="423">
        <f t="shared" si="1"/>
        <v>1.3498665435790404E-2</v>
      </c>
      <c r="F28" s="423">
        <f t="shared" si="2"/>
        <v>1.346730819402356E-2</v>
      </c>
      <c r="G28" s="423">
        <f t="shared" si="3"/>
        <v>0.25784181902105202</v>
      </c>
      <c r="H28" s="423">
        <f t="shared" si="4"/>
        <v>0.11435609785466294</v>
      </c>
      <c r="I28" s="334">
        <f t="shared" si="5"/>
        <v>3.0657743992787628E-2</v>
      </c>
      <c r="L28" s="368"/>
      <c r="M28" s="369" t="s">
        <v>102</v>
      </c>
      <c r="N28" s="378" t="s">
        <v>343</v>
      </c>
      <c r="O28" s="387">
        <f>取引基本表!AR29+SUM(取引基本表!CH29:CN29)</f>
        <v>756984</v>
      </c>
      <c r="P28" s="370">
        <f>ABS(取引基本表!CZ29)</f>
        <v>48</v>
      </c>
      <c r="Q28" s="384">
        <f t="shared" si="6"/>
        <v>6.3409530452426994E-5</v>
      </c>
      <c r="R28" s="386">
        <f t="shared" si="7"/>
        <v>0.99993659046954753</v>
      </c>
      <c r="T28" s="368"/>
      <c r="U28" s="369" t="s">
        <v>102</v>
      </c>
      <c r="V28" s="378" t="s">
        <v>343</v>
      </c>
      <c r="W28" s="385">
        <v>10762</v>
      </c>
      <c r="X28" s="385">
        <v>10737</v>
      </c>
      <c r="Y28" s="385">
        <f>取引基本表!DA29</f>
        <v>797264</v>
      </c>
      <c r="Z28" s="383">
        <f t="shared" si="8"/>
        <v>1.3498665435790404E-2</v>
      </c>
      <c r="AA28" s="386">
        <f t="shared" si="9"/>
        <v>1.346730819402356E-2</v>
      </c>
      <c r="AC28" s="368"/>
      <c r="AD28" s="389" t="s">
        <v>102</v>
      </c>
      <c r="AE28" s="378" t="s">
        <v>343</v>
      </c>
      <c r="AF28" s="388">
        <v>91172</v>
      </c>
      <c r="AG28" s="378">
        <v>-80749</v>
      </c>
      <c r="AH28" s="378">
        <v>165058</v>
      </c>
      <c r="AI28" s="378">
        <v>33840</v>
      </c>
      <c r="AJ28" s="370">
        <v>-3753</v>
      </c>
      <c r="AK28" s="378">
        <f>取引基本表!DA29</f>
        <v>797264</v>
      </c>
      <c r="AL28" s="422">
        <f t="shared" si="10"/>
        <v>0.25784181902105202</v>
      </c>
      <c r="AM28" s="433">
        <f t="shared" si="11"/>
        <v>0.11435609785466294</v>
      </c>
      <c r="AO28" s="368"/>
      <c r="AP28" s="369" t="s">
        <v>102</v>
      </c>
      <c r="AQ28" s="378" t="s">
        <v>343</v>
      </c>
      <c r="AR28" s="382">
        <f>取引基本表!CI29</f>
        <v>231715</v>
      </c>
      <c r="AS28" s="334">
        <f t="shared" si="12"/>
        <v>3.0657743992787628E-2</v>
      </c>
    </row>
    <row r="29" spans="1:45" x14ac:dyDescent="0.15">
      <c r="A29" s="368"/>
      <c r="B29" s="369" t="s">
        <v>103</v>
      </c>
      <c r="C29" s="370" t="s">
        <v>375</v>
      </c>
      <c r="D29" s="422">
        <f t="shared" si="0"/>
        <v>0.99973930911804698</v>
      </c>
      <c r="E29" s="423">
        <f t="shared" si="1"/>
        <v>7.2141752932353073E-3</v>
      </c>
      <c r="F29" s="423">
        <f t="shared" si="2"/>
        <v>7.2141752932353073E-3</v>
      </c>
      <c r="G29" s="423">
        <f t="shared" si="3"/>
        <v>0.47737024433299491</v>
      </c>
      <c r="H29" s="423">
        <f t="shared" si="4"/>
        <v>0.1346714080906925</v>
      </c>
      <c r="I29" s="334">
        <f t="shared" si="5"/>
        <v>1.0875848408394518E-2</v>
      </c>
      <c r="L29" s="368"/>
      <c r="M29" s="369" t="s">
        <v>103</v>
      </c>
      <c r="N29" s="378" t="s">
        <v>375</v>
      </c>
      <c r="O29" s="387">
        <f>取引基本表!AR30+SUM(取引基本表!CH30:CN30)</f>
        <v>195634</v>
      </c>
      <c r="P29" s="370">
        <f>ABS(取引基本表!CZ30)</f>
        <v>51</v>
      </c>
      <c r="Q29" s="384">
        <f t="shared" si="6"/>
        <v>2.6069088195303475E-4</v>
      </c>
      <c r="R29" s="386">
        <f t="shared" si="7"/>
        <v>0.99973930911804698</v>
      </c>
      <c r="T29" s="368"/>
      <c r="U29" s="369" t="s">
        <v>103</v>
      </c>
      <c r="V29" s="378" t="s">
        <v>375</v>
      </c>
      <c r="W29" s="385">
        <v>1414</v>
      </c>
      <c r="X29" s="385">
        <v>1414</v>
      </c>
      <c r="Y29" s="385">
        <f>取引基本表!DA30</f>
        <v>196003</v>
      </c>
      <c r="Z29" s="383">
        <f t="shared" si="8"/>
        <v>7.2141752932353073E-3</v>
      </c>
      <c r="AA29" s="386">
        <f t="shared" si="9"/>
        <v>7.2141752932353073E-3</v>
      </c>
      <c r="AC29" s="368"/>
      <c r="AD29" s="389" t="s">
        <v>103</v>
      </c>
      <c r="AE29" s="378" t="s">
        <v>375</v>
      </c>
      <c r="AF29" s="388">
        <v>26396</v>
      </c>
      <c r="AG29" s="378">
        <v>26337</v>
      </c>
      <c r="AH29" s="378">
        <v>42978</v>
      </c>
      <c r="AI29" s="378">
        <v>7573</v>
      </c>
      <c r="AJ29" s="370">
        <v>-9718</v>
      </c>
      <c r="AK29" s="378">
        <f>取引基本表!DA30</f>
        <v>196003</v>
      </c>
      <c r="AL29" s="422">
        <f t="shared" si="10"/>
        <v>0.47737024433299491</v>
      </c>
      <c r="AM29" s="433">
        <f t="shared" si="11"/>
        <v>0.1346714080906925</v>
      </c>
      <c r="AO29" s="368"/>
      <c r="AP29" s="369" t="s">
        <v>103</v>
      </c>
      <c r="AQ29" s="378" t="s">
        <v>375</v>
      </c>
      <c r="AR29" s="382">
        <f>取引基本表!CI30</f>
        <v>82201</v>
      </c>
      <c r="AS29" s="334">
        <f t="shared" si="12"/>
        <v>1.0875848408394518E-2</v>
      </c>
    </row>
    <row r="30" spans="1:45" x14ac:dyDescent="0.15">
      <c r="A30" s="368"/>
      <c r="B30" s="369" t="s">
        <v>104</v>
      </c>
      <c r="C30" s="370" t="s">
        <v>376</v>
      </c>
      <c r="D30" s="422">
        <f t="shared" si="0"/>
        <v>0.99992258046353188</v>
      </c>
      <c r="E30" s="423">
        <f t="shared" si="1"/>
        <v>7.3501484096951619E-2</v>
      </c>
      <c r="F30" s="423">
        <f t="shared" si="2"/>
        <v>6.4069379774079643E-2</v>
      </c>
      <c r="G30" s="423">
        <f t="shared" si="3"/>
        <v>0.69286930099736943</v>
      </c>
      <c r="H30" s="423">
        <f t="shared" si="4"/>
        <v>0.47900459999718653</v>
      </c>
      <c r="I30" s="334">
        <f t="shared" si="5"/>
        <v>1.2345657777731323E-3</v>
      </c>
      <c r="L30" s="368"/>
      <c r="M30" s="369" t="s">
        <v>104</v>
      </c>
      <c r="N30" s="378" t="s">
        <v>376</v>
      </c>
      <c r="O30" s="387">
        <f>取引基本表!AR31+SUM(取引基本表!CH31:CN31)</f>
        <v>142083</v>
      </c>
      <c r="P30" s="370">
        <f>ABS(取引基本表!CZ31)</f>
        <v>11</v>
      </c>
      <c r="Q30" s="384">
        <f t="shared" si="6"/>
        <v>7.7419536468120752E-5</v>
      </c>
      <c r="R30" s="386">
        <f t="shared" si="7"/>
        <v>0.99992258046353188</v>
      </c>
      <c r="T30" s="368"/>
      <c r="U30" s="369" t="s">
        <v>104</v>
      </c>
      <c r="V30" s="378" t="s">
        <v>376</v>
      </c>
      <c r="W30" s="385">
        <v>10450</v>
      </c>
      <c r="X30" s="385">
        <v>9109</v>
      </c>
      <c r="Y30" s="385">
        <f>取引基本表!DA31</f>
        <v>142174</v>
      </c>
      <c r="Z30" s="383">
        <f t="shared" si="8"/>
        <v>7.3501484096951619E-2</v>
      </c>
      <c r="AA30" s="386">
        <f t="shared" si="9"/>
        <v>6.4069379774079643E-2</v>
      </c>
      <c r="AC30" s="368"/>
      <c r="AD30" s="389" t="s">
        <v>104</v>
      </c>
      <c r="AE30" s="378" t="s">
        <v>376</v>
      </c>
      <c r="AF30" s="388">
        <v>68102</v>
      </c>
      <c r="AG30" s="378">
        <v>6623</v>
      </c>
      <c r="AH30" s="378">
        <v>16007</v>
      </c>
      <c r="AI30" s="378">
        <v>7779</v>
      </c>
      <c r="AJ30" s="370">
        <v>-3</v>
      </c>
      <c r="AK30" s="378">
        <f>取引基本表!DA31</f>
        <v>142174</v>
      </c>
      <c r="AL30" s="422">
        <f t="shared" si="10"/>
        <v>0.69286930099736943</v>
      </c>
      <c r="AM30" s="433">
        <f t="shared" si="11"/>
        <v>0.47900459999718653</v>
      </c>
      <c r="AO30" s="368"/>
      <c r="AP30" s="369" t="s">
        <v>104</v>
      </c>
      <c r="AQ30" s="378" t="s">
        <v>376</v>
      </c>
      <c r="AR30" s="382">
        <f>取引基本表!CI31</f>
        <v>9331</v>
      </c>
      <c r="AS30" s="334">
        <f t="shared" si="12"/>
        <v>1.2345657777731323E-3</v>
      </c>
    </row>
    <row r="31" spans="1:45" x14ac:dyDescent="0.15">
      <c r="A31" s="368"/>
      <c r="B31" s="369" t="s">
        <v>105</v>
      </c>
      <c r="C31" s="370" t="s">
        <v>377</v>
      </c>
      <c r="D31" s="422">
        <f t="shared" si="0"/>
        <v>0.97610977670274912</v>
      </c>
      <c r="E31" s="423">
        <f t="shared" si="1"/>
        <v>0.16454446447640605</v>
      </c>
      <c r="F31" s="423">
        <f t="shared" si="2"/>
        <v>0.13585533452865486</v>
      </c>
      <c r="G31" s="423">
        <f t="shared" si="3"/>
        <v>0.65443464519516792</v>
      </c>
      <c r="H31" s="423">
        <f t="shared" si="4"/>
        <v>0.40993108643983828</v>
      </c>
      <c r="I31" s="334">
        <f t="shared" si="5"/>
        <v>7.3550800906521371E-2</v>
      </c>
      <c r="L31" s="368"/>
      <c r="M31" s="369" t="s">
        <v>105</v>
      </c>
      <c r="N31" s="378" t="s">
        <v>377</v>
      </c>
      <c r="O31" s="387">
        <f>取引基本表!AR32+SUM(取引基本表!CH32:CN32)</f>
        <v>1184878</v>
      </c>
      <c r="P31" s="370">
        <f>ABS(取引基本表!CZ32)</f>
        <v>28307</v>
      </c>
      <c r="Q31" s="384">
        <f t="shared" si="6"/>
        <v>2.3890223297250855E-2</v>
      </c>
      <c r="R31" s="386">
        <f t="shared" si="7"/>
        <v>0.97610977670274912</v>
      </c>
      <c r="T31" s="368"/>
      <c r="U31" s="369" t="s">
        <v>105</v>
      </c>
      <c r="V31" s="378" t="s">
        <v>377</v>
      </c>
      <c r="W31" s="385">
        <v>465648</v>
      </c>
      <c r="X31" s="385">
        <v>384460</v>
      </c>
      <c r="Y31" s="385">
        <f>取引基本表!DA32</f>
        <v>2829922</v>
      </c>
      <c r="Z31" s="383">
        <f t="shared" si="8"/>
        <v>0.16454446447640605</v>
      </c>
      <c r="AA31" s="386">
        <f t="shared" si="9"/>
        <v>0.13585533452865486</v>
      </c>
      <c r="AC31" s="368"/>
      <c r="AD31" s="389" t="s">
        <v>105</v>
      </c>
      <c r="AE31" s="378" t="s">
        <v>377</v>
      </c>
      <c r="AF31" s="388">
        <v>1160073</v>
      </c>
      <c r="AG31" s="378">
        <v>390457</v>
      </c>
      <c r="AH31" s="378">
        <v>198835</v>
      </c>
      <c r="AI31" s="378">
        <v>103971</v>
      </c>
      <c r="AJ31" s="370">
        <v>-1337</v>
      </c>
      <c r="AK31" s="378">
        <f>取引基本表!DA32</f>
        <v>2829922</v>
      </c>
      <c r="AL31" s="422">
        <f t="shared" si="10"/>
        <v>0.65443464519516792</v>
      </c>
      <c r="AM31" s="433">
        <f t="shared" si="11"/>
        <v>0.40993108643983828</v>
      </c>
      <c r="AO31" s="368"/>
      <c r="AP31" s="369" t="s">
        <v>105</v>
      </c>
      <c r="AQ31" s="378" t="s">
        <v>377</v>
      </c>
      <c r="AR31" s="382">
        <f>取引基本表!CI32</f>
        <v>555906</v>
      </c>
      <c r="AS31" s="334">
        <f t="shared" si="12"/>
        <v>7.3550800906521371E-2</v>
      </c>
    </row>
    <row r="32" spans="1:45" x14ac:dyDescent="0.15">
      <c r="A32" s="368"/>
      <c r="B32" s="369" t="s">
        <v>106</v>
      </c>
      <c r="C32" s="370" t="s">
        <v>17</v>
      </c>
      <c r="D32" s="422">
        <f t="shared" si="0"/>
        <v>0.95972734039762542</v>
      </c>
      <c r="E32" s="423">
        <f t="shared" si="1"/>
        <v>4.4738847236274575E-2</v>
      </c>
      <c r="F32" s="423">
        <f t="shared" si="2"/>
        <v>4.1955280369656144E-2</v>
      </c>
      <c r="G32" s="423">
        <f t="shared" si="3"/>
        <v>0.63126146407738259</v>
      </c>
      <c r="H32" s="423">
        <f t="shared" si="4"/>
        <v>0.3108024878188923</v>
      </c>
      <c r="I32" s="334">
        <f t="shared" si="5"/>
        <v>6.6347160531788116E-2</v>
      </c>
      <c r="L32" s="368"/>
      <c r="M32" s="369" t="s">
        <v>106</v>
      </c>
      <c r="N32" s="378" t="s">
        <v>17</v>
      </c>
      <c r="O32" s="387">
        <f>取引基本表!AR33+SUM(取引基本表!CH33:CN33)</f>
        <v>1033083</v>
      </c>
      <c r="P32" s="370">
        <f>ABS(取引基本表!CZ33)</f>
        <v>41605</v>
      </c>
      <c r="Q32" s="384">
        <f t="shared" si="6"/>
        <v>4.0272659602374639E-2</v>
      </c>
      <c r="R32" s="386">
        <f t="shared" si="7"/>
        <v>0.95972734039762542</v>
      </c>
      <c r="T32" s="368"/>
      <c r="U32" s="369" t="s">
        <v>106</v>
      </c>
      <c r="V32" s="378" t="s">
        <v>17</v>
      </c>
      <c r="W32" s="385">
        <v>46562</v>
      </c>
      <c r="X32" s="385">
        <v>43665</v>
      </c>
      <c r="Y32" s="385">
        <f>取引基本表!DA33</f>
        <v>1040751</v>
      </c>
      <c r="Z32" s="383">
        <f t="shared" si="8"/>
        <v>4.4738847236274575E-2</v>
      </c>
      <c r="AA32" s="386">
        <f t="shared" si="9"/>
        <v>4.1955280369656144E-2</v>
      </c>
      <c r="AC32" s="368"/>
      <c r="AD32" s="389" t="s">
        <v>106</v>
      </c>
      <c r="AE32" s="378" t="s">
        <v>17</v>
      </c>
      <c r="AF32" s="388">
        <v>323468</v>
      </c>
      <c r="AG32" s="378">
        <v>230626</v>
      </c>
      <c r="AH32" s="378">
        <v>113043</v>
      </c>
      <c r="AI32" s="378">
        <v>17497</v>
      </c>
      <c r="AJ32" s="370">
        <v>-27648</v>
      </c>
      <c r="AK32" s="378">
        <f>取引基本表!DA33</f>
        <v>1040751</v>
      </c>
      <c r="AL32" s="422">
        <f t="shared" si="10"/>
        <v>0.63126146407738259</v>
      </c>
      <c r="AM32" s="433">
        <f t="shared" si="11"/>
        <v>0.3108024878188923</v>
      </c>
      <c r="AO32" s="368"/>
      <c r="AP32" s="369" t="s">
        <v>106</v>
      </c>
      <c r="AQ32" s="378" t="s">
        <v>17</v>
      </c>
      <c r="AR32" s="382">
        <f>取引基本表!CI33</f>
        <v>501460</v>
      </c>
      <c r="AS32" s="334">
        <f t="shared" si="12"/>
        <v>6.6347160531788116E-2</v>
      </c>
    </row>
    <row r="33" spans="1:45" x14ac:dyDescent="0.15">
      <c r="A33" s="368"/>
      <c r="B33" s="369" t="s">
        <v>107</v>
      </c>
      <c r="C33" s="370" t="s">
        <v>18</v>
      </c>
      <c r="D33" s="422">
        <f t="shared" si="0"/>
        <v>0.99996614600965616</v>
      </c>
      <c r="E33" s="423">
        <f t="shared" si="1"/>
        <v>1.7640711373655311E-2</v>
      </c>
      <c r="F33" s="423">
        <f t="shared" si="2"/>
        <v>9.4508545985541245E-3</v>
      </c>
      <c r="G33" s="423">
        <f t="shared" si="3"/>
        <v>0.82747678902224797</v>
      </c>
      <c r="H33" s="423">
        <f t="shared" si="4"/>
        <v>5.2619037973564715E-2</v>
      </c>
      <c r="I33" s="334">
        <f t="shared" si="5"/>
        <v>0.30188831274643191</v>
      </c>
      <c r="L33" s="368"/>
      <c r="M33" s="369" t="s">
        <v>107</v>
      </c>
      <c r="N33" s="378" t="s">
        <v>18</v>
      </c>
      <c r="O33" s="387">
        <f>取引基本表!AR34+SUM(取引基本表!CH34:CN34)</f>
        <v>2688014</v>
      </c>
      <c r="P33" s="370">
        <f>ABS(取引基本表!CZ34)</f>
        <v>91</v>
      </c>
      <c r="Q33" s="384">
        <f t="shared" si="6"/>
        <v>3.3853990343800289E-5</v>
      </c>
      <c r="R33" s="386">
        <f t="shared" si="7"/>
        <v>0.99996614600965616</v>
      </c>
      <c r="T33" s="368"/>
      <c r="U33" s="369" t="s">
        <v>107</v>
      </c>
      <c r="V33" s="378" t="s">
        <v>18</v>
      </c>
      <c r="W33" s="385">
        <v>47900</v>
      </c>
      <c r="X33" s="385">
        <v>25662</v>
      </c>
      <c r="Y33" s="385">
        <f>取引基本表!DA34</f>
        <v>2715310</v>
      </c>
      <c r="Z33" s="383">
        <f t="shared" si="8"/>
        <v>1.7640711373655311E-2</v>
      </c>
      <c r="AA33" s="386">
        <f t="shared" si="9"/>
        <v>9.4508545985541245E-3</v>
      </c>
      <c r="AC33" s="368"/>
      <c r="AD33" s="389" t="s">
        <v>107</v>
      </c>
      <c r="AE33" s="378" t="s">
        <v>18</v>
      </c>
      <c r="AF33" s="388">
        <v>142877</v>
      </c>
      <c r="AG33" s="378">
        <v>1210404</v>
      </c>
      <c r="AH33" s="378">
        <v>745026</v>
      </c>
      <c r="AI33" s="378">
        <v>150065</v>
      </c>
      <c r="AJ33" s="370">
        <v>-1516</v>
      </c>
      <c r="AK33" s="378">
        <f>取引基本表!DA34</f>
        <v>2715310</v>
      </c>
      <c r="AL33" s="422">
        <f t="shared" si="10"/>
        <v>0.82747678902224797</v>
      </c>
      <c r="AM33" s="433">
        <f t="shared" si="11"/>
        <v>5.2619037973564715E-2</v>
      </c>
      <c r="AO33" s="368"/>
      <c r="AP33" s="369" t="s">
        <v>107</v>
      </c>
      <c r="AQ33" s="378" t="s">
        <v>18</v>
      </c>
      <c r="AR33" s="382">
        <f>取引基本表!CI34</f>
        <v>2281709</v>
      </c>
      <c r="AS33" s="334">
        <f t="shared" si="12"/>
        <v>0.30188831274643191</v>
      </c>
    </row>
    <row r="34" spans="1:45" x14ac:dyDescent="0.15">
      <c r="A34" s="368"/>
      <c r="B34" s="369" t="s">
        <v>108</v>
      </c>
      <c r="C34" s="370" t="s">
        <v>378</v>
      </c>
      <c r="D34" s="422">
        <f t="shared" si="0"/>
        <v>0.91404522800161248</v>
      </c>
      <c r="E34" s="423">
        <f t="shared" si="1"/>
        <v>8.8076435416317739E-2</v>
      </c>
      <c r="F34" s="423">
        <f t="shared" si="2"/>
        <v>8.0521533134247494E-2</v>
      </c>
      <c r="G34" s="423">
        <f t="shared" si="3"/>
        <v>0.63753277872268643</v>
      </c>
      <c r="H34" s="423">
        <f t="shared" si="4"/>
        <v>0.36733875770681657</v>
      </c>
      <c r="I34" s="334">
        <f t="shared" si="5"/>
        <v>3.902132844358315E-2</v>
      </c>
      <c r="L34" s="368"/>
      <c r="M34" s="369" t="s">
        <v>108</v>
      </c>
      <c r="N34" s="378" t="s">
        <v>378</v>
      </c>
      <c r="O34" s="387">
        <f>取引基本表!AR35+SUM(取引基本表!CH35:CN35)</f>
        <v>778898</v>
      </c>
      <c r="P34" s="370">
        <f>ABS(取引基本表!CZ35)</f>
        <v>66950</v>
      </c>
      <c r="Q34" s="384">
        <f t="shared" si="6"/>
        <v>8.5954771998387469E-2</v>
      </c>
      <c r="R34" s="386">
        <f t="shared" si="7"/>
        <v>0.91404522800161248</v>
      </c>
      <c r="T34" s="368"/>
      <c r="U34" s="369" t="s">
        <v>108</v>
      </c>
      <c r="V34" s="378" t="s">
        <v>378</v>
      </c>
      <c r="W34" s="385">
        <v>145669</v>
      </c>
      <c r="X34" s="385">
        <v>133174</v>
      </c>
      <c r="Y34" s="385">
        <f>取引基本表!DA35</f>
        <v>1653893</v>
      </c>
      <c r="Z34" s="383">
        <f t="shared" si="8"/>
        <v>8.8076435416317739E-2</v>
      </c>
      <c r="AA34" s="386">
        <f t="shared" si="9"/>
        <v>8.0521533134247494E-2</v>
      </c>
      <c r="AC34" s="368"/>
      <c r="AD34" s="389" t="s">
        <v>108</v>
      </c>
      <c r="AE34" s="378" t="s">
        <v>378</v>
      </c>
      <c r="AF34" s="388">
        <v>607539</v>
      </c>
      <c r="AG34" s="378">
        <v>127029</v>
      </c>
      <c r="AH34" s="378">
        <v>234202</v>
      </c>
      <c r="AI34" s="378">
        <v>97066</v>
      </c>
      <c r="AJ34" s="370">
        <v>-11425</v>
      </c>
      <c r="AK34" s="378">
        <f>取引基本表!DA35</f>
        <v>1653893</v>
      </c>
      <c r="AL34" s="422">
        <f t="shared" si="10"/>
        <v>0.63753277872268643</v>
      </c>
      <c r="AM34" s="433">
        <f t="shared" si="11"/>
        <v>0.36733875770681657</v>
      </c>
      <c r="AO34" s="368"/>
      <c r="AP34" s="369" t="s">
        <v>108</v>
      </c>
      <c r="AQ34" s="378" t="s">
        <v>378</v>
      </c>
      <c r="AR34" s="382">
        <f>取引基本表!CI35</f>
        <v>294928</v>
      </c>
      <c r="AS34" s="334">
        <f t="shared" si="12"/>
        <v>3.902132844358315E-2</v>
      </c>
    </row>
    <row r="35" spans="1:45" x14ac:dyDescent="0.15">
      <c r="A35" s="368"/>
      <c r="B35" s="369" t="s">
        <v>109</v>
      </c>
      <c r="C35" s="370" t="s">
        <v>347</v>
      </c>
      <c r="D35" s="422">
        <f t="shared" si="0"/>
        <v>0.95102287266527208</v>
      </c>
      <c r="E35" s="423">
        <f t="shared" si="1"/>
        <v>4.0297728266390435E-2</v>
      </c>
      <c r="F35" s="423">
        <f t="shared" si="2"/>
        <v>3.6949699431624669E-2</v>
      </c>
      <c r="G35" s="423">
        <f t="shared" si="3"/>
        <v>0.51465013039753271</v>
      </c>
      <c r="H35" s="423">
        <f t="shared" si="4"/>
        <v>0.1911322606913603</v>
      </c>
      <c r="I35" s="334">
        <f t="shared" si="5"/>
        <v>2.9430190538047608E-2</v>
      </c>
      <c r="L35" s="368"/>
      <c r="M35" s="369" t="s">
        <v>109</v>
      </c>
      <c r="N35" s="378" t="s">
        <v>347</v>
      </c>
      <c r="O35" s="387">
        <f>取引基本表!AR36+SUM(取引基本表!CH36:CN36)</f>
        <v>723746</v>
      </c>
      <c r="P35" s="370">
        <f>ABS(取引基本表!CZ36)</f>
        <v>35447</v>
      </c>
      <c r="Q35" s="384">
        <f t="shared" si="6"/>
        <v>4.8977127334727928E-2</v>
      </c>
      <c r="R35" s="386">
        <f t="shared" si="7"/>
        <v>0.95102287266527208</v>
      </c>
      <c r="T35" s="368"/>
      <c r="U35" s="369" t="s">
        <v>109</v>
      </c>
      <c r="V35" s="378" t="s">
        <v>347</v>
      </c>
      <c r="W35" s="385">
        <v>34195</v>
      </c>
      <c r="X35" s="385">
        <v>31354</v>
      </c>
      <c r="Y35" s="385">
        <f>取引基本表!DA36</f>
        <v>848559</v>
      </c>
      <c r="Z35" s="383">
        <f t="shared" si="8"/>
        <v>4.0297728266390435E-2</v>
      </c>
      <c r="AA35" s="386">
        <f t="shared" si="9"/>
        <v>3.6949699431624669E-2</v>
      </c>
      <c r="AC35" s="368"/>
      <c r="AD35" s="389" t="s">
        <v>109</v>
      </c>
      <c r="AE35" s="378" t="s">
        <v>347</v>
      </c>
      <c r="AF35" s="388">
        <v>162187</v>
      </c>
      <c r="AG35" s="378">
        <v>171055</v>
      </c>
      <c r="AH35" s="378">
        <v>88134</v>
      </c>
      <c r="AI35" s="378">
        <v>15367</v>
      </c>
      <c r="AJ35" s="370">
        <v>-32</v>
      </c>
      <c r="AK35" s="378">
        <f>取引基本表!DA36</f>
        <v>848559</v>
      </c>
      <c r="AL35" s="422">
        <f t="shared" si="10"/>
        <v>0.51465013039753271</v>
      </c>
      <c r="AM35" s="433">
        <f t="shared" si="11"/>
        <v>0.1911322606913603</v>
      </c>
      <c r="AO35" s="368"/>
      <c r="AP35" s="369" t="s">
        <v>109</v>
      </c>
      <c r="AQ35" s="378" t="s">
        <v>347</v>
      </c>
      <c r="AR35" s="382">
        <f>取引基本表!CI36</f>
        <v>222437</v>
      </c>
      <c r="AS35" s="334">
        <f t="shared" si="12"/>
        <v>2.9430190538047608E-2</v>
      </c>
    </row>
    <row r="36" spans="1:45" x14ac:dyDescent="0.15">
      <c r="A36" s="368"/>
      <c r="B36" s="369" t="s">
        <v>110</v>
      </c>
      <c r="C36" s="370" t="s">
        <v>19</v>
      </c>
      <c r="D36" s="422">
        <f t="shared" si="0"/>
        <v>1</v>
      </c>
      <c r="E36" s="423">
        <f t="shared" si="1"/>
        <v>5.1786486762354242E-2</v>
      </c>
      <c r="F36" s="423">
        <f t="shared" si="2"/>
        <v>5.1786486762354242E-2</v>
      </c>
      <c r="G36" s="423">
        <f t="shared" si="3"/>
        <v>0.69137677672520359</v>
      </c>
      <c r="H36" s="423">
        <f t="shared" si="4"/>
        <v>0.38401891069105354</v>
      </c>
      <c r="I36" s="334">
        <f t="shared" si="5"/>
        <v>4.9256938528256288E-3</v>
      </c>
      <c r="L36" s="368"/>
      <c r="M36" s="369" t="s">
        <v>110</v>
      </c>
      <c r="N36" s="378" t="s">
        <v>19</v>
      </c>
      <c r="O36" s="387">
        <f>取引基本表!AR37+SUM(取引基本表!CH37:CN37)</f>
        <v>1234434</v>
      </c>
      <c r="P36" s="370">
        <f>ABS(取引基本表!CZ37)</f>
        <v>0</v>
      </c>
      <c r="Q36" s="384">
        <f t="shared" si="6"/>
        <v>0</v>
      </c>
      <c r="R36" s="386">
        <f t="shared" si="7"/>
        <v>1</v>
      </c>
      <c r="T36" s="368"/>
      <c r="U36" s="369" t="s">
        <v>110</v>
      </c>
      <c r="V36" s="378" t="s">
        <v>19</v>
      </c>
      <c r="W36" s="385">
        <v>63927</v>
      </c>
      <c r="X36" s="385">
        <v>63927</v>
      </c>
      <c r="Y36" s="385">
        <f>取引基本表!DA37</f>
        <v>1234434</v>
      </c>
      <c r="Z36" s="383">
        <f t="shared" si="8"/>
        <v>5.1786486762354242E-2</v>
      </c>
      <c r="AA36" s="386">
        <f t="shared" si="9"/>
        <v>5.1786486762354242E-2</v>
      </c>
      <c r="AC36" s="368"/>
      <c r="AD36" s="389" t="s">
        <v>110</v>
      </c>
      <c r="AE36" s="378" t="s">
        <v>19</v>
      </c>
      <c r="AF36" s="388">
        <v>474046</v>
      </c>
      <c r="AG36" s="378">
        <v>0</v>
      </c>
      <c r="AH36" s="378">
        <v>376013</v>
      </c>
      <c r="AI36" s="378">
        <v>3400</v>
      </c>
      <c r="AJ36" s="370">
        <v>0</v>
      </c>
      <c r="AK36" s="378">
        <f>取引基本表!DA37</f>
        <v>1234434</v>
      </c>
      <c r="AL36" s="422">
        <f t="shared" si="10"/>
        <v>0.69137677672520359</v>
      </c>
      <c r="AM36" s="433">
        <f t="shared" si="11"/>
        <v>0.38401891069105354</v>
      </c>
      <c r="AO36" s="368"/>
      <c r="AP36" s="369" t="s">
        <v>110</v>
      </c>
      <c r="AQ36" s="378" t="s">
        <v>19</v>
      </c>
      <c r="AR36" s="382">
        <f>取引基本表!CI37</f>
        <v>37229</v>
      </c>
      <c r="AS36" s="334">
        <f t="shared" si="12"/>
        <v>4.9256938528256288E-3</v>
      </c>
    </row>
    <row r="37" spans="1:45" x14ac:dyDescent="0.15">
      <c r="A37" s="368"/>
      <c r="B37" s="369" t="s">
        <v>111</v>
      </c>
      <c r="C37" s="370" t="s">
        <v>20</v>
      </c>
      <c r="D37" s="422">
        <f t="shared" si="0"/>
        <v>0.99512036457665298</v>
      </c>
      <c r="E37" s="423">
        <f t="shared" si="1"/>
        <v>9.7495123590800398E-2</v>
      </c>
      <c r="F37" s="423">
        <f t="shared" si="2"/>
        <v>8.3131067961165053E-2</v>
      </c>
      <c r="G37" s="423">
        <f t="shared" si="3"/>
        <v>0.76278748774010119</v>
      </c>
      <c r="H37" s="423">
        <f t="shared" si="4"/>
        <v>0.6478406047849421</v>
      </c>
      <c r="I37" s="334">
        <f t="shared" si="5"/>
        <v>3.8016713938103415E-2</v>
      </c>
      <c r="L37" s="368"/>
      <c r="M37" s="369" t="s">
        <v>111</v>
      </c>
      <c r="N37" s="378" t="s">
        <v>20</v>
      </c>
      <c r="O37" s="387">
        <f>取引基本表!AR38+SUM(取引基本表!CH38:CN38)</f>
        <v>1411171</v>
      </c>
      <c r="P37" s="370">
        <f>ABS(取引基本表!CZ38)</f>
        <v>6886</v>
      </c>
      <c r="Q37" s="384">
        <f t="shared" si="6"/>
        <v>4.8796354233469931E-3</v>
      </c>
      <c r="R37" s="386">
        <f t="shared" si="7"/>
        <v>0.99512036457665298</v>
      </c>
      <c r="T37" s="368"/>
      <c r="U37" s="369" t="s">
        <v>111</v>
      </c>
      <c r="V37" s="378" t="s">
        <v>20</v>
      </c>
      <c r="W37" s="385">
        <v>141552</v>
      </c>
      <c r="X37" s="385">
        <v>120697</v>
      </c>
      <c r="Y37" s="385">
        <f>取引基本表!DA38</f>
        <v>1451888</v>
      </c>
      <c r="Z37" s="383">
        <f t="shared" si="8"/>
        <v>9.7495123590800398E-2</v>
      </c>
      <c r="AA37" s="386">
        <f t="shared" si="9"/>
        <v>8.3131067961165053E-2</v>
      </c>
      <c r="AC37" s="368"/>
      <c r="AD37" s="389" t="s">
        <v>111</v>
      </c>
      <c r="AE37" s="378" t="s">
        <v>20</v>
      </c>
      <c r="AF37" s="388">
        <v>940592</v>
      </c>
      <c r="AG37" s="378">
        <v>4289</v>
      </c>
      <c r="AH37" s="378">
        <v>147022</v>
      </c>
      <c r="AI37" s="378">
        <v>16545</v>
      </c>
      <c r="AJ37" s="370">
        <v>-966</v>
      </c>
      <c r="AK37" s="378">
        <f>取引基本表!DA38</f>
        <v>1451888</v>
      </c>
      <c r="AL37" s="422">
        <f t="shared" si="10"/>
        <v>0.76278748774010119</v>
      </c>
      <c r="AM37" s="433">
        <f t="shared" si="11"/>
        <v>0.6478406047849421</v>
      </c>
      <c r="AO37" s="368"/>
      <c r="AP37" s="369" t="s">
        <v>111</v>
      </c>
      <c r="AQ37" s="378" t="s">
        <v>20</v>
      </c>
      <c r="AR37" s="382">
        <f>取引基本表!CI38</f>
        <v>287335</v>
      </c>
      <c r="AS37" s="334">
        <f t="shared" si="12"/>
        <v>3.8016713938103415E-2</v>
      </c>
    </row>
    <row r="38" spans="1:45" x14ac:dyDescent="0.15">
      <c r="A38" s="368"/>
      <c r="B38" s="369" t="s">
        <v>112</v>
      </c>
      <c r="C38" s="370" t="s">
        <v>379</v>
      </c>
      <c r="D38" s="422">
        <f t="shared" si="0"/>
        <v>0.99992996510058663</v>
      </c>
      <c r="E38" s="423">
        <f t="shared" si="1"/>
        <v>0.11254512245419016</v>
      </c>
      <c r="F38" s="423">
        <f t="shared" si="2"/>
        <v>0.10269183180470177</v>
      </c>
      <c r="G38" s="423">
        <f t="shared" si="3"/>
        <v>0.57798574150087401</v>
      </c>
      <c r="H38" s="423">
        <f t="shared" si="4"/>
        <v>0.46711471610660488</v>
      </c>
      <c r="I38" s="334">
        <f t="shared" si="5"/>
        <v>6.6376797519701644E-2</v>
      </c>
      <c r="L38" s="368"/>
      <c r="M38" s="369" t="s">
        <v>112</v>
      </c>
      <c r="N38" s="378" t="s">
        <v>379</v>
      </c>
      <c r="O38" s="387">
        <f>取引基本表!AR39+SUM(取引基本表!CH39:CN39)</f>
        <v>2541590</v>
      </c>
      <c r="P38" s="370">
        <f>ABS(取引基本表!CZ39)</f>
        <v>178</v>
      </c>
      <c r="Q38" s="384">
        <f t="shared" si="6"/>
        <v>7.0034899413359356E-5</v>
      </c>
      <c r="R38" s="386">
        <f t="shared" si="7"/>
        <v>0.99992996510058663</v>
      </c>
      <c r="T38" s="368"/>
      <c r="U38" s="369" t="s">
        <v>112</v>
      </c>
      <c r="V38" s="378" t="s">
        <v>379</v>
      </c>
      <c r="W38" s="385">
        <v>286523</v>
      </c>
      <c r="X38" s="385">
        <v>261438</v>
      </c>
      <c r="Y38" s="385">
        <f>取引基本表!DA39</f>
        <v>2545850</v>
      </c>
      <c r="Z38" s="383">
        <f t="shared" si="8"/>
        <v>0.11254512245419016</v>
      </c>
      <c r="AA38" s="386">
        <f t="shared" si="9"/>
        <v>0.10269183180470177</v>
      </c>
      <c r="AC38" s="368"/>
      <c r="AD38" s="389" t="s">
        <v>112</v>
      </c>
      <c r="AE38" s="378" t="s">
        <v>379</v>
      </c>
      <c r="AF38" s="388">
        <v>1189204</v>
      </c>
      <c r="AG38" s="378">
        <v>85102</v>
      </c>
      <c r="AH38" s="378">
        <v>192376</v>
      </c>
      <c r="AI38" s="378">
        <v>39806</v>
      </c>
      <c r="AJ38" s="370">
        <v>-35023</v>
      </c>
      <c r="AK38" s="378">
        <f>取引基本表!DA39</f>
        <v>2545850</v>
      </c>
      <c r="AL38" s="422">
        <f t="shared" si="10"/>
        <v>0.57798574150087401</v>
      </c>
      <c r="AM38" s="433">
        <f t="shared" si="11"/>
        <v>0.46711471610660488</v>
      </c>
      <c r="AO38" s="368"/>
      <c r="AP38" s="369" t="s">
        <v>112</v>
      </c>
      <c r="AQ38" s="378" t="s">
        <v>379</v>
      </c>
      <c r="AR38" s="382">
        <f>取引基本表!CI39</f>
        <v>501684</v>
      </c>
      <c r="AS38" s="334">
        <f t="shared" si="12"/>
        <v>6.6376797519701644E-2</v>
      </c>
    </row>
    <row r="39" spans="1:45" x14ac:dyDescent="0.15">
      <c r="A39" s="368"/>
      <c r="B39" s="369" t="s">
        <v>334</v>
      </c>
      <c r="C39" s="370" t="s">
        <v>380</v>
      </c>
      <c r="D39" s="422">
        <f t="shared" si="0"/>
        <v>0.98712728168134212</v>
      </c>
      <c r="E39" s="423">
        <f t="shared" si="1"/>
        <v>0.11604606296130877</v>
      </c>
      <c r="F39" s="423">
        <f t="shared" si="2"/>
        <v>8.106602327091228E-2</v>
      </c>
      <c r="G39" s="423">
        <f t="shared" si="3"/>
        <v>0.56412853794761053</v>
      </c>
      <c r="H39" s="423">
        <f t="shared" si="4"/>
        <v>0.50468042784589817</v>
      </c>
      <c r="I39" s="334">
        <f t="shared" si="5"/>
        <v>2.3281970933788719E-2</v>
      </c>
      <c r="L39" s="368"/>
      <c r="M39" s="369" t="s">
        <v>334</v>
      </c>
      <c r="N39" s="378" t="s">
        <v>380</v>
      </c>
      <c r="O39" s="387">
        <f>取引基本表!AR40+SUM(取引基本表!CH40:CN40)</f>
        <v>219301</v>
      </c>
      <c r="P39" s="370">
        <f>ABS(取引基本表!CZ40)</f>
        <v>2823</v>
      </c>
      <c r="Q39" s="384">
        <f t="shared" si="6"/>
        <v>1.2872718318657918E-2</v>
      </c>
      <c r="R39" s="386">
        <f t="shared" si="7"/>
        <v>0.98712728168134212</v>
      </c>
      <c r="T39" s="368"/>
      <c r="U39" s="369" t="s">
        <v>334</v>
      </c>
      <c r="V39" s="378" t="s">
        <v>380</v>
      </c>
      <c r="W39" s="385">
        <v>25203</v>
      </c>
      <c r="X39" s="385">
        <v>17606</v>
      </c>
      <c r="Y39" s="385">
        <f>取引基本表!DA40</f>
        <v>217181</v>
      </c>
      <c r="Z39" s="383">
        <f t="shared" si="8"/>
        <v>0.11604606296130877</v>
      </c>
      <c r="AA39" s="386">
        <f t="shared" si="9"/>
        <v>8.106602327091228E-2</v>
      </c>
      <c r="AC39" s="368"/>
      <c r="AD39" s="389" t="s">
        <v>334</v>
      </c>
      <c r="AE39" s="378" t="s">
        <v>380</v>
      </c>
      <c r="AF39" s="388">
        <v>109607</v>
      </c>
      <c r="AG39" s="378">
        <v>-1139</v>
      </c>
      <c r="AH39" s="378">
        <v>12622</v>
      </c>
      <c r="AI39" s="378">
        <v>5173</v>
      </c>
      <c r="AJ39" s="370">
        <v>-3745</v>
      </c>
      <c r="AK39" s="378">
        <f>取引基本表!DA40</f>
        <v>217181</v>
      </c>
      <c r="AL39" s="422">
        <f t="shared" si="10"/>
        <v>0.56412853794761053</v>
      </c>
      <c r="AM39" s="433">
        <f t="shared" si="11"/>
        <v>0.50468042784589817</v>
      </c>
      <c r="AO39" s="368"/>
      <c r="AP39" s="369" t="s">
        <v>334</v>
      </c>
      <c r="AQ39" s="378" t="s">
        <v>380</v>
      </c>
      <c r="AR39" s="382">
        <f>取引基本表!CI40</f>
        <v>175968</v>
      </c>
      <c r="AS39" s="334">
        <f t="shared" si="12"/>
        <v>2.3281970933788719E-2</v>
      </c>
    </row>
    <row r="40" spans="1:45" x14ac:dyDescent="0.15">
      <c r="A40" s="368"/>
      <c r="B40" s="369" t="s">
        <v>335</v>
      </c>
      <c r="C40" s="370" t="s">
        <v>21</v>
      </c>
      <c r="D40" s="422">
        <f t="shared" si="0"/>
        <v>0.95005216773592027</v>
      </c>
      <c r="E40" s="423">
        <f t="shared" si="1"/>
        <v>0.11629648323073827</v>
      </c>
      <c r="F40" s="423">
        <f t="shared" si="2"/>
        <v>9.285816964442585E-2</v>
      </c>
      <c r="G40" s="423">
        <f t="shared" si="3"/>
        <v>0.61593966324115212</v>
      </c>
      <c r="H40" s="423">
        <f t="shared" si="4"/>
        <v>0.35420437447890546</v>
      </c>
      <c r="I40" s="334">
        <f t="shared" si="5"/>
        <v>6.7821071448559388E-3</v>
      </c>
      <c r="L40" s="368"/>
      <c r="M40" s="369" t="s">
        <v>335</v>
      </c>
      <c r="N40" s="378" t="s">
        <v>21</v>
      </c>
      <c r="O40" s="387">
        <f>取引基本表!AR41+SUM(取引基本表!CH41:CN41)</f>
        <v>1531598</v>
      </c>
      <c r="P40" s="370">
        <f>ABS(取引基本表!CZ41)</f>
        <v>76500</v>
      </c>
      <c r="Q40" s="384">
        <f t="shared" si="6"/>
        <v>4.9947832264079742E-2</v>
      </c>
      <c r="R40" s="386">
        <f t="shared" si="7"/>
        <v>0.95005216773592027</v>
      </c>
      <c r="T40" s="368"/>
      <c r="U40" s="369" t="s">
        <v>335</v>
      </c>
      <c r="V40" s="378" t="s">
        <v>21</v>
      </c>
      <c r="W40" s="385">
        <v>182029</v>
      </c>
      <c r="X40" s="385">
        <v>145343</v>
      </c>
      <c r="Y40" s="385">
        <f>取引基本表!DA41</f>
        <v>1565215</v>
      </c>
      <c r="Z40" s="383">
        <f t="shared" si="8"/>
        <v>0.11629648323073827</v>
      </c>
      <c r="AA40" s="386">
        <f t="shared" si="9"/>
        <v>9.285816964442585E-2</v>
      </c>
      <c r="AC40" s="368"/>
      <c r="AD40" s="389" t="s">
        <v>335</v>
      </c>
      <c r="AE40" s="378" t="s">
        <v>21</v>
      </c>
      <c r="AF40" s="388">
        <v>554406</v>
      </c>
      <c r="AG40" s="378">
        <v>158991</v>
      </c>
      <c r="AH40" s="378">
        <v>197088</v>
      </c>
      <c r="AI40" s="378">
        <v>53884</v>
      </c>
      <c r="AJ40" s="370">
        <v>-291</v>
      </c>
      <c r="AK40" s="378">
        <f>取引基本表!DA41</f>
        <v>1565215</v>
      </c>
      <c r="AL40" s="422">
        <f t="shared" si="10"/>
        <v>0.61593966324115212</v>
      </c>
      <c r="AM40" s="433">
        <f t="shared" si="11"/>
        <v>0.35420437447890546</v>
      </c>
      <c r="AO40" s="368"/>
      <c r="AP40" s="369" t="s">
        <v>335</v>
      </c>
      <c r="AQ40" s="378" t="s">
        <v>21</v>
      </c>
      <c r="AR40" s="382">
        <f>取引基本表!CI41</f>
        <v>51260</v>
      </c>
      <c r="AS40" s="334">
        <f t="shared" si="12"/>
        <v>6.7821071448559388E-3</v>
      </c>
    </row>
    <row r="41" spans="1:45" x14ac:dyDescent="0.15">
      <c r="A41" s="368"/>
      <c r="B41" s="369" t="s">
        <v>381</v>
      </c>
      <c r="C41" s="370" t="s">
        <v>382</v>
      </c>
      <c r="D41" s="422">
        <f t="shared" si="0"/>
        <v>0.96671823910174448</v>
      </c>
      <c r="E41" s="423">
        <f t="shared" si="1"/>
        <v>0.15599188943512396</v>
      </c>
      <c r="F41" s="423">
        <f t="shared" si="2"/>
        <v>0.12844255209824737</v>
      </c>
      <c r="G41" s="423">
        <f t="shared" si="3"/>
        <v>0.53094182284321145</v>
      </c>
      <c r="H41" s="423">
        <f t="shared" si="4"/>
        <v>0.28626315446736728</v>
      </c>
      <c r="I41" s="334">
        <f t="shared" si="5"/>
        <v>0.17470078219155735</v>
      </c>
      <c r="L41" s="368"/>
      <c r="M41" s="369" t="s">
        <v>381</v>
      </c>
      <c r="N41" s="378" t="s">
        <v>382</v>
      </c>
      <c r="O41" s="387">
        <f>取引基本表!AR42+SUM(取引基本表!CH42:CN42)</f>
        <v>1653338</v>
      </c>
      <c r="P41" s="370">
        <f>ABS(取引基本表!CZ42)</f>
        <v>55026</v>
      </c>
      <c r="Q41" s="384">
        <f t="shared" si="6"/>
        <v>3.3281760898255526E-2</v>
      </c>
      <c r="R41" s="386">
        <f t="shared" si="7"/>
        <v>0.96671823910174448</v>
      </c>
      <c r="T41" s="368"/>
      <c r="U41" s="369" t="s">
        <v>381</v>
      </c>
      <c r="V41" s="378" t="s">
        <v>382</v>
      </c>
      <c r="W41" s="385">
        <v>349736</v>
      </c>
      <c r="X41" s="385">
        <v>287970</v>
      </c>
      <c r="Y41" s="385">
        <f>取引基本表!DA42</f>
        <v>2242014</v>
      </c>
      <c r="Z41" s="383">
        <f t="shared" si="8"/>
        <v>0.15599188943512396</v>
      </c>
      <c r="AA41" s="386">
        <f t="shared" si="9"/>
        <v>0.12844255209824737</v>
      </c>
      <c r="AC41" s="368"/>
      <c r="AD41" s="389" t="s">
        <v>381</v>
      </c>
      <c r="AE41" s="378" t="s">
        <v>382</v>
      </c>
      <c r="AF41" s="388">
        <v>641806</v>
      </c>
      <c r="AG41" s="378">
        <v>226955</v>
      </c>
      <c r="AH41" s="378">
        <v>207548</v>
      </c>
      <c r="AI41" s="378">
        <v>114116</v>
      </c>
      <c r="AJ41" s="370">
        <v>-46</v>
      </c>
      <c r="AK41" s="378">
        <f>取引基本表!DA42</f>
        <v>2242014</v>
      </c>
      <c r="AL41" s="422">
        <f t="shared" si="10"/>
        <v>0.53094182284321145</v>
      </c>
      <c r="AM41" s="433">
        <f t="shared" si="11"/>
        <v>0.28626315446736728</v>
      </c>
      <c r="AO41" s="368"/>
      <c r="AP41" s="369" t="s">
        <v>381</v>
      </c>
      <c r="AQ41" s="378" t="s">
        <v>382</v>
      </c>
      <c r="AR41" s="382">
        <f>取引基本表!CI42</f>
        <v>1320410</v>
      </c>
      <c r="AS41" s="334">
        <f t="shared" si="12"/>
        <v>0.17470078219155735</v>
      </c>
    </row>
    <row r="42" spans="1:45" x14ac:dyDescent="0.15">
      <c r="A42" s="368"/>
      <c r="B42" s="369" t="s">
        <v>336</v>
      </c>
      <c r="C42" s="370" t="s">
        <v>383</v>
      </c>
      <c r="D42" s="422">
        <f t="shared" si="0"/>
        <v>1</v>
      </c>
      <c r="E42" s="423">
        <f t="shared" si="1"/>
        <v>0</v>
      </c>
      <c r="F42" s="423">
        <f t="shared" si="2"/>
        <v>0</v>
      </c>
      <c r="G42" s="423">
        <f t="shared" si="3"/>
        <v>0</v>
      </c>
      <c r="H42" s="423">
        <f t="shared" si="4"/>
        <v>0</v>
      </c>
      <c r="I42" s="334">
        <f t="shared" si="5"/>
        <v>0</v>
      </c>
      <c r="L42" s="368"/>
      <c r="M42" s="369" t="s">
        <v>336</v>
      </c>
      <c r="N42" s="378" t="s">
        <v>383</v>
      </c>
      <c r="O42" s="387">
        <f>取引基本表!AR43+SUM(取引基本表!CH43:CN43)</f>
        <v>49933</v>
      </c>
      <c r="P42" s="370">
        <f>ABS(取引基本表!CZ43)</f>
        <v>0</v>
      </c>
      <c r="Q42" s="384">
        <f t="shared" si="6"/>
        <v>0</v>
      </c>
      <c r="R42" s="386">
        <f t="shared" si="7"/>
        <v>1</v>
      </c>
      <c r="T42" s="368"/>
      <c r="U42" s="369" t="s">
        <v>336</v>
      </c>
      <c r="V42" s="378" t="s">
        <v>383</v>
      </c>
      <c r="W42" s="385">
        <v>0</v>
      </c>
      <c r="X42" s="385">
        <v>0</v>
      </c>
      <c r="Y42" s="385">
        <f>取引基本表!DA43</f>
        <v>49933</v>
      </c>
      <c r="Z42" s="383">
        <f t="shared" si="8"/>
        <v>0</v>
      </c>
      <c r="AA42" s="386">
        <f t="shared" si="9"/>
        <v>0</v>
      </c>
      <c r="AC42" s="368"/>
      <c r="AD42" s="389" t="s">
        <v>336</v>
      </c>
      <c r="AE42" s="378" t="s">
        <v>383</v>
      </c>
      <c r="AF42" s="388">
        <v>0</v>
      </c>
      <c r="AG42" s="378">
        <v>0</v>
      </c>
      <c r="AH42" s="378">
        <v>0</v>
      </c>
      <c r="AI42" s="378">
        <v>0</v>
      </c>
      <c r="AJ42" s="370">
        <v>0</v>
      </c>
      <c r="AK42" s="378">
        <f>取引基本表!DA43</f>
        <v>49933</v>
      </c>
      <c r="AL42" s="422">
        <f t="shared" si="10"/>
        <v>0</v>
      </c>
      <c r="AM42" s="433">
        <f t="shared" si="11"/>
        <v>0</v>
      </c>
      <c r="AO42" s="368"/>
      <c r="AP42" s="369" t="s">
        <v>336</v>
      </c>
      <c r="AQ42" s="378" t="s">
        <v>383</v>
      </c>
      <c r="AR42" s="382">
        <f>取引基本表!CI43</f>
        <v>0</v>
      </c>
      <c r="AS42" s="334">
        <f t="shared" si="12"/>
        <v>0</v>
      </c>
    </row>
    <row r="43" spans="1:45" x14ac:dyDescent="0.15">
      <c r="A43" s="401"/>
      <c r="B43" s="392" t="s">
        <v>337</v>
      </c>
      <c r="C43" s="400" t="s">
        <v>384</v>
      </c>
      <c r="D43" s="424">
        <f t="shared" si="0"/>
        <v>0.99510335587597298</v>
      </c>
      <c r="E43" s="425">
        <f t="shared" si="1"/>
        <v>6.9054213427682523E-3</v>
      </c>
      <c r="F43" s="425">
        <f t="shared" si="2"/>
        <v>6.3877815666874786E-3</v>
      </c>
      <c r="G43" s="425">
        <f t="shared" si="3"/>
        <v>0.38392328258328928</v>
      </c>
      <c r="H43" s="425">
        <f t="shared" si="4"/>
        <v>3.5674452609278026E-2</v>
      </c>
      <c r="I43" s="426">
        <f t="shared" si="5"/>
        <v>1.0968331687642553E-4</v>
      </c>
      <c r="L43" s="401"/>
      <c r="M43" s="392" t="s">
        <v>337</v>
      </c>
      <c r="N43" s="393" t="s">
        <v>384</v>
      </c>
      <c r="O43" s="397">
        <f>取引基本表!AR44+SUM(取引基本表!CH44:CN44)</f>
        <v>188088</v>
      </c>
      <c r="P43" s="400">
        <f>ABS(取引基本表!CZ44)</f>
        <v>921</v>
      </c>
      <c r="Q43" s="391">
        <f t="shared" si="6"/>
        <v>4.8966441240270511E-3</v>
      </c>
      <c r="R43" s="396">
        <f t="shared" si="7"/>
        <v>0.99510335587597298</v>
      </c>
      <c r="T43" s="368"/>
      <c r="U43" s="392" t="s">
        <v>337</v>
      </c>
      <c r="V43" s="393" t="s">
        <v>384</v>
      </c>
      <c r="W43" s="394">
        <v>1294</v>
      </c>
      <c r="X43" s="394">
        <v>1197</v>
      </c>
      <c r="Y43" s="394">
        <f>取引基本表!DA44</f>
        <v>187389</v>
      </c>
      <c r="Z43" s="383">
        <f t="shared" si="8"/>
        <v>6.9054213427682523E-3</v>
      </c>
      <c r="AA43" s="386">
        <f t="shared" si="9"/>
        <v>6.3877815666874786E-3</v>
      </c>
      <c r="AC43" s="401"/>
      <c r="AD43" s="392" t="s">
        <v>337</v>
      </c>
      <c r="AE43" s="393" t="s">
        <v>384</v>
      </c>
      <c r="AF43" s="399">
        <v>6685</v>
      </c>
      <c r="AG43" s="393">
        <v>53234</v>
      </c>
      <c r="AH43" s="393">
        <v>10287</v>
      </c>
      <c r="AI43" s="393">
        <v>1738</v>
      </c>
      <c r="AJ43" s="400">
        <v>-1</v>
      </c>
      <c r="AK43" s="393">
        <f>取引基本表!DA44</f>
        <v>187389</v>
      </c>
      <c r="AL43" s="424">
        <f t="shared" si="10"/>
        <v>0.38392328258328928</v>
      </c>
      <c r="AM43" s="335">
        <f t="shared" si="11"/>
        <v>3.5674452609278026E-2</v>
      </c>
      <c r="AO43" s="401"/>
      <c r="AP43" s="392" t="s">
        <v>337</v>
      </c>
      <c r="AQ43" s="393" t="s">
        <v>384</v>
      </c>
      <c r="AR43" s="382">
        <f>取引基本表!CI44</f>
        <v>829</v>
      </c>
      <c r="AS43" s="335">
        <f t="shared" si="12"/>
        <v>1.0968331687642553E-4</v>
      </c>
    </row>
    <row r="44" spans="1:45" x14ac:dyDescent="0.15">
      <c r="A44" s="402" t="s">
        <v>137</v>
      </c>
      <c r="B44" s="369" t="s">
        <v>358</v>
      </c>
      <c r="C44" s="370" t="s">
        <v>359</v>
      </c>
      <c r="D44" s="422">
        <f t="shared" si="0"/>
        <v>0.82121951709608465</v>
      </c>
      <c r="E44" s="423">
        <f t="shared" si="1"/>
        <v>0.44062432312831051</v>
      </c>
      <c r="F44" s="423">
        <f t="shared" si="2"/>
        <v>4.2446966941198053E-2</v>
      </c>
      <c r="G44" s="423">
        <f t="shared" si="3"/>
        <v>0.46389907111181583</v>
      </c>
      <c r="H44" s="423">
        <f t="shared" si="4"/>
        <v>9.1932363094442318E-2</v>
      </c>
      <c r="I44" s="334">
        <f t="shared" si="5"/>
        <v>1.6645847214453547E-2</v>
      </c>
      <c r="L44" s="402" t="s">
        <v>137</v>
      </c>
      <c r="M44" s="369" t="s">
        <v>358</v>
      </c>
      <c r="N44" s="378" t="s">
        <v>359</v>
      </c>
      <c r="O44" s="387">
        <f>取引基本表!CG46+SUM(取引基本表!CP46:CV46)</f>
        <v>11645298</v>
      </c>
      <c r="P44" s="370">
        <f>ABS(取引基本表!CZ46)</f>
        <v>2081952</v>
      </c>
      <c r="Q44" s="384">
        <f t="shared" si="6"/>
        <v>0.17878048290391538</v>
      </c>
      <c r="R44" s="386">
        <f t="shared" si="7"/>
        <v>0.82121951709608465</v>
      </c>
      <c r="T44" s="402" t="s">
        <v>137</v>
      </c>
      <c r="U44" s="369" t="s">
        <v>358</v>
      </c>
      <c r="V44" s="378" t="s">
        <v>359</v>
      </c>
      <c r="W44" s="376">
        <v>4251659</v>
      </c>
      <c r="X44" s="376">
        <v>409578</v>
      </c>
      <c r="Y44" s="376">
        <f>取引基本表!DA46</f>
        <v>9649170</v>
      </c>
      <c r="Z44" s="371">
        <f t="shared" si="8"/>
        <v>0.44062432312831051</v>
      </c>
      <c r="AA44" s="377">
        <f t="shared" si="9"/>
        <v>4.2446966941198053E-2</v>
      </c>
      <c r="AC44" s="402" t="s">
        <v>137</v>
      </c>
      <c r="AD44" s="369" t="s">
        <v>358</v>
      </c>
      <c r="AE44" s="378" t="s">
        <v>359</v>
      </c>
      <c r="AF44" s="388">
        <f t="array" ref="AF44:AJ82">TRANSPOSE(取引基本表!AS88:CE92)</f>
        <v>887071</v>
      </c>
      <c r="AG44" s="378">
        <v>2368070</v>
      </c>
      <c r="AH44" s="378">
        <v>1434338</v>
      </c>
      <c r="AI44" s="378">
        <v>425948</v>
      </c>
      <c r="AJ44" s="370">
        <v>-639186</v>
      </c>
      <c r="AK44" s="378">
        <f>取引基本表!DA46</f>
        <v>9649170</v>
      </c>
      <c r="AL44" s="422">
        <f t="shared" si="10"/>
        <v>0.46389907111181583</v>
      </c>
      <c r="AM44" s="433">
        <f t="shared" si="11"/>
        <v>9.1932363094442318E-2</v>
      </c>
      <c r="AO44" s="402" t="s">
        <v>137</v>
      </c>
      <c r="AP44" s="369" t="s">
        <v>358</v>
      </c>
      <c r="AQ44" s="378" t="s">
        <v>359</v>
      </c>
      <c r="AR44" s="344">
        <f>取引基本表!CI46</f>
        <v>62257</v>
      </c>
      <c r="AS44" s="334">
        <f>AR44/SUM(AR$44:AR$82)</f>
        <v>1.6645847214453547E-2</v>
      </c>
    </row>
    <row r="45" spans="1:45" x14ac:dyDescent="0.15">
      <c r="A45" s="402" t="s">
        <v>138</v>
      </c>
      <c r="B45" s="369" t="s">
        <v>360</v>
      </c>
      <c r="C45" s="370" t="s">
        <v>361</v>
      </c>
      <c r="D45" s="422">
        <f t="shared" si="0"/>
        <v>0.86004241689947469</v>
      </c>
      <c r="E45" s="423">
        <f t="shared" si="1"/>
        <v>0.34035914957940561</v>
      </c>
      <c r="F45" s="423">
        <f t="shared" si="2"/>
        <v>5.6614505897998171E-2</v>
      </c>
      <c r="G45" s="423">
        <f t="shared" si="3"/>
        <v>0.65881966810112047</v>
      </c>
      <c r="H45" s="423">
        <f t="shared" si="4"/>
        <v>0.21500854526506014</v>
      </c>
      <c r="I45" s="334">
        <f t="shared" si="5"/>
        <v>8.0051506754379306E-4</v>
      </c>
      <c r="L45" s="402" t="s">
        <v>138</v>
      </c>
      <c r="M45" s="369" t="s">
        <v>360</v>
      </c>
      <c r="N45" s="378" t="s">
        <v>361</v>
      </c>
      <c r="O45" s="387">
        <f>取引基本表!CG47+SUM(取引基本表!CP47:CV47)</f>
        <v>879838</v>
      </c>
      <c r="P45" s="370">
        <f>ABS(取引基本表!CZ47)</f>
        <v>123140</v>
      </c>
      <c r="Q45" s="384">
        <f t="shared" si="6"/>
        <v>0.13995758310052533</v>
      </c>
      <c r="R45" s="386">
        <f t="shared" si="7"/>
        <v>0.86004241689947469</v>
      </c>
      <c r="T45" s="402" t="s">
        <v>138</v>
      </c>
      <c r="U45" s="369" t="s">
        <v>360</v>
      </c>
      <c r="V45" s="378" t="s">
        <v>361</v>
      </c>
      <c r="W45" s="385">
        <v>260290</v>
      </c>
      <c r="X45" s="385">
        <v>43296</v>
      </c>
      <c r="Y45" s="385">
        <f>取引基本表!DA47</f>
        <v>764751</v>
      </c>
      <c r="Z45" s="383">
        <f t="shared" si="8"/>
        <v>0.34035914957940561</v>
      </c>
      <c r="AA45" s="386">
        <f t="shared" si="9"/>
        <v>5.6614505897998171E-2</v>
      </c>
      <c r="AC45" s="402" t="s">
        <v>138</v>
      </c>
      <c r="AD45" s="369" t="s">
        <v>360</v>
      </c>
      <c r="AE45" s="378" t="s">
        <v>361</v>
      </c>
      <c r="AF45" s="388">
        <v>164428</v>
      </c>
      <c r="AG45" s="378">
        <v>280029</v>
      </c>
      <c r="AH45" s="378">
        <v>78737</v>
      </c>
      <c r="AI45" s="378">
        <v>24017</v>
      </c>
      <c r="AJ45" s="370">
        <v>-43378</v>
      </c>
      <c r="AK45" s="378">
        <f>取引基本表!DA47</f>
        <v>764751</v>
      </c>
      <c r="AL45" s="422">
        <f t="shared" si="10"/>
        <v>0.65881966810112047</v>
      </c>
      <c r="AM45" s="433">
        <f t="shared" si="11"/>
        <v>0.21500854526506014</v>
      </c>
      <c r="AO45" s="402" t="s">
        <v>138</v>
      </c>
      <c r="AP45" s="369" t="s">
        <v>360</v>
      </c>
      <c r="AQ45" s="378" t="s">
        <v>361</v>
      </c>
      <c r="AR45" s="382">
        <f>取引基本表!CI47</f>
        <v>2994</v>
      </c>
      <c r="AS45" s="334">
        <f t="shared" ref="AS45:AS82" si="13">AR45/SUM(AR$44:AR$82)</f>
        <v>8.0051506754379306E-4</v>
      </c>
    </row>
    <row r="46" spans="1:45" x14ac:dyDescent="0.15">
      <c r="A46" s="402" t="s">
        <v>139</v>
      </c>
      <c r="B46" s="369" t="s">
        <v>362</v>
      </c>
      <c r="C46" s="370" t="s">
        <v>363</v>
      </c>
      <c r="D46" s="422">
        <f t="shared" si="0"/>
        <v>0.86162881281061576</v>
      </c>
      <c r="E46" s="423">
        <f t="shared" si="1"/>
        <v>0.17547272724676627</v>
      </c>
      <c r="F46" s="423">
        <f t="shared" si="2"/>
        <v>6.4803934027366283E-2</v>
      </c>
      <c r="G46" s="423">
        <f t="shared" si="3"/>
        <v>0.4819005041757633</v>
      </c>
      <c r="H46" s="423">
        <f t="shared" si="4"/>
        <v>0.19337874865603105</v>
      </c>
      <c r="I46" s="334">
        <f t="shared" si="5"/>
        <v>1.6379276231707669E-3</v>
      </c>
      <c r="L46" s="402" t="s">
        <v>139</v>
      </c>
      <c r="M46" s="369" t="s">
        <v>362</v>
      </c>
      <c r="N46" s="378" t="s">
        <v>363</v>
      </c>
      <c r="O46" s="387">
        <f>取引基本表!CG48+SUM(取引基本表!CP48:CV48)</f>
        <v>1589182</v>
      </c>
      <c r="P46" s="370">
        <f>ABS(取引基本表!CZ48)</f>
        <v>219897</v>
      </c>
      <c r="Q46" s="384">
        <f t="shared" si="6"/>
        <v>0.13837118718938424</v>
      </c>
      <c r="R46" s="386">
        <f t="shared" si="7"/>
        <v>0.86162881281061576</v>
      </c>
      <c r="T46" s="402" t="s">
        <v>139</v>
      </c>
      <c r="U46" s="369" t="s">
        <v>362</v>
      </c>
      <c r="V46" s="378" t="s">
        <v>363</v>
      </c>
      <c r="W46" s="385">
        <v>245785</v>
      </c>
      <c r="X46" s="385">
        <v>90771</v>
      </c>
      <c r="Y46" s="385">
        <f>取引基本表!DA48</f>
        <v>1400702</v>
      </c>
      <c r="Z46" s="383">
        <f t="shared" si="8"/>
        <v>0.17547272724676627</v>
      </c>
      <c r="AA46" s="386">
        <f t="shared" si="9"/>
        <v>6.4803934027366283E-2</v>
      </c>
      <c r="AC46" s="402" t="s">
        <v>139</v>
      </c>
      <c r="AD46" s="369" t="s">
        <v>362</v>
      </c>
      <c r="AE46" s="378" t="s">
        <v>363</v>
      </c>
      <c r="AF46" s="388">
        <v>270866</v>
      </c>
      <c r="AG46" s="378">
        <v>159855</v>
      </c>
      <c r="AH46" s="378">
        <v>179379</v>
      </c>
      <c r="AI46" s="378">
        <v>65262</v>
      </c>
      <c r="AJ46" s="370">
        <v>-363</v>
      </c>
      <c r="AK46" s="378">
        <f>取引基本表!DA48</f>
        <v>1400702</v>
      </c>
      <c r="AL46" s="422">
        <f t="shared" si="10"/>
        <v>0.4819005041757633</v>
      </c>
      <c r="AM46" s="433">
        <f t="shared" si="11"/>
        <v>0.19337874865603105</v>
      </c>
      <c r="AO46" s="402" t="s">
        <v>139</v>
      </c>
      <c r="AP46" s="369" t="s">
        <v>362</v>
      </c>
      <c r="AQ46" s="378" t="s">
        <v>363</v>
      </c>
      <c r="AR46" s="382">
        <f>取引基本表!CI48</f>
        <v>6126</v>
      </c>
      <c r="AS46" s="334">
        <f t="shared" si="13"/>
        <v>1.6379276231707669E-3</v>
      </c>
    </row>
    <row r="47" spans="1:45" x14ac:dyDescent="0.15">
      <c r="A47" s="402" t="s">
        <v>140</v>
      </c>
      <c r="B47" s="369" t="s">
        <v>364</v>
      </c>
      <c r="C47" s="370" t="s">
        <v>3</v>
      </c>
      <c r="D47" s="422">
        <f t="shared" si="0"/>
        <v>3.0243147894247535E-2</v>
      </c>
      <c r="E47" s="423">
        <f t="shared" si="1"/>
        <v>4.2416519680497901E-2</v>
      </c>
      <c r="F47" s="423">
        <f t="shared" si="2"/>
        <v>3.5589207750139164E-2</v>
      </c>
      <c r="G47" s="423">
        <f t="shared" si="3"/>
        <v>0.40132790546386155</v>
      </c>
      <c r="H47" s="423">
        <f t="shared" si="4"/>
        <v>0.18878925872024788</v>
      </c>
      <c r="I47" s="334">
        <f t="shared" si="5"/>
        <v>-1.3368655102601754E-6</v>
      </c>
      <c r="L47" s="402" t="s">
        <v>140</v>
      </c>
      <c r="M47" s="369" t="s">
        <v>364</v>
      </c>
      <c r="N47" s="378" t="s">
        <v>3</v>
      </c>
      <c r="O47" s="387">
        <f>取引基本表!CG49+SUM(取引基本表!CP49:CV49)</f>
        <v>23510218</v>
      </c>
      <c r="P47" s="370">
        <f>ABS(取引基本表!CZ49)</f>
        <v>22799195</v>
      </c>
      <c r="Q47" s="384">
        <f t="shared" si="6"/>
        <v>0.96975685210575246</v>
      </c>
      <c r="R47" s="386">
        <f t="shared" si="7"/>
        <v>3.0243147894247535E-2</v>
      </c>
      <c r="T47" s="402" t="s">
        <v>140</v>
      </c>
      <c r="U47" s="369" t="s">
        <v>364</v>
      </c>
      <c r="V47" s="378" t="s">
        <v>3</v>
      </c>
      <c r="W47" s="385">
        <v>31623</v>
      </c>
      <c r="X47" s="385">
        <v>26533</v>
      </c>
      <c r="Y47" s="385">
        <f>取引基本表!DA49</f>
        <v>745535</v>
      </c>
      <c r="Z47" s="383">
        <f t="shared" si="8"/>
        <v>4.2416519680497901E-2</v>
      </c>
      <c r="AA47" s="386">
        <f t="shared" si="9"/>
        <v>3.5589207750139164E-2</v>
      </c>
      <c r="AC47" s="402" t="s">
        <v>140</v>
      </c>
      <c r="AD47" s="369" t="s">
        <v>364</v>
      </c>
      <c r="AE47" s="378" t="s">
        <v>3</v>
      </c>
      <c r="AF47" s="388">
        <v>140749</v>
      </c>
      <c r="AG47" s="378">
        <v>44316</v>
      </c>
      <c r="AH47" s="378">
        <v>73426</v>
      </c>
      <c r="AI47" s="378">
        <v>41659</v>
      </c>
      <c r="AJ47" s="370">
        <v>-946</v>
      </c>
      <c r="AK47" s="378">
        <f>取引基本表!DA49</f>
        <v>745535</v>
      </c>
      <c r="AL47" s="422">
        <f t="shared" si="10"/>
        <v>0.40132790546386155</v>
      </c>
      <c r="AM47" s="433">
        <f t="shared" si="11"/>
        <v>0.18878925872024788</v>
      </c>
      <c r="AO47" s="402" t="s">
        <v>140</v>
      </c>
      <c r="AP47" s="369" t="s">
        <v>364</v>
      </c>
      <c r="AQ47" s="378" t="s">
        <v>3</v>
      </c>
      <c r="AR47" s="382">
        <f>取引基本表!CI49</f>
        <v>-5</v>
      </c>
      <c r="AS47" s="334">
        <f t="shared" si="13"/>
        <v>-1.3368655102601754E-6</v>
      </c>
    </row>
    <row r="48" spans="1:45" x14ac:dyDescent="0.15">
      <c r="A48" s="402" t="s">
        <v>136</v>
      </c>
      <c r="B48" s="369" t="s">
        <v>365</v>
      </c>
      <c r="C48" s="370" t="s">
        <v>344</v>
      </c>
      <c r="D48" s="422">
        <f t="shared" si="0"/>
        <v>0.84040293130617927</v>
      </c>
      <c r="E48" s="423">
        <f t="shared" si="1"/>
        <v>4.3099351376227515E-2</v>
      </c>
      <c r="F48" s="423">
        <f t="shared" si="2"/>
        <v>3.8514015669326343E-2</v>
      </c>
      <c r="G48" s="423">
        <f t="shared" si="3"/>
        <v>0.35527831980105379</v>
      </c>
      <c r="H48" s="423">
        <f t="shared" si="4"/>
        <v>0.13269716043440735</v>
      </c>
      <c r="I48" s="334">
        <f t="shared" si="5"/>
        <v>0.17548445332360807</v>
      </c>
      <c r="L48" s="402" t="s">
        <v>136</v>
      </c>
      <c r="M48" s="369" t="s">
        <v>365</v>
      </c>
      <c r="N48" s="378" t="s">
        <v>344</v>
      </c>
      <c r="O48" s="387">
        <f>取引基本表!CG50+SUM(取引基本表!CP50:CV50)</f>
        <v>38850394</v>
      </c>
      <c r="P48" s="370">
        <f>ABS(取引基本表!CZ50)</f>
        <v>6200409</v>
      </c>
      <c r="Q48" s="384">
        <f t="shared" si="6"/>
        <v>0.1595970686938207</v>
      </c>
      <c r="R48" s="386">
        <f t="shared" si="7"/>
        <v>0.84040293130617927</v>
      </c>
      <c r="T48" s="402" t="s">
        <v>136</v>
      </c>
      <c r="U48" s="369" t="s">
        <v>365</v>
      </c>
      <c r="V48" s="378" t="s">
        <v>344</v>
      </c>
      <c r="W48" s="385">
        <v>1450852</v>
      </c>
      <c r="X48" s="385">
        <v>1296496</v>
      </c>
      <c r="Y48" s="385">
        <f>取引基本表!DA50</f>
        <v>33662966</v>
      </c>
      <c r="Z48" s="383">
        <f t="shared" si="8"/>
        <v>4.3099351376227515E-2</v>
      </c>
      <c r="AA48" s="386">
        <f t="shared" si="9"/>
        <v>3.8514015669326343E-2</v>
      </c>
      <c r="AC48" s="402" t="s">
        <v>136</v>
      </c>
      <c r="AD48" s="369" t="s">
        <v>365</v>
      </c>
      <c r="AE48" s="378" t="s">
        <v>344</v>
      </c>
      <c r="AF48" s="388">
        <v>4466980</v>
      </c>
      <c r="AG48" s="378">
        <v>3030032</v>
      </c>
      <c r="AH48" s="378">
        <v>1446122</v>
      </c>
      <c r="AI48" s="378">
        <v>3142068</v>
      </c>
      <c r="AJ48" s="370">
        <v>-125480</v>
      </c>
      <c r="AK48" s="378">
        <f>取引基本表!DA50</f>
        <v>33662966</v>
      </c>
      <c r="AL48" s="422">
        <f t="shared" si="10"/>
        <v>0.35527831980105379</v>
      </c>
      <c r="AM48" s="433">
        <f t="shared" si="11"/>
        <v>0.13269716043440735</v>
      </c>
      <c r="AO48" s="402" t="s">
        <v>136</v>
      </c>
      <c r="AP48" s="369" t="s">
        <v>365</v>
      </c>
      <c r="AQ48" s="378" t="s">
        <v>344</v>
      </c>
      <c r="AR48" s="382">
        <f>取引基本表!CI50</f>
        <v>656328</v>
      </c>
      <c r="AS48" s="334">
        <f t="shared" si="13"/>
        <v>0.17548445332360807</v>
      </c>
    </row>
    <row r="49" spans="1:45" x14ac:dyDescent="0.15">
      <c r="A49" s="402"/>
      <c r="B49" s="369" t="s">
        <v>366</v>
      </c>
      <c r="C49" s="370" t="s">
        <v>4</v>
      </c>
      <c r="D49" s="422">
        <f t="shared" si="0"/>
        <v>0.42690547315432192</v>
      </c>
      <c r="E49" s="423">
        <f t="shared" si="1"/>
        <v>0.11745654431060569</v>
      </c>
      <c r="F49" s="423">
        <f t="shared" si="2"/>
        <v>7.5638626761578315E-2</v>
      </c>
      <c r="G49" s="423">
        <f t="shared" si="3"/>
        <v>0.32486052414831879</v>
      </c>
      <c r="H49" s="423">
        <f t="shared" si="4"/>
        <v>0.3184507984636038</v>
      </c>
      <c r="I49" s="334">
        <f t="shared" si="5"/>
        <v>1.5753623172905906E-2</v>
      </c>
      <c r="L49" s="402"/>
      <c r="M49" s="369" t="s">
        <v>366</v>
      </c>
      <c r="N49" s="378" t="s">
        <v>4</v>
      </c>
      <c r="O49" s="387">
        <f>取引基本表!CG51+SUM(取引基本表!CP51:CV51)</f>
        <v>6383467</v>
      </c>
      <c r="P49" s="370">
        <f>ABS(取引基本表!CZ51)</f>
        <v>3658330</v>
      </c>
      <c r="Q49" s="384">
        <f t="shared" si="6"/>
        <v>0.57309452684567808</v>
      </c>
      <c r="R49" s="386">
        <f t="shared" si="7"/>
        <v>0.42690547315432192</v>
      </c>
      <c r="T49" s="402"/>
      <c r="U49" s="369" t="s">
        <v>366</v>
      </c>
      <c r="V49" s="378" t="s">
        <v>4</v>
      </c>
      <c r="W49" s="385">
        <v>383042</v>
      </c>
      <c r="X49" s="385">
        <v>246668</v>
      </c>
      <c r="Y49" s="385">
        <f>取引基本表!DA51</f>
        <v>3261138</v>
      </c>
      <c r="Z49" s="383">
        <f t="shared" si="8"/>
        <v>0.11745654431060569</v>
      </c>
      <c r="AA49" s="386">
        <f t="shared" si="9"/>
        <v>7.5638626761578315E-2</v>
      </c>
      <c r="AC49" s="402"/>
      <c r="AD49" s="369" t="s">
        <v>366</v>
      </c>
      <c r="AE49" s="378" t="s">
        <v>4</v>
      </c>
      <c r="AF49" s="388">
        <v>1038512</v>
      </c>
      <c r="AG49" s="378">
        <v>-416207</v>
      </c>
      <c r="AH49" s="378">
        <v>304399</v>
      </c>
      <c r="AI49" s="378">
        <v>132870</v>
      </c>
      <c r="AJ49" s="370">
        <v>-159</v>
      </c>
      <c r="AK49" s="378">
        <f>取引基本表!DA51</f>
        <v>3261138</v>
      </c>
      <c r="AL49" s="422">
        <f t="shared" si="10"/>
        <v>0.32486052414831879</v>
      </c>
      <c r="AM49" s="433">
        <f t="shared" si="11"/>
        <v>0.3184507984636038</v>
      </c>
      <c r="AO49" s="402"/>
      <c r="AP49" s="369" t="s">
        <v>366</v>
      </c>
      <c r="AQ49" s="378" t="s">
        <v>4</v>
      </c>
      <c r="AR49" s="382">
        <f>取引基本表!CI51</f>
        <v>58920</v>
      </c>
      <c r="AS49" s="334">
        <f t="shared" si="13"/>
        <v>1.5753623172905906E-2</v>
      </c>
    </row>
    <row r="50" spans="1:45" x14ac:dyDescent="0.15">
      <c r="A50" s="402"/>
      <c r="B50" s="369" t="s">
        <v>367</v>
      </c>
      <c r="C50" s="370" t="s">
        <v>113</v>
      </c>
      <c r="D50" s="422">
        <f t="shared" si="0"/>
        <v>0.84661131173597948</v>
      </c>
      <c r="E50" s="423">
        <f t="shared" si="1"/>
        <v>5.2095523410920094E-2</v>
      </c>
      <c r="F50" s="423">
        <f t="shared" si="2"/>
        <v>3.9669178710091103E-2</v>
      </c>
      <c r="G50" s="423">
        <f t="shared" si="3"/>
        <v>0.29872660715785215</v>
      </c>
      <c r="H50" s="423">
        <f t="shared" si="4"/>
        <v>0.18142352303629045</v>
      </c>
      <c r="I50" s="334">
        <f t="shared" si="5"/>
        <v>2.0641203478417107E-3</v>
      </c>
      <c r="L50" s="402"/>
      <c r="M50" s="369" t="s">
        <v>367</v>
      </c>
      <c r="N50" s="378" t="s">
        <v>113</v>
      </c>
      <c r="O50" s="387">
        <f>取引基本表!CG52+SUM(取引基本表!CP52:CV52)</f>
        <v>12167540</v>
      </c>
      <c r="P50" s="370">
        <f>ABS(取引基本表!CZ52)</f>
        <v>1866363</v>
      </c>
      <c r="Q50" s="384">
        <f t="shared" si="6"/>
        <v>0.1533886882640205</v>
      </c>
      <c r="R50" s="386">
        <f t="shared" si="7"/>
        <v>0.84661131173597948</v>
      </c>
      <c r="T50" s="402"/>
      <c r="U50" s="369" t="s">
        <v>367</v>
      </c>
      <c r="V50" s="378" t="s">
        <v>113</v>
      </c>
      <c r="W50" s="385">
        <v>554010</v>
      </c>
      <c r="X50" s="385">
        <v>421862</v>
      </c>
      <c r="Y50" s="385">
        <f>取引基本表!DA52</f>
        <v>10634503</v>
      </c>
      <c r="Z50" s="383">
        <f t="shared" si="8"/>
        <v>5.2095523410920094E-2</v>
      </c>
      <c r="AA50" s="386">
        <f t="shared" si="9"/>
        <v>3.9669178710091103E-2</v>
      </c>
      <c r="AC50" s="402"/>
      <c r="AD50" s="369" t="s">
        <v>367</v>
      </c>
      <c r="AE50" s="378" t="s">
        <v>113</v>
      </c>
      <c r="AF50" s="388">
        <v>1929349</v>
      </c>
      <c r="AG50" s="378">
        <v>379330</v>
      </c>
      <c r="AH50" s="378">
        <v>556859</v>
      </c>
      <c r="AI50" s="378">
        <v>311518</v>
      </c>
      <c r="AJ50" s="370">
        <v>-247</v>
      </c>
      <c r="AK50" s="378">
        <f>取引基本表!DA52</f>
        <v>10634503</v>
      </c>
      <c r="AL50" s="422">
        <f t="shared" si="10"/>
        <v>0.29872660715785215</v>
      </c>
      <c r="AM50" s="433">
        <f t="shared" si="11"/>
        <v>0.18142352303629045</v>
      </c>
      <c r="AO50" s="402"/>
      <c r="AP50" s="369" t="s">
        <v>367</v>
      </c>
      <c r="AQ50" s="378" t="s">
        <v>113</v>
      </c>
      <c r="AR50" s="382">
        <f>取引基本表!CI52</f>
        <v>7720</v>
      </c>
      <c r="AS50" s="334">
        <f t="shared" si="13"/>
        <v>2.0641203478417107E-3</v>
      </c>
    </row>
    <row r="51" spans="1:45" x14ac:dyDescent="0.15">
      <c r="A51" s="402"/>
      <c r="B51" s="369" t="s">
        <v>368</v>
      </c>
      <c r="C51" s="370" t="s">
        <v>5</v>
      </c>
      <c r="D51" s="422">
        <f t="shared" si="0"/>
        <v>0.79803607326896719</v>
      </c>
      <c r="E51" s="423">
        <f t="shared" si="1"/>
        <v>1.266156015943435E-2</v>
      </c>
      <c r="F51" s="423">
        <f t="shared" si="2"/>
        <v>1.2177599690666794E-2</v>
      </c>
      <c r="G51" s="423">
        <f t="shared" si="3"/>
        <v>0.23442001069511195</v>
      </c>
      <c r="H51" s="423">
        <f t="shared" si="4"/>
        <v>8.6784579040127957E-2</v>
      </c>
      <c r="I51" s="334">
        <f t="shared" si="5"/>
        <v>1.9250328601542421E-2</v>
      </c>
      <c r="L51" s="402"/>
      <c r="M51" s="369" t="s">
        <v>368</v>
      </c>
      <c r="N51" s="378" t="s">
        <v>5</v>
      </c>
      <c r="O51" s="387">
        <f>取引基本表!CG53+SUM(取引基本表!CP53:CV53)</f>
        <v>27119749</v>
      </c>
      <c r="P51" s="370">
        <f>ABS(取引基本表!CZ53)</f>
        <v>5477211</v>
      </c>
      <c r="Q51" s="384">
        <f t="shared" si="6"/>
        <v>0.20196392673103281</v>
      </c>
      <c r="R51" s="386">
        <f t="shared" si="7"/>
        <v>0.79803607326896719</v>
      </c>
      <c r="T51" s="402"/>
      <c r="U51" s="369" t="s">
        <v>368</v>
      </c>
      <c r="V51" s="378" t="s">
        <v>5</v>
      </c>
      <c r="W51" s="385">
        <v>333021</v>
      </c>
      <c r="X51" s="385">
        <v>320292</v>
      </c>
      <c r="Y51" s="385">
        <f>取引基本表!DA53</f>
        <v>26301735</v>
      </c>
      <c r="Z51" s="383">
        <f t="shared" si="8"/>
        <v>1.266156015943435E-2</v>
      </c>
      <c r="AA51" s="386">
        <f t="shared" si="9"/>
        <v>1.2177599690666794E-2</v>
      </c>
      <c r="AC51" s="402"/>
      <c r="AD51" s="369" t="s">
        <v>368</v>
      </c>
      <c r="AE51" s="378" t="s">
        <v>5</v>
      </c>
      <c r="AF51" s="388">
        <v>2282585</v>
      </c>
      <c r="AG51" s="378">
        <v>1392215</v>
      </c>
      <c r="AH51" s="378">
        <v>1980787</v>
      </c>
      <c r="AI51" s="378">
        <v>510316</v>
      </c>
      <c r="AJ51" s="370">
        <v>-250</v>
      </c>
      <c r="AK51" s="378">
        <f>取引基本表!DA53</f>
        <v>26301735</v>
      </c>
      <c r="AL51" s="422">
        <f t="shared" si="10"/>
        <v>0.23442001069511195</v>
      </c>
      <c r="AM51" s="433">
        <f t="shared" si="11"/>
        <v>8.6784579040127957E-2</v>
      </c>
      <c r="AO51" s="402"/>
      <c r="AP51" s="369" t="s">
        <v>368</v>
      </c>
      <c r="AQ51" s="378" t="s">
        <v>5</v>
      </c>
      <c r="AR51" s="382">
        <f>取引基本表!CI53</f>
        <v>71998</v>
      </c>
      <c r="AS51" s="334">
        <f t="shared" si="13"/>
        <v>1.9250328601542421E-2</v>
      </c>
    </row>
    <row r="52" spans="1:45" x14ac:dyDescent="0.15">
      <c r="A52" s="402"/>
      <c r="B52" s="369" t="s">
        <v>369</v>
      </c>
      <c r="C52" s="370" t="s">
        <v>6</v>
      </c>
      <c r="D52" s="422">
        <f t="shared" si="0"/>
        <v>0.83057824711510153</v>
      </c>
      <c r="E52" s="423">
        <f t="shared" si="1"/>
        <v>1.3578397358402965E-3</v>
      </c>
      <c r="F52" s="423">
        <f t="shared" si="2"/>
        <v>1.2855332476649445E-3</v>
      </c>
      <c r="G52" s="423">
        <f t="shared" si="3"/>
        <v>0.22081812888568089</v>
      </c>
      <c r="H52" s="423">
        <f t="shared" si="4"/>
        <v>1.1315077425026417E-2</v>
      </c>
      <c r="I52" s="334">
        <f t="shared" si="5"/>
        <v>3.0103270186936579E-2</v>
      </c>
      <c r="L52" s="402"/>
      <c r="M52" s="369" t="s">
        <v>369</v>
      </c>
      <c r="N52" s="378" t="s">
        <v>6</v>
      </c>
      <c r="O52" s="387">
        <f>取引基本表!CG54+SUM(取引基本表!CP54:CV54)</f>
        <v>21776330</v>
      </c>
      <c r="P52" s="370">
        <f>ABS(取引基本表!CZ54)</f>
        <v>3689384</v>
      </c>
      <c r="Q52" s="384">
        <f t="shared" si="6"/>
        <v>0.16942175288489841</v>
      </c>
      <c r="R52" s="386">
        <f t="shared" si="7"/>
        <v>0.83057824711510153</v>
      </c>
      <c r="T52" s="402"/>
      <c r="U52" s="369" t="s">
        <v>369</v>
      </c>
      <c r="V52" s="378" t="s">
        <v>6</v>
      </c>
      <c r="W52" s="385">
        <v>26760</v>
      </c>
      <c r="X52" s="385">
        <v>25335</v>
      </c>
      <c r="Y52" s="385">
        <f>取引基本表!DA54</f>
        <v>19707775</v>
      </c>
      <c r="Z52" s="383">
        <f t="shared" si="8"/>
        <v>1.3578397358402965E-3</v>
      </c>
      <c r="AA52" s="386">
        <f t="shared" si="9"/>
        <v>1.2855332476649445E-3</v>
      </c>
      <c r="AC52" s="402"/>
      <c r="AD52" s="369" t="s">
        <v>369</v>
      </c>
      <c r="AE52" s="378" t="s">
        <v>6</v>
      </c>
      <c r="AF52" s="388">
        <v>222995</v>
      </c>
      <c r="AG52" s="378">
        <v>-163525</v>
      </c>
      <c r="AH52" s="378">
        <v>414617</v>
      </c>
      <c r="AI52" s="378">
        <v>3927261</v>
      </c>
      <c r="AJ52" s="370">
        <v>-49514</v>
      </c>
      <c r="AK52" s="378">
        <f>取引基本表!DA54</f>
        <v>19707775</v>
      </c>
      <c r="AL52" s="422">
        <f t="shared" si="10"/>
        <v>0.22081812888568089</v>
      </c>
      <c r="AM52" s="433">
        <f t="shared" si="11"/>
        <v>1.1315077425026417E-2</v>
      </c>
      <c r="AO52" s="402"/>
      <c r="AP52" s="369" t="s">
        <v>369</v>
      </c>
      <c r="AQ52" s="378" t="s">
        <v>6</v>
      </c>
      <c r="AR52" s="382">
        <f>取引基本表!CI54</f>
        <v>112589</v>
      </c>
      <c r="AS52" s="334">
        <f t="shared" si="13"/>
        <v>3.0103270186936579E-2</v>
      </c>
    </row>
    <row r="53" spans="1:45" x14ac:dyDescent="0.15">
      <c r="A53" s="402"/>
      <c r="B53" s="369" t="s">
        <v>88</v>
      </c>
      <c r="C53" s="370" t="s">
        <v>370</v>
      </c>
      <c r="D53" s="422">
        <f t="shared" si="0"/>
        <v>0.89288898749995249</v>
      </c>
      <c r="E53" s="423">
        <f t="shared" si="1"/>
        <v>4.9401948008751265E-2</v>
      </c>
      <c r="F53" s="423">
        <f t="shared" si="2"/>
        <v>4.3850752689773204E-2</v>
      </c>
      <c r="G53" s="423">
        <f t="shared" si="3"/>
        <v>0.2942074441404598</v>
      </c>
      <c r="H53" s="423">
        <f t="shared" si="4"/>
        <v>0.20954908535652716</v>
      </c>
      <c r="I53" s="334">
        <f t="shared" si="5"/>
        <v>6.1822008656471552E-3</v>
      </c>
      <c r="L53" s="402"/>
      <c r="M53" s="369" t="s">
        <v>88</v>
      </c>
      <c r="N53" s="378" t="s">
        <v>370</v>
      </c>
      <c r="O53" s="387">
        <f>取引基本表!CG55+SUM(取引基本表!CP55:CV55)</f>
        <v>11565076</v>
      </c>
      <c r="P53" s="370">
        <f>ABS(取引基本表!CZ55)</f>
        <v>1238747</v>
      </c>
      <c r="Q53" s="384">
        <f t="shared" si="6"/>
        <v>0.10711101250004755</v>
      </c>
      <c r="R53" s="386">
        <f t="shared" si="7"/>
        <v>0.89288898749995249</v>
      </c>
      <c r="T53" s="402"/>
      <c r="U53" s="369" t="s">
        <v>88</v>
      </c>
      <c r="V53" s="378" t="s">
        <v>370</v>
      </c>
      <c r="W53" s="385">
        <v>610441</v>
      </c>
      <c r="X53" s="385">
        <v>541847</v>
      </c>
      <c r="Y53" s="385">
        <f>取引基本表!DA55</f>
        <v>12356618</v>
      </c>
      <c r="Z53" s="383">
        <f t="shared" si="8"/>
        <v>4.9401948008751265E-2</v>
      </c>
      <c r="AA53" s="386">
        <f t="shared" si="9"/>
        <v>4.3850752689773204E-2</v>
      </c>
      <c r="AC53" s="402"/>
      <c r="AD53" s="369" t="s">
        <v>88</v>
      </c>
      <c r="AE53" s="378" t="s">
        <v>370</v>
      </c>
      <c r="AF53" s="388">
        <v>2589318</v>
      </c>
      <c r="AG53" s="378">
        <v>-296398</v>
      </c>
      <c r="AH53" s="378">
        <v>978332</v>
      </c>
      <c r="AI53" s="378">
        <v>364374</v>
      </c>
      <c r="AJ53" s="370">
        <v>-217</v>
      </c>
      <c r="AK53" s="378">
        <f>取引基本表!DA55</f>
        <v>12356618</v>
      </c>
      <c r="AL53" s="422">
        <f t="shared" si="10"/>
        <v>0.2942074441404598</v>
      </c>
      <c r="AM53" s="433">
        <f t="shared" si="11"/>
        <v>0.20954908535652716</v>
      </c>
      <c r="AO53" s="402"/>
      <c r="AP53" s="369" t="s">
        <v>88</v>
      </c>
      <c r="AQ53" s="378" t="s">
        <v>370</v>
      </c>
      <c r="AR53" s="382">
        <f>取引基本表!CI55</f>
        <v>23122</v>
      </c>
      <c r="AS53" s="334">
        <f t="shared" si="13"/>
        <v>6.1822008656471552E-3</v>
      </c>
    </row>
    <row r="54" spans="1:45" x14ac:dyDescent="0.15">
      <c r="A54" s="402"/>
      <c r="B54" s="369" t="s">
        <v>89</v>
      </c>
      <c r="C54" s="370" t="s">
        <v>7</v>
      </c>
      <c r="D54" s="422">
        <f t="shared" si="0"/>
        <v>0.90951459604572538</v>
      </c>
      <c r="E54" s="423">
        <f t="shared" si="1"/>
        <v>4.8620126477794554E-2</v>
      </c>
      <c r="F54" s="423">
        <f t="shared" si="2"/>
        <v>4.0730283882831723E-2</v>
      </c>
      <c r="G54" s="423">
        <f t="shared" si="3"/>
        <v>0.421774842359874</v>
      </c>
      <c r="H54" s="423">
        <f t="shared" si="4"/>
        <v>0.21576812665541723</v>
      </c>
      <c r="I54" s="334">
        <f t="shared" si="5"/>
        <v>1.0526479027788622E-3</v>
      </c>
      <c r="L54" s="402"/>
      <c r="M54" s="369" t="s">
        <v>89</v>
      </c>
      <c r="N54" s="378" t="s">
        <v>7</v>
      </c>
      <c r="O54" s="387">
        <f>取引基本表!CG56+SUM(取引基本表!CP56:CV56)</f>
        <v>5883203</v>
      </c>
      <c r="P54" s="370">
        <f>ABS(取引基本表!CZ56)</f>
        <v>532344</v>
      </c>
      <c r="Q54" s="384">
        <f t="shared" si="6"/>
        <v>9.0485403954274568E-2</v>
      </c>
      <c r="R54" s="386">
        <f t="shared" si="7"/>
        <v>0.90951459604572538</v>
      </c>
      <c r="T54" s="402"/>
      <c r="U54" s="369" t="s">
        <v>89</v>
      </c>
      <c r="V54" s="378" t="s">
        <v>7</v>
      </c>
      <c r="W54" s="385">
        <v>297815</v>
      </c>
      <c r="X54" s="385">
        <v>249487</v>
      </c>
      <c r="Y54" s="385">
        <f>取引基本表!DA56</f>
        <v>6125344</v>
      </c>
      <c r="Z54" s="383">
        <f t="shared" si="8"/>
        <v>4.8620126477794554E-2</v>
      </c>
      <c r="AA54" s="386">
        <f t="shared" si="9"/>
        <v>4.0730283882831723E-2</v>
      </c>
      <c r="AC54" s="402"/>
      <c r="AD54" s="369" t="s">
        <v>89</v>
      </c>
      <c r="AE54" s="378" t="s">
        <v>7</v>
      </c>
      <c r="AF54" s="388">
        <v>1321654</v>
      </c>
      <c r="AG54" s="378">
        <v>546823</v>
      </c>
      <c r="AH54" s="378">
        <v>539988</v>
      </c>
      <c r="AI54" s="378">
        <v>175191</v>
      </c>
      <c r="AJ54" s="370">
        <v>-140</v>
      </c>
      <c r="AK54" s="378">
        <f>取引基本表!DA56</f>
        <v>6125344</v>
      </c>
      <c r="AL54" s="422">
        <f t="shared" si="10"/>
        <v>0.421774842359874</v>
      </c>
      <c r="AM54" s="433">
        <f t="shared" si="11"/>
        <v>0.21576812665541723</v>
      </c>
      <c r="AO54" s="402"/>
      <c r="AP54" s="369" t="s">
        <v>89</v>
      </c>
      <c r="AQ54" s="378" t="s">
        <v>7</v>
      </c>
      <c r="AR54" s="382">
        <f>取引基本表!CI56</f>
        <v>3937</v>
      </c>
      <c r="AS54" s="334">
        <f t="shared" si="13"/>
        <v>1.0526479027788622E-3</v>
      </c>
    </row>
    <row r="55" spans="1:45" x14ac:dyDescent="0.15">
      <c r="A55" s="402"/>
      <c r="B55" s="369" t="s">
        <v>90</v>
      </c>
      <c r="C55" s="370" t="s">
        <v>8</v>
      </c>
      <c r="D55" s="422">
        <f t="shared" si="0"/>
        <v>0.95960905006715402</v>
      </c>
      <c r="E55" s="423">
        <f t="shared" si="1"/>
        <v>8.6899507707992613E-3</v>
      </c>
      <c r="F55" s="423">
        <f t="shared" si="2"/>
        <v>7.8981391568829669E-3</v>
      </c>
      <c r="G55" s="423">
        <f t="shared" si="3"/>
        <v>0.18213347085677845</v>
      </c>
      <c r="H55" s="423">
        <f t="shared" si="4"/>
        <v>5.0652935066079076E-2</v>
      </c>
      <c r="I55" s="334">
        <f t="shared" si="5"/>
        <v>-1.5614589159838849E-4</v>
      </c>
      <c r="L55" s="402"/>
      <c r="M55" s="369" t="s">
        <v>90</v>
      </c>
      <c r="N55" s="378" t="s">
        <v>8</v>
      </c>
      <c r="O55" s="387">
        <f>取引基本表!CG57+SUM(取引基本表!CP57:CV57)</f>
        <v>25465358</v>
      </c>
      <c r="P55" s="370">
        <f>ABS(取引基本表!CZ57)</f>
        <v>1028570</v>
      </c>
      <c r="Q55" s="384">
        <f t="shared" si="6"/>
        <v>4.0390949932846025E-2</v>
      </c>
      <c r="R55" s="386">
        <f t="shared" si="7"/>
        <v>0.95960905006715402</v>
      </c>
      <c r="T55" s="402"/>
      <c r="U55" s="369" t="s">
        <v>90</v>
      </c>
      <c r="V55" s="378" t="s">
        <v>8</v>
      </c>
      <c r="W55" s="385">
        <v>237944</v>
      </c>
      <c r="X55" s="385">
        <v>216263</v>
      </c>
      <c r="Y55" s="385">
        <f>取引基本表!DA57</f>
        <v>27381513</v>
      </c>
      <c r="Z55" s="383">
        <f t="shared" si="8"/>
        <v>8.6899507707992613E-3</v>
      </c>
      <c r="AA55" s="386">
        <f t="shared" si="9"/>
        <v>7.8981391568829669E-3</v>
      </c>
      <c r="AC55" s="402"/>
      <c r="AD55" s="369" t="s">
        <v>90</v>
      </c>
      <c r="AE55" s="378" t="s">
        <v>8</v>
      </c>
      <c r="AF55" s="388">
        <v>1386954</v>
      </c>
      <c r="AG55" s="378">
        <v>2084858</v>
      </c>
      <c r="AH55" s="378">
        <v>1153727</v>
      </c>
      <c r="AI55" s="378">
        <v>361798</v>
      </c>
      <c r="AJ55" s="370">
        <v>-247</v>
      </c>
      <c r="AK55" s="378">
        <f>取引基本表!DA57</f>
        <v>27381513</v>
      </c>
      <c r="AL55" s="422">
        <f t="shared" si="10"/>
        <v>0.18213347085677845</v>
      </c>
      <c r="AM55" s="433">
        <f t="shared" si="11"/>
        <v>5.0652935066079076E-2</v>
      </c>
      <c r="AO55" s="402"/>
      <c r="AP55" s="369" t="s">
        <v>90</v>
      </c>
      <c r="AQ55" s="378" t="s">
        <v>8</v>
      </c>
      <c r="AR55" s="382">
        <f>取引基本表!CI57</f>
        <v>-584</v>
      </c>
      <c r="AS55" s="334">
        <f t="shared" si="13"/>
        <v>-1.5614589159838849E-4</v>
      </c>
    </row>
    <row r="56" spans="1:45" x14ac:dyDescent="0.15">
      <c r="A56" s="402"/>
      <c r="B56" s="369" t="s">
        <v>91</v>
      </c>
      <c r="C56" s="370" t="s">
        <v>9</v>
      </c>
      <c r="D56" s="422">
        <f t="shared" si="0"/>
        <v>0.6589192702964799</v>
      </c>
      <c r="E56" s="423">
        <f t="shared" si="1"/>
        <v>1.5875586626724735E-2</v>
      </c>
      <c r="F56" s="423">
        <f t="shared" si="2"/>
        <v>1.4209721975640185E-2</v>
      </c>
      <c r="G56" s="423">
        <f t="shared" si="3"/>
        <v>0.22445635342489467</v>
      </c>
      <c r="H56" s="423">
        <f t="shared" si="4"/>
        <v>9.8588206151404539E-2</v>
      </c>
      <c r="I56" s="334">
        <f t="shared" si="5"/>
        <v>1.0251084732675025E-3</v>
      </c>
      <c r="L56" s="402"/>
      <c r="M56" s="369" t="s">
        <v>91</v>
      </c>
      <c r="N56" s="378" t="s">
        <v>9</v>
      </c>
      <c r="O56" s="387">
        <f>取引基本表!CG58+SUM(取引基本表!CP58:CV58)</f>
        <v>10065403</v>
      </c>
      <c r="P56" s="370">
        <f>ABS(取引基本表!CZ58)</f>
        <v>3433115</v>
      </c>
      <c r="Q56" s="384">
        <f t="shared" si="6"/>
        <v>0.34108072970352005</v>
      </c>
      <c r="R56" s="386">
        <f t="shared" si="7"/>
        <v>0.6589192702964799</v>
      </c>
      <c r="T56" s="402"/>
      <c r="U56" s="369" t="s">
        <v>91</v>
      </c>
      <c r="V56" s="378" t="s">
        <v>9</v>
      </c>
      <c r="W56" s="385">
        <v>139585</v>
      </c>
      <c r="X56" s="385">
        <v>124938</v>
      </c>
      <c r="Y56" s="385">
        <f>取引基本表!DA58</f>
        <v>8792431</v>
      </c>
      <c r="Z56" s="383">
        <f t="shared" si="8"/>
        <v>1.5875586626724735E-2</v>
      </c>
      <c r="AA56" s="386">
        <f t="shared" si="9"/>
        <v>1.4209721975640185E-2</v>
      </c>
      <c r="AC56" s="402"/>
      <c r="AD56" s="369" t="s">
        <v>91</v>
      </c>
      <c r="AE56" s="378" t="s">
        <v>9</v>
      </c>
      <c r="AF56" s="388">
        <v>866830</v>
      </c>
      <c r="AG56" s="378">
        <v>663833</v>
      </c>
      <c r="AH56" s="378">
        <v>344942</v>
      </c>
      <c r="AI56" s="378">
        <v>98006</v>
      </c>
      <c r="AJ56" s="370">
        <v>-94</v>
      </c>
      <c r="AK56" s="378">
        <f>取引基本表!DA58</f>
        <v>8792431</v>
      </c>
      <c r="AL56" s="422">
        <f t="shared" si="10"/>
        <v>0.22445635342489467</v>
      </c>
      <c r="AM56" s="433">
        <f t="shared" si="11"/>
        <v>9.8588206151404539E-2</v>
      </c>
      <c r="AO56" s="402"/>
      <c r="AP56" s="369" t="s">
        <v>91</v>
      </c>
      <c r="AQ56" s="378" t="s">
        <v>9</v>
      </c>
      <c r="AR56" s="382">
        <f>取引基本表!CI58</f>
        <v>3834</v>
      </c>
      <c r="AS56" s="334">
        <f t="shared" si="13"/>
        <v>1.0251084732675025E-3</v>
      </c>
    </row>
    <row r="57" spans="1:45" x14ac:dyDescent="0.15">
      <c r="A57" s="402"/>
      <c r="B57" s="369" t="s">
        <v>92</v>
      </c>
      <c r="C57" s="370" t="s">
        <v>10</v>
      </c>
      <c r="D57" s="422">
        <f t="shared" si="0"/>
        <v>0.92345030039993081</v>
      </c>
      <c r="E57" s="423">
        <f t="shared" si="1"/>
        <v>7.7522157164862576E-2</v>
      </c>
      <c r="F57" s="423">
        <f t="shared" si="2"/>
        <v>6.4429603397817461E-2</v>
      </c>
      <c r="G57" s="423">
        <f t="shared" si="3"/>
        <v>0.36072388776668696</v>
      </c>
      <c r="H57" s="423">
        <f t="shared" si="4"/>
        <v>0.29762313336019081</v>
      </c>
      <c r="I57" s="334">
        <f t="shared" si="5"/>
        <v>1.8101159008922776E-3</v>
      </c>
      <c r="L57" s="402"/>
      <c r="M57" s="369" t="s">
        <v>92</v>
      </c>
      <c r="N57" s="378" t="s">
        <v>10</v>
      </c>
      <c r="O57" s="387">
        <f>取引基本表!CG59+SUM(取引基本表!CP59:CV59)</f>
        <v>9682925</v>
      </c>
      <c r="P57" s="370">
        <f>ABS(取引基本表!CZ59)</f>
        <v>741225</v>
      </c>
      <c r="Q57" s="384">
        <f t="shared" si="6"/>
        <v>7.6549699600069188E-2</v>
      </c>
      <c r="R57" s="386">
        <f t="shared" si="7"/>
        <v>0.92345030039993081</v>
      </c>
      <c r="T57" s="402"/>
      <c r="U57" s="369" t="s">
        <v>92</v>
      </c>
      <c r="V57" s="378" t="s">
        <v>10</v>
      </c>
      <c r="W57" s="385">
        <v>740657</v>
      </c>
      <c r="X57" s="385">
        <v>615569</v>
      </c>
      <c r="Y57" s="385">
        <f>取引基本表!DA59</f>
        <v>9554133</v>
      </c>
      <c r="Z57" s="383">
        <f t="shared" si="8"/>
        <v>7.7522157164862576E-2</v>
      </c>
      <c r="AA57" s="386">
        <f t="shared" si="9"/>
        <v>6.4429603397817461E-2</v>
      </c>
      <c r="AC57" s="402"/>
      <c r="AD57" s="369" t="s">
        <v>92</v>
      </c>
      <c r="AE57" s="378" t="s">
        <v>10</v>
      </c>
      <c r="AF57" s="388">
        <v>2843531</v>
      </c>
      <c r="AG57" s="378">
        <v>-309423</v>
      </c>
      <c r="AH57" s="378">
        <v>646951</v>
      </c>
      <c r="AI57" s="378">
        <v>265641</v>
      </c>
      <c r="AJ57" s="370">
        <v>-296</v>
      </c>
      <c r="AK57" s="378">
        <f>取引基本表!DA59</f>
        <v>9554133</v>
      </c>
      <c r="AL57" s="422">
        <f t="shared" si="10"/>
        <v>0.36072388776668696</v>
      </c>
      <c r="AM57" s="433">
        <f t="shared" si="11"/>
        <v>0.29762313336019081</v>
      </c>
      <c r="AO57" s="402"/>
      <c r="AP57" s="369" t="s">
        <v>92</v>
      </c>
      <c r="AQ57" s="378" t="s">
        <v>10</v>
      </c>
      <c r="AR57" s="382">
        <f>取引基本表!CI59</f>
        <v>6770</v>
      </c>
      <c r="AS57" s="334">
        <f t="shared" si="13"/>
        <v>1.8101159008922776E-3</v>
      </c>
    </row>
    <row r="58" spans="1:45" x14ac:dyDescent="0.15">
      <c r="A58" s="402"/>
      <c r="B58" s="369" t="s">
        <v>93</v>
      </c>
      <c r="C58" s="370" t="s">
        <v>371</v>
      </c>
      <c r="D58" s="422">
        <f t="shared" si="0"/>
        <v>0.85994454111299112</v>
      </c>
      <c r="E58" s="423">
        <f t="shared" si="1"/>
        <v>3.7708359018834674E-2</v>
      </c>
      <c r="F58" s="423">
        <f t="shared" si="2"/>
        <v>3.4259174350314954E-2</v>
      </c>
      <c r="G58" s="423">
        <f t="shared" si="3"/>
        <v>0.36484177220411895</v>
      </c>
      <c r="H58" s="423">
        <f t="shared" si="4"/>
        <v>0.22994969138501803</v>
      </c>
      <c r="I58" s="334">
        <f t="shared" si="5"/>
        <v>1.1577255318853119E-4</v>
      </c>
      <c r="L58" s="402"/>
      <c r="M58" s="369" t="s">
        <v>93</v>
      </c>
      <c r="N58" s="378" t="s">
        <v>371</v>
      </c>
      <c r="O58" s="387">
        <f>取引基本表!CG60+SUM(取引基本表!CP60:CV60)</f>
        <v>6660790</v>
      </c>
      <c r="P58" s="370">
        <f>ABS(取引基本表!CZ60)</f>
        <v>932880</v>
      </c>
      <c r="Q58" s="384">
        <f t="shared" si="6"/>
        <v>0.1400554588870089</v>
      </c>
      <c r="R58" s="386">
        <f t="shared" si="7"/>
        <v>0.85994454111299112</v>
      </c>
      <c r="T58" s="402"/>
      <c r="U58" s="369" t="s">
        <v>93</v>
      </c>
      <c r="V58" s="378" t="s">
        <v>371</v>
      </c>
      <c r="W58" s="385">
        <v>319919</v>
      </c>
      <c r="X58" s="385">
        <v>290656</v>
      </c>
      <c r="Y58" s="385">
        <f>取引基本表!DA60</f>
        <v>8484034</v>
      </c>
      <c r="Z58" s="383">
        <f t="shared" si="8"/>
        <v>3.7708359018834674E-2</v>
      </c>
      <c r="AA58" s="386">
        <f t="shared" si="9"/>
        <v>3.4259174350314954E-2</v>
      </c>
      <c r="AC58" s="402"/>
      <c r="AD58" s="369" t="s">
        <v>93</v>
      </c>
      <c r="AE58" s="378" t="s">
        <v>371</v>
      </c>
      <c r="AF58" s="388">
        <v>1950901</v>
      </c>
      <c r="AG58" s="378">
        <v>547514</v>
      </c>
      <c r="AH58" s="378">
        <v>510935</v>
      </c>
      <c r="AI58" s="378">
        <v>86154</v>
      </c>
      <c r="AJ58" s="370">
        <v>-174</v>
      </c>
      <c r="AK58" s="378">
        <f>取引基本表!DA60</f>
        <v>8484034</v>
      </c>
      <c r="AL58" s="422">
        <f t="shared" si="10"/>
        <v>0.36484177220411895</v>
      </c>
      <c r="AM58" s="433">
        <f t="shared" si="11"/>
        <v>0.22994969138501803</v>
      </c>
      <c r="AO58" s="402"/>
      <c r="AP58" s="369" t="s">
        <v>93</v>
      </c>
      <c r="AQ58" s="378" t="s">
        <v>371</v>
      </c>
      <c r="AR58" s="382">
        <f>取引基本表!CI60</f>
        <v>433</v>
      </c>
      <c r="AS58" s="334">
        <f t="shared" si="13"/>
        <v>1.1577255318853119E-4</v>
      </c>
    </row>
    <row r="59" spans="1:45" x14ac:dyDescent="0.15">
      <c r="A59" s="402"/>
      <c r="B59" s="369" t="s">
        <v>94</v>
      </c>
      <c r="C59" s="370" t="s">
        <v>372</v>
      </c>
      <c r="D59" s="422">
        <f t="shared" si="0"/>
        <v>0.86663963136015587</v>
      </c>
      <c r="E59" s="423">
        <f t="shared" si="1"/>
        <v>4.6502910541908721E-2</v>
      </c>
      <c r="F59" s="423">
        <f t="shared" si="2"/>
        <v>4.0553322568014707E-2</v>
      </c>
      <c r="G59" s="423">
        <f t="shared" si="3"/>
        <v>0.39288737217532677</v>
      </c>
      <c r="H59" s="423">
        <f t="shared" si="4"/>
        <v>0.25070307661900343</v>
      </c>
      <c r="I59" s="334">
        <f t="shared" si="5"/>
        <v>8.1816169227922735E-5</v>
      </c>
      <c r="L59" s="402"/>
      <c r="M59" s="369" t="s">
        <v>94</v>
      </c>
      <c r="N59" s="378" t="s">
        <v>372</v>
      </c>
      <c r="O59" s="387">
        <f>取引基本表!CG61+SUM(取引基本表!CP61:CV61)</f>
        <v>9003042</v>
      </c>
      <c r="P59" s="370">
        <f>ABS(取引基本表!CZ61)</f>
        <v>1200649</v>
      </c>
      <c r="Q59" s="384">
        <f t="shared" si="6"/>
        <v>0.13336036863984418</v>
      </c>
      <c r="R59" s="386">
        <f t="shared" si="7"/>
        <v>0.86663963136015587</v>
      </c>
      <c r="T59" s="402"/>
      <c r="U59" s="369" t="s">
        <v>94</v>
      </c>
      <c r="V59" s="378" t="s">
        <v>372</v>
      </c>
      <c r="W59" s="385">
        <v>632202</v>
      </c>
      <c r="X59" s="385">
        <v>551318</v>
      </c>
      <c r="Y59" s="385">
        <f>取引基本表!DA61</f>
        <v>13594891</v>
      </c>
      <c r="Z59" s="383">
        <f t="shared" si="8"/>
        <v>4.6502910541908721E-2</v>
      </c>
      <c r="AA59" s="386">
        <f t="shared" si="9"/>
        <v>4.0553322568014707E-2</v>
      </c>
      <c r="AC59" s="402"/>
      <c r="AD59" s="369" t="s">
        <v>94</v>
      </c>
      <c r="AE59" s="378" t="s">
        <v>372</v>
      </c>
      <c r="AF59" s="388">
        <v>3408281</v>
      </c>
      <c r="AG59" s="378">
        <v>1037464</v>
      </c>
      <c r="AH59" s="378">
        <v>773753</v>
      </c>
      <c r="AI59" s="378">
        <v>122074</v>
      </c>
      <c r="AJ59" s="370">
        <v>-311</v>
      </c>
      <c r="AK59" s="378">
        <f>取引基本表!DA61</f>
        <v>13594891</v>
      </c>
      <c r="AL59" s="422">
        <f t="shared" si="10"/>
        <v>0.39288737217532677</v>
      </c>
      <c r="AM59" s="433">
        <f t="shared" si="11"/>
        <v>0.25070307661900343</v>
      </c>
      <c r="AO59" s="402"/>
      <c r="AP59" s="369" t="s">
        <v>94</v>
      </c>
      <c r="AQ59" s="378" t="s">
        <v>372</v>
      </c>
      <c r="AR59" s="382">
        <f>取引基本表!CI61</f>
        <v>306</v>
      </c>
      <c r="AS59" s="334">
        <f t="shared" si="13"/>
        <v>8.1816169227922735E-5</v>
      </c>
    </row>
    <row r="60" spans="1:45" x14ac:dyDescent="0.15">
      <c r="A60" s="402"/>
      <c r="B60" s="369" t="s">
        <v>95</v>
      </c>
      <c r="C60" s="370" t="s">
        <v>373</v>
      </c>
      <c r="D60" s="422">
        <f t="shared" si="0"/>
        <v>0.7748510008634989</v>
      </c>
      <c r="E60" s="423">
        <f t="shared" si="1"/>
        <v>3.980266593226945E-2</v>
      </c>
      <c r="F60" s="423">
        <f t="shared" si="2"/>
        <v>3.6631259828680096E-2</v>
      </c>
      <c r="G60" s="423">
        <f t="shared" si="3"/>
        <v>0.30345622492002317</v>
      </c>
      <c r="H60" s="423">
        <f t="shared" si="4"/>
        <v>0.20166416456638978</v>
      </c>
      <c r="I60" s="334">
        <f t="shared" si="5"/>
        <v>1.1991683627033773E-3</v>
      </c>
      <c r="L60" s="402"/>
      <c r="M60" s="369" t="s">
        <v>95</v>
      </c>
      <c r="N60" s="378" t="s">
        <v>373</v>
      </c>
      <c r="O60" s="387">
        <f>取引基本表!CG62+SUM(取引基本表!CP62:CV62)</f>
        <v>6199197</v>
      </c>
      <c r="P60" s="370">
        <f>ABS(取引基本表!CZ62)</f>
        <v>1395743</v>
      </c>
      <c r="Q60" s="384">
        <f t="shared" si="6"/>
        <v>0.22514899913650108</v>
      </c>
      <c r="R60" s="386">
        <f t="shared" si="7"/>
        <v>0.7748510008634989</v>
      </c>
      <c r="T60" s="402"/>
      <c r="U60" s="369" t="s">
        <v>95</v>
      </c>
      <c r="V60" s="378" t="s">
        <v>373</v>
      </c>
      <c r="W60" s="385">
        <v>248876</v>
      </c>
      <c r="X60" s="385">
        <v>229046</v>
      </c>
      <c r="Y60" s="385">
        <f>取引基本表!DA62</f>
        <v>6252747</v>
      </c>
      <c r="Z60" s="383">
        <f t="shared" si="8"/>
        <v>3.980266593226945E-2</v>
      </c>
      <c r="AA60" s="386">
        <f t="shared" si="9"/>
        <v>3.6631259828680096E-2</v>
      </c>
      <c r="AC60" s="402"/>
      <c r="AD60" s="369" t="s">
        <v>95</v>
      </c>
      <c r="AE60" s="378" t="s">
        <v>373</v>
      </c>
      <c r="AF60" s="388">
        <v>1260955</v>
      </c>
      <c r="AG60" s="378">
        <v>71738</v>
      </c>
      <c r="AH60" s="378">
        <v>473707</v>
      </c>
      <c r="AI60" s="378">
        <v>91170</v>
      </c>
      <c r="AJ60" s="370">
        <v>-135</v>
      </c>
      <c r="AK60" s="378">
        <f>取引基本表!DA62</f>
        <v>6252747</v>
      </c>
      <c r="AL60" s="422">
        <f t="shared" si="10"/>
        <v>0.30345622492002317</v>
      </c>
      <c r="AM60" s="433">
        <f t="shared" si="11"/>
        <v>0.20166416456638978</v>
      </c>
      <c r="AO60" s="402"/>
      <c r="AP60" s="369" t="s">
        <v>95</v>
      </c>
      <c r="AQ60" s="378" t="s">
        <v>373</v>
      </c>
      <c r="AR60" s="382">
        <f>取引基本表!CI62</f>
        <v>4485</v>
      </c>
      <c r="AS60" s="334">
        <f t="shared" si="13"/>
        <v>1.1991683627033773E-3</v>
      </c>
    </row>
    <row r="61" spans="1:45" x14ac:dyDescent="0.15">
      <c r="A61" s="402"/>
      <c r="B61" s="369" t="s">
        <v>96</v>
      </c>
      <c r="C61" s="370" t="s">
        <v>374</v>
      </c>
      <c r="D61" s="422">
        <f t="shared" si="0"/>
        <v>0.72031960575677778</v>
      </c>
      <c r="E61" s="423">
        <f t="shared" si="1"/>
        <v>3.6259623819535312E-2</v>
      </c>
      <c r="F61" s="423">
        <f t="shared" si="2"/>
        <v>3.4568104297455049E-2</v>
      </c>
      <c r="G61" s="423">
        <f t="shared" si="3"/>
        <v>0.26510567517434369</v>
      </c>
      <c r="H61" s="423">
        <f t="shared" si="4"/>
        <v>0.2131212754409437</v>
      </c>
      <c r="I61" s="334">
        <f t="shared" si="5"/>
        <v>6.3501111737358329E-4</v>
      </c>
      <c r="L61" s="402"/>
      <c r="M61" s="369" t="s">
        <v>96</v>
      </c>
      <c r="N61" s="378" t="s">
        <v>374</v>
      </c>
      <c r="O61" s="387">
        <f>取引基本表!CG63+SUM(取引基本表!CP63:CV63)</f>
        <v>10490174</v>
      </c>
      <c r="P61" s="370">
        <f>ABS(取引基本表!CZ63)</f>
        <v>2933896</v>
      </c>
      <c r="Q61" s="384">
        <f t="shared" si="6"/>
        <v>0.27968039424322227</v>
      </c>
      <c r="R61" s="386">
        <f t="shared" si="7"/>
        <v>0.72031960575677778</v>
      </c>
      <c r="T61" s="402"/>
      <c r="U61" s="369" t="s">
        <v>96</v>
      </c>
      <c r="V61" s="378" t="s">
        <v>374</v>
      </c>
      <c r="W61" s="385">
        <v>473524</v>
      </c>
      <c r="X61" s="385">
        <v>451434</v>
      </c>
      <c r="Y61" s="385">
        <f>取引基本表!DA63</f>
        <v>13059264</v>
      </c>
      <c r="Z61" s="383">
        <f t="shared" si="8"/>
        <v>3.6259623819535312E-2</v>
      </c>
      <c r="AA61" s="386">
        <f t="shared" si="9"/>
        <v>3.4568104297455049E-2</v>
      </c>
      <c r="AC61" s="402"/>
      <c r="AD61" s="369" t="s">
        <v>96</v>
      </c>
      <c r="AE61" s="378" t="s">
        <v>374</v>
      </c>
      <c r="AF61" s="388">
        <v>2783207</v>
      </c>
      <c r="AG61" s="378">
        <v>-900654</v>
      </c>
      <c r="AH61" s="378">
        <v>1404954</v>
      </c>
      <c r="AI61" s="378">
        <v>174856</v>
      </c>
      <c r="AJ61" s="370">
        <v>-278</v>
      </c>
      <c r="AK61" s="378">
        <f>取引基本表!DA63</f>
        <v>13059264</v>
      </c>
      <c r="AL61" s="422">
        <f t="shared" si="10"/>
        <v>0.26510567517434369</v>
      </c>
      <c r="AM61" s="433">
        <f t="shared" si="11"/>
        <v>0.2131212754409437</v>
      </c>
      <c r="AO61" s="402"/>
      <c r="AP61" s="369" t="s">
        <v>96</v>
      </c>
      <c r="AQ61" s="378" t="s">
        <v>374</v>
      </c>
      <c r="AR61" s="382">
        <f>取引基本表!CI63</f>
        <v>2375</v>
      </c>
      <c r="AS61" s="334">
        <f t="shared" si="13"/>
        <v>6.3501111737358329E-4</v>
      </c>
    </row>
    <row r="62" spans="1:45" x14ac:dyDescent="0.15">
      <c r="A62" s="402"/>
      <c r="B62" s="369" t="s">
        <v>97</v>
      </c>
      <c r="C62" s="370" t="s">
        <v>11</v>
      </c>
      <c r="D62" s="422">
        <f t="shared" si="0"/>
        <v>0.76568256956294456</v>
      </c>
      <c r="E62" s="423">
        <f t="shared" si="1"/>
        <v>3.4538246763387868E-2</v>
      </c>
      <c r="F62" s="423">
        <f t="shared" si="2"/>
        <v>3.1913928500758096E-2</v>
      </c>
      <c r="G62" s="423">
        <f t="shared" si="3"/>
        <v>0.29074262067060069</v>
      </c>
      <c r="H62" s="423">
        <f t="shared" si="4"/>
        <v>0.19877411625470701</v>
      </c>
      <c r="I62" s="334">
        <f t="shared" si="5"/>
        <v>1.942866646061113E-2</v>
      </c>
      <c r="L62" s="402"/>
      <c r="M62" s="369" t="s">
        <v>97</v>
      </c>
      <c r="N62" s="378" t="s">
        <v>11</v>
      </c>
      <c r="O62" s="387">
        <f>取引基本表!CG64+SUM(取引基本表!CP64:CV64)</f>
        <v>12114963</v>
      </c>
      <c r="P62" s="370">
        <f>ABS(取引基本表!CZ64)</f>
        <v>2838747</v>
      </c>
      <c r="Q62" s="384">
        <f t="shared" si="6"/>
        <v>0.23431743043705541</v>
      </c>
      <c r="R62" s="386">
        <f t="shared" si="7"/>
        <v>0.76568256956294456</v>
      </c>
      <c r="T62" s="402"/>
      <c r="U62" s="369" t="s">
        <v>97</v>
      </c>
      <c r="V62" s="378" t="s">
        <v>11</v>
      </c>
      <c r="W62" s="385">
        <v>477028</v>
      </c>
      <c r="X62" s="385">
        <v>440782</v>
      </c>
      <c r="Y62" s="385">
        <f>取引基本表!DA64</f>
        <v>13811587</v>
      </c>
      <c r="Z62" s="383">
        <f t="shared" si="8"/>
        <v>3.4538246763387868E-2</v>
      </c>
      <c r="AA62" s="386">
        <f t="shared" si="9"/>
        <v>3.1913928500758096E-2</v>
      </c>
      <c r="AC62" s="402"/>
      <c r="AD62" s="369" t="s">
        <v>97</v>
      </c>
      <c r="AE62" s="378" t="s">
        <v>11</v>
      </c>
      <c r="AF62" s="388">
        <v>2745386</v>
      </c>
      <c r="AG62" s="378">
        <v>-266357</v>
      </c>
      <c r="AH62" s="378">
        <v>1430227</v>
      </c>
      <c r="AI62" s="378">
        <v>106589</v>
      </c>
      <c r="AJ62" s="370">
        <v>-228</v>
      </c>
      <c r="AK62" s="378">
        <f>取引基本表!DA64</f>
        <v>13811587</v>
      </c>
      <c r="AL62" s="422">
        <f t="shared" si="10"/>
        <v>0.29074262067060069</v>
      </c>
      <c r="AM62" s="433">
        <f t="shared" si="11"/>
        <v>0.19877411625470701</v>
      </c>
      <c r="AO62" s="402"/>
      <c r="AP62" s="369" t="s">
        <v>97</v>
      </c>
      <c r="AQ62" s="378" t="s">
        <v>11</v>
      </c>
      <c r="AR62" s="382">
        <f>取引基本表!CI64</f>
        <v>72665</v>
      </c>
      <c r="AS62" s="334">
        <f t="shared" si="13"/>
        <v>1.942866646061113E-2</v>
      </c>
    </row>
    <row r="63" spans="1:45" x14ac:dyDescent="0.15">
      <c r="A63" s="402"/>
      <c r="B63" s="369" t="s">
        <v>98</v>
      </c>
      <c r="C63" s="370" t="s">
        <v>345</v>
      </c>
      <c r="D63" s="422">
        <f t="shared" si="0"/>
        <v>0.5260584888895985</v>
      </c>
      <c r="E63" s="423">
        <f t="shared" si="1"/>
        <v>3.124403958258546E-2</v>
      </c>
      <c r="F63" s="423">
        <f t="shared" si="2"/>
        <v>3.0182235034025222E-2</v>
      </c>
      <c r="G63" s="423">
        <f t="shared" si="3"/>
        <v>0.25178829874451919</v>
      </c>
      <c r="H63" s="423">
        <f t="shared" si="4"/>
        <v>0.1626475233676126</v>
      </c>
      <c r="I63" s="334">
        <f t="shared" si="5"/>
        <v>7.2011597575674605E-3</v>
      </c>
      <c r="L63" s="402"/>
      <c r="M63" s="369" t="s">
        <v>98</v>
      </c>
      <c r="N63" s="378" t="s">
        <v>345</v>
      </c>
      <c r="O63" s="387">
        <f>取引基本表!CG65+SUM(取引基本表!CP65:CV65)</f>
        <v>9519278</v>
      </c>
      <c r="P63" s="370">
        <f>ABS(取引基本表!CZ65)</f>
        <v>4511581</v>
      </c>
      <c r="Q63" s="384">
        <f t="shared" si="6"/>
        <v>0.47394151111040145</v>
      </c>
      <c r="R63" s="386">
        <f t="shared" si="7"/>
        <v>0.5260584888895985</v>
      </c>
      <c r="T63" s="402"/>
      <c r="U63" s="369" t="s">
        <v>98</v>
      </c>
      <c r="V63" s="378" t="s">
        <v>345</v>
      </c>
      <c r="W63" s="385">
        <v>225075</v>
      </c>
      <c r="X63" s="385">
        <v>217426</v>
      </c>
      <c r="Y63" s="385">
        <f>取引基本表!DA65</f>
        <v>7203774</v>
      </c>
      <c r="Z63" s="383">
        <f t="shared" si="8"/>
        <v>3.124403958258546E-2</v>
      </c>
      <c r="AA63" s="386">
        <f t="shared" si="9"/>
        <v>3.0182235034025222E-2</v>
      </c>
      <c r="AC63" s="402"/>
      <c r="AD63" s="369" t="s">
        <v>98</v>
      </c>
      <c r="AE63" s="378" t="s">
        <v>345</v>
      </c>
      <c r="AF63" s="388">
        <v>1171676</v>
      </c>
      <c r="AG63" s="378">
        <v>-183201</v>
      </c>
      <c r="AH63" s="378">
        <v>774919</v>
      </c>
      <c r="AI63" s="378">
        <v>50553</v>
      </c>
      <c r="AJ63" s="370">
        <v>-121</v>
      </c>
      <c r="AK63" s="378">
        <f>取引基本表!DA65</f>
        <v>7203774</v>
      </c>
      <c r="AL63" s="422">
        <f t="shared" si="10"/>
        <v>0.25178829874451919</v>
      </c>
      <c r="AM63" s="433">
        <f t="shared" si="11"/>
        <v>0.1626475233676126</v>
      </c>
      <c r="AO63" s="402"/>
      <c r="AP63" s="369" t="s">
        <v>98</v>
      </c>
      <c r="AQ63" s="378" t="s">
        <v>345</v>
      </c>
      <c r="AR63" s="382">
        <f>取引基本表!CI65</f>
        <v>26933</v>
      </c>
      <c r="AS63" s="334">
        <f t="shared" si="13"/>
        <v>7.2011597575674605E-3</v>
      </c>
    </row>
    <row r="64" spans="1:45" x14ac:dyDescent="0.15">
      <c r="A64" s="402"/>
      <c r="B64" s="369" t="s">
        <v>99</v>
      </c>
      <c r="C64" s="370" t="s">
        <v>342</v>
      </c>
      <c r="D64" s="422">
        <f t="shared" si="0"/>
        <v>0.927670258265053</v>
      </c>
      <c r="E64" s="423">
        <f t="shared" si="1"/>
        <v>2.1451651538749054E-2</v>
      </c>
      <c r="F64" s="423">
        <f t="shared" si="2"/>
        <v>2.037540166030127E-2</v>
      </c>
      <c r="G64" s="423">
        <f t="shared" si="3"/>
        <v>0.18972524334988894</v>
      </c>
      <c r="H64" s="423">
        <f t="shared" si="4"/>
        <v>0.13980022352606197</v>
      </c>
      <c r="I64" s="334">
        <f t="shared" si="5"/>
        <v>4.1288289165079359E-2</v>
      </c>
      <c r="L64" s="402"/>
      <c r="M64" s="369" t="s">
        <v>99</v>
      </c>
      <c r="N64" s="378" t="s">
        <v>342</v>
      </c>
      <c r="O64" s="387">
        <f>取引基本表!CG66+SUM(取引基本表!CP66:CV66)</f>
        <v>32627256</v>
      </c>
      <c r="P64" s="370">
        <f>ABS(取引基本表!CZ66)</f>
        <v>2359921</v>
      </c>
      <c r="Q64" s="384">
        <f t="shared" si="6"/>
        <v>7.2329741734947009E-2</v>
      </c>
      <c r="R64" s="386">
        <f t="shared" si="7"/>
        <v>0.927670258265053</v>
      </c>
      <c r="T64" s="402"/>
      <c r="U64" s="369" t="s">
        <v>99</v>
      </c>
      <c r="V64" s="378" t="s">
        <v>342</v>
      </c>
      <c r="W64" s="385">
        <v>956968</v>
      </c>
      <c r="X64" s="385">
        <v>908956</v>
      </c>
      <c r="Y64" s="385">
        <f>取引基本表!DA66</f>
        <v>44610458</v>
      </c>
      <c r="Z64" s="383">
        <f t="shared" si="8"/>
        <v>2.1451651538749054E-2</v>
      </c>
      <c r="AA64" s="386">
        <f t="shared" si="9"/>
        <v>2.037540166030127E-2</v>
      </c>
      <c r="AC64" s="402"/>
      <c r="AD64" s="369" t="s">
        <v>99</v>
      </c>
      <c r="AE64" s="378" t="s">
        <v>342</v>
      </c>
      <c r="AF64" s="388">
        <v>6236552</v>
      </c>
      <c r="AG64" s="378">
        <v>-187518</v>
      </c>
      <c r="AH64" s="378">
        <v>2463647</v>
      </c>
      <c r="AI64" s="378">
        <v>-47833</v>
      </c>
      <c r="AJ64" s="370">
        <v>-1118</v>
      </c>
      <c r="AK64" s="378">
        <f>取引基本表!DA66</f>
        <v>44610458</v>
      </c>
      <c r="AL64" s="422">
        <f t="shared" si="10"/>
        <v>0.18972524334988894</v>
      </c>
      <c r="AM64" s="433">
        <f t="shared" si="11"/>
        <v>0.13980022352606197</v>
      </c>
      <c r="AO64" s="402"/>
      <c r="AP64" s="369" t="s">
        <v>99</v>
      </c>
      <c r="AQ64" s="378" t="s">
        <v>342</v>
      </c>
      <c r="AR64" s="382">
        <f>取引基本表!CI66</f>
        <v>154422</v>
      </c>
      <c r="AS64" s="334">
        <f t="shared" si="13"/>
        <v>4.1288289165079359E-2</v>
      </c>
    </row>
    <row r="65" spans="1:45" x14ac:dyDescent="0.15">
      <c r="A65" s="402"/>
      <c r="B65" s="369" t="s">
        <v>100</v>
      </c>
      <c r="C65" s="370" t="s">
        <v>13</v>
      </c>
      <c r="D65" s="422">
        <f t="shared" si="0"/>
        <v>0.78913720228820416</v>
      </c>
      <c r="E65" s="423">
        <f t="shared" si="1"/>
        <v>8.6285363464297507E-2</v>
      </c>
      <c r="F65" s="423">
        <f t="shared" si="2"/>
        <v>6.5947892214888254E-2</v>
      </c>
      <c r="G65" s="423">
        <f t="shared" si="3"/>
        <v>0.4075022695193985</v>
      </c>
      <c r="H65" s="423">
        <f t="shared" si="4"/>
        <v>0.27240433423804256</v>
      </c>
      <c r="I65" s="334">
        <f t="shared" si="5"/>
        <v>1.1344373346965796E-2</v>
      </c>
      <c r="L65" s="402"/>
      <c r="M65" s="369" t="s">
        <v>100</v>
      </c>
      <c r="N65" s="378" t="s">
        <v>13</v>
      </c>
      <c r="O65" s="387">
        <f>取引基本表!CG67+SUM(取引基本表!CP67:CV67)</f>
        <v>11260009</v>
      </c>
      <c r="P65" s="370">
        <f>ABS(取引基本表!CZ67)</f>
        <v>2374317</v>
      </c>
      <c r="Q65" s="384">
        <f t="shared" si="6"/>
        <v>0.21086279771179578</v>
      </c>
      <c r="R65" s="386">
        <f t="shared" si="7"/>
        <v>0.78913720228820416</v>
      </c>
      <c r="T65" s="402"/>
      <c r="U65" s="369" t="s">
        <v>100</v>
      </c>
      <c r="V65" s="378" t="s">
        <v>13</v>
      </c>
      <c r="W65" s="385">
        <v>816843</v>
      </c>
      <c r="X65" s="385">
        <v>624313</v>
      </c>
      <c r="Y65" s="385">
        <f>取引基本表!DA67</f>
        <v>9466762</v>
      </c>
      <c r="Z65" s="383">
        <f t="shared" si="8"/>
        <v>8.6285363464297507E-2</v>
      </c>
      <c r="AA65" s="386">
        <f t="shared" si="9"/>
        <v>6.5947892214888254E-2</v>
      </c>
      <c r="AC65" s="402"/>
      <c r="AD65" s="369" t="s">
        <v>100</v>
      </c>
      <c r="AE65" s="378" t="s">
        <v>13</v>
      </c>
      <c r="AF65" s="388">
        <v>2578787</v>
      </c>
      <c r="AG65" s="378">
        <v>289634</v>
      </c>
      <c r="AH65" s="378">
        <v>711964</v>
      </c>
      <c r="AI65" s="378">
        <v>277695</v>
      </c>
      <c r="AJ65" s="370">
        <v>-353</v>
      </c>
      <c r="AK65" s="378">
        <f>取引基本表!DA67</f>
        <v>9466762</v>
      </c>
      <c r="AL65" s="422">
        <f t="shared" si="10"/>
        <v>0.4075022695193985</v>
      </c>
      <c r="AM65" s="433">
        <f t="shared" si="11"/>
        <v>0.27240433423804256</v>
      </c>
      <c r="AO65" s="402"/>
      <c r="AP65" s="369" t="s">
        <v>100</v>
      </c>
      <c r="AQ65" s="378" t="s">
        <v>13</v>
      </c>
      <c r="AR65" s="382">
        <f>取引基本表!CI67</f>
        <v>42429</v>
      </c>
      <c r="AS65" s="334">
        <f t="shared" si="13"/>
        <v>1.1344373346965796E-2</v>
      </c>
    </row>
    <row r="66" spans="1:45" x14ac:dyDescent="0.15">
      <c r="A66" s="402"/>
      <c r="B66" s="369" t="s">
        <v>101</v>
      </c>
      <c r="C66" s="370" t="s">
        <v>14</v>
      </c>
      <c r="D66" s="422">
        <f t="shared" si="0"/>
        <v>1</v>
      </c>
      <c r="E66" s="423">
        <f t="shared" si="1"/>
        <v>0.11783496895712885</v>
      </c>
      <c r="F66" s="423">
        <f t="shared" si="2"/>
        <v>8.4501243699331693E-2</v>
      </c>
      <c r="G66" s="423">
        <f t="shared" si="3"/>
        <v>0.43337986503966586</v>
      </c>
      <c r="H66" s="423">
        <f t="shared" si="4"/>
        <v>0.35061637122922945</v>
      </c>
      <c r="I66" s="334">
        <f t="shared" si="5"/>
        <v>0</v>
      </c>
      <c r="L66" s="402"/>
      <c r="M66" s="369" t="s">
        <v>101</v>
      </c>
      <c r="N66" s="378" t="s">
        <v>14</v>
      </c>
      <c r="O66" s="387">
        <f>取引基本表!CG68+SUM(取引基本表!CP68:CV68)</f>
        <v>50945191</v>
      </c>
      <c r="P66" s="370">
        <f>ABS(取引基本表!CZ68)</f>
        <v>0</v>
      </c>
      <c r="Q66" s="384">
        <f t="shared" si="6"/>
        <v>0</v>
      </c>
      <c r="R66" s="386">
        <f t="shared" si="7"/>
        <v>1</v>
      </c>
      <c r="T66" s="402"/>
      <c r="U66" s="369" t="s">
        <v>101</v>
      </c>
      <c r="V66" s="378" t="s">
        <v>14</v>
      </c>
      <c r="W66" s="385">
        <v>6003125</v>
      </c>
      <c r="X66" s="385">
        <v>4304932</v>
      </c>
      <c r="Y66" s="385">
        <f>取引基本表!DA68</f>
        <v>50945191</v>
      </c>
      <c r="Z66" s="383">
        <f t="shared" si="8"/>
        <v>0.11783496895712885</v>
      </c>
      <c r="AA66" s="386">
        <f t="shared" si="9"/>
        <v>8.4501243699331693E-2</v>
      </c>
      <c r="AC66" s="402"/>
      <c r="AD66" s="369" t="s">
        <v>101</v>
      </c>
      <c r="AE66" s="378" t="s">
        <v>14</v>
      </c>
      <c r="AF66" s="388">
        <v>17862218</v>
      </c>
      <c r="AG66" s="378">
        <v>1011552</v>
      </c>
      <c r="AH66" s="378">
        <v>1606750</v>
      </c>
      <c r="AI66" s="378">
        <v>1888539</v>
      </c>
      <c r="AJ66" s="370">
        <v>-290439</v>
      </c>
      <c r="AK66" s="378">
        <f>取引基本表!DA68</f>
        <v>50945191</v>
      </c>
      <c r="AL66" s="422">
        <f t="shared" si="10"/>
        <v>0.43337986503966586</v>
      </c>
      <c r="AM66" s="433">
        <f t="shared" si="11"/>
        <v>0.35061637122922945</v>
      </c>
      <c r="AO66" s="402"/>
      <c r="AP66" s="369" t="s">
        <v>101</v>
      </c>
      <c r="AQ66" s="378" t="s">
        <v>14</v>
      </c>
      <c r="AR66" s="382">
        <f>取引基本表!CI68</f>
        <v>0</v>
      </c>
      <c r="AS66" s="334">
        <f t="shared" si="13"/>
        <v>0</v>
      </c>
    </row>
    <row r="67" spans="1:45" x14ac:dyDescent="0.15">
      <c r="A67" s="402"/>
      <c r="B67" s="369" t="s">
        <v>102</v>
      </c>
      <c r="C67" s="370" t="s">
        <v>343</v>
      </c>
      <c r="D67" s="422">
        <f t="shared" si="0"/>
        <v>0.99995234816842771</v>
      </c>
      <c r="E67" s="423">
        <f t="shared" si="1"/>
        <v>9.6372665560700444E-3</v>
      </c>
      <c r="F67" s="423">
        <f t="shared" si="2"/>
        <v>9.5026908760337293E-3</v>
      </c>
      <c r="G67" s="423">
        <f t="shared" si="3"/>
        <v>0.21167263543811202</v>
      </c>
      <c r="H67" s="423">
        <f t="shared" si="4"/>
        <v>8.9384637009077089E-2</v>
      </c>
      <c r="I67" s="334">
        <f t="shared" si="5"/>
        <v>1.9319310861871847E-2</v>
      </c>
      <c r="L67" s="402"/>
      <c r="M67" s="369" t="s">
        <v>102</v>
      </c>
      <c r="N67" s="378" t="s">
        <v>343</v>
      </c>
      <c r="O67" s="387">
        <f>取引基本表!CG69+SUM(取引基本表!CP69:CV69)</f>
        <v>20293029</v>
      </c>
      <c r="P67" s="370">
        <f>ABS(取引基本表!CZ69)</f>
        <v>967</v>
      </c>
      <c r="Q67" s="384">
        <f t="shared" si="6"/>
        <v>4.7651831572309881E-5</v>
      </c>
      <c r="R67" s="386">
        <f t="shared" si="7"/>
        <v>0.99995234816842771</v>
      </c>
      <c r="T67" s="402"/>
      <c r="U67" s="369" t="s">
        <v>102</v>
      </c>
      <c r="V67" s="378" t="s">
        <v>343</v>
      </c>
      <c r="W67" s="385">
        <v>196504</v>
      </c>
      <c r="X67" s="385">
        <v>193760</v>
      </c>
      <c r="Y67" s="385">
        <f>取引基本表!DA69</f>
        <v>20390014</v>
      </c>
      <c r="Z67" s="383">
        <f t="shared" si="8"/>
        <v>9.6372665560700444E-3</v>
      </c>
      <c r="AA67" s="386">
        <f t="shared" si="9"/>
        <v>9.5026908760337293E-3</v>
      </c>
      <c r="AC67" s="402"/>
      <c r="AD67" s="369" t="s">
        <v>102</v>
      </c>
      <c r="AE67" s="378" t="s">
        <v>343</v>
      </c>
      <c r="AF67" s="388">
        <v>1822554</v>
      </c>
      <c r="AG67" s="378">
        <v>-2861815</v>
      </c>
      <c r="AH67" s="378">
        <v>4444238</v>
      </c>
      <c r="AI67" s="378">
        <v>933877</v>
      </c>
      <c r="AJ67" s="370">
        <v>-22846</v>
      </c>
      <c r="AK67" s="378">
        <f>取引基本表!DA69</f>
        <v>20390014</v>
      </c>
      <c r="AL67" s="422">
        <f t="shared" si="10"/>
        <v>0.21167263543811202</v>
      </c>
      <c r="AM67" s="433">
        <f t="shared" si="11"/>
        <v>8.9384637009077089E-2</v>
      </c>
      <c r="AO67" s="402"/>
      <c r="AP67" s="369" t="s">
        <v>102</v>
      </c>
      <c r="AQ67" s="378" t="s">
        <v>343</v>
      </c>
      <c r="AR67" s="382">
        <f>取引基本表!CI69</f>
        <v>72256</v>
      </c>
      <c r="AS67" s="334">
        <f t="shared" si="13"/>
        <v>1.9319310861871847E-2</v>
      </c>
    </row>
    <row r="68" spans="1:45" x14ac:dyDescent="0.15">
      <c r="A68" s="402"/>
      <c r="B68" s="369" t="s">
        <v>103</v>
      </c>
      <c r="C68" s="370" t="s">
        <v>375</v>
      </c>
      <c r="D68" s="422">
        <f t="shared" si="0"/>
        <v>0.99975640893142803</v>
      </c>
      <c r="E68" s="423">
        <f t="shared" si="1"/>
        <v>1.8350905157899361E-2</v>
      </c>
      <c r="F68" s="423">
        <f t="shared" si="2"/>
        <v>1.8350905157899361E-2</v>
      </c>
      <c r="G68" s="423">
        <f t="shared" si="3"/>
        <v>0.4664649155234763</v>
      </c>
      <c r="H68" s="423">
        <f t="shared" si="4"/>
        <v>0.12765636209244102</v>
      </c>
      <c r="I68" s="334">
        <f t="shared" si="5"/>
        <v>0</v>
      </c>
      <c r="L68" s="402"/>
      <c r="M68" s="369" t="s">
        <v>103</v>
      </c>
      <c r="N68" s="378" t="s">
        <v>375</v>
      </c>
      <c r="O68" s="387">
        <f>取引基本表!CG70+SUM(取引基本表!CP70:CV70)</f>
        <v>4363871</v>
      </c>
      <c r="P68" s="370">
        <f>ABS(取引基本表!CZ70)</f>
        <v>1063</v>
      </c>
      <c r="Q68" s="384">
        <f t="shared" si="6"/>
        <v>2.43591068571917E-4</v>
      </c>
      <c r="R68" s="386">
        <f t="shared" si="7"/>
        <v>0.99975640893142803</v>
      </c>
      <c r="T68" s="402"/>
      <c r="U68" s="369" t="s">
        <v>103</v>
      </c>
      <c r="V68" s="378" t="s">
        <v>375</v>
      </c>
      <c r="W68" s="385">
        <v>80219</v>
      </c>
      <c r="X68" s="385">
        <v>80219</v>
      </c>
      <c r="Y68" s="385">
        <f>取引基本表!DA70</f>
        <v>4371392</v>
      </c>
      <c r="Z68" s="383">
        <f t="shared" si="8"/>
        <v>1.8350905157899361E-2</v>
      </c>
      <c r="AA68" s="386">
        <f t="shared" si="9"/>
        <v>1.8350905157899361E-2</v>
      </c>
      <c r="AC68" s="402"/>
      <c r="AD68" s="369" t="s">
        <v>103</v>
      </c>
      <c r="AE68" s="378" t="s">
        <v>375</v>
      </c>
      <c r="AF68" s="388">
        <v>558036</v>
      </c>
      <c r="AG68" s="378">
        <v>530148</v>
      </c>
      <c r="AH68" s="378">
        <v>1017623</v>
      </c>
      <c r="AI68" s="378">
        <v>165244</v>
      </c>
      <c r="AJ68" s="370">
        <v>-231950</v>
      </c>
      <c r="AK68" s="378">
        <f>取引基本表!DA70</f>
        <v>4371392</v>
      </c>
      <c r="AL68" s="422">
        <f t="shared" si="10"/>
        <v>0.4664649155234763</v>
      </c>
      <c r="AM68" s="433">
        <f t="shared" si="11"/>
        <v>0.12765636209244102</v>
      </c>
      <c r="AO68" s="402"/>
      <c r="AP68" s="369" t="s">
        <v>103</v>
      </c>
      <c r="AQ68" s="378" t="s">
        <v>375</v>
      </c>
      <c r="AR68" s="382">
        <f>取引基本表!CI70</f>
        <v>0</v>
      </c>
      <c r="AS68" s="334">
        <f t="shared" si="13"/>
        <v>0</v>
      </c>
    </row>
    <row r="69" spans="1:45" x14ac:dyDescent="0.15">
      <c r="A69" s="402"/>
      <c r="B69" s="369" t="s">
        <v>104</v>
      </c>
      <c r="C69" s="370" t="s">
        <v>376</v>
      </c>
      <c r="D69" s="422">
        <f t="shared" si="0"/>
        <v>0.99994389061378419</v>
      </c>
      <c r="E69" s="423">
        <f t="shared" si="1"/>
        <v>9.6166383748050616E-2</v>
      </c>
      <c r="F69" s="423">
        <f t="shared" si="2"/>
        <v>8.2105742557860309E-2</v>
      </c>
      <c r="G69" s="423">
        <f t="shared" si="3"/>
        <v>0.70311762513973419</v>
      </c>
      <c r="H69" s="423">
        <f t="shared" si="4"/>
        <v>0.483576643343132</v>
      </c>
      <c r="I69" s="334">
        <f t="shared" si="5"/>
        <v>1.1710941869879137E-4</v>
      </c>
      <c r="L69" s="402"/>
      <c r="M69" s="369" t="s">
        <v>104</v>
      </c>
      <c r="N69" s="378" t="s">
        <v>376</v>
      </c>
      <c r="O69" s="387">
        <f>取引基本表!CG71+SUM(取引基本表!CP71:CV71)</f>
        <v>3617933</v>
      </c>
      <c r="P69" s="370">
        <f>ABS(取引基本表!CZ71)</f>
        <v>203</v>
      </c>
      <c r="Q69" s="384">
        <f t="shared" si="6"/>
        <v>5.6109386215830971E-5</v>
      </c>
      <c r="R69" s="386">
        <f t="shared" si="7"/>
        <v>0.99994389061378419</v>
      </c>
      <c r="T69" s="402"/>
      <c r="U69" s="369" t="s">
        <v>104</v>
      </c>
      <c r="V69" s="378" t="s">
        <v>376</v>
      </c>
      <c r="W69" s="385">
        <v>348406</v>
      </c>
      <c r="X69" s="385">
        <v>297465</v>
      </c>
      <c r="Y69" s="385">
        <f>取引基本表!DA71</f>
        <v>3622950</v>
      </c>
      <c r="Z69" s="383">
        <f t="shared" si="8"/>
        <v>9.6166383748050616E-2</v>
      </c>
      <c r="AA69" s="386">
        <f t="shared" si="9"/>
        <v>8.2105742557860309E-2</v>
      </c>
      <c r="AC69" s="402"/>
      <c r="AD69" s="369" t="s">
        <v>104</v>
      </c>
      <c r="AE69" s="378" t="s">
        <v>376</v>
      </c>
      <c r="AF69" s="388">
        <v>1751974</v>
      </c>
      <c r="AG69" s="378">
        <v>185267</v>
      </c>
      <c r="AH69" s="378">
        <v>391587</v>
      </c>
      <c r="AI69" s="378">
        <v>218605</v>
      </c>
      <c r="AJ69" s="370">
        <v>-73</v>
      </c>
      <c r="AK69" s="378">
        <f>取引基本表!DA71</f>
        <v>3622950</v>
      </c>
      <c r="AL69" s="422">
        <f t="shared" si="10"/>
        <v>0.70311762513973419</v>
      </c>
      <c r="AM69" s="433">
        <f t="shared" si="11"/>
        <v>0.483576643343132</v>
      </c>
      <c r="AO69" s="402"/>
      <c r="AP69" s="369" t="s">
        <v>104</v>
      </c>
      <c r="AQ69" s="378" t="s">
        <v>376</v>
      </c>
      <c r="AR69" s="382">
        <f>取引基本表!CI71</f>
        <v>438</v>
      </c>
      <c r="AS69" s="334">
        <f t="shared" si="13"/>
        <v>1.1710941869879137E-4</v>
      </c>
    </row>
    <row r="70" spans="1:45" x14ac:dyDescent="0.15">
      <c r="A70" s="402"/>
      <c r="B70" s="369" t="s">
        <v>105</v>
      </c>
      <c r="C70" s="370" t="s">
        <v>377</v>
      </c>
      <c r="D70" s="422">
        <f t="shared" ref="D70:D83" si="14">R70</f>
        <v>0.98838753217569186</v>
      </c>
      <c r="E70" s="423">
        <f t="shared" ref="E70:E83" si="15">Z70</f>
        <v>0.12055087904395015</v>
      </c>
      <c r="F70" s="423">
        <f t="shared" ref="F70:F83" si="16">AA70</f>
        <v>9.8274312552573809E-2</v>
      </c>
      <c r="G70" s="423">
        <f t="shared" ref="G70:G83" si="17">AL70</f>
        <v>0.66224958916175125</v>
      </c>
      <c r="H70" s="423">
        <f t="shared" ref="H70:H83" si="18">AM70</f>
        <v>0.39479644631286909</v>
      </c>
      <c r="I70" s="334">
        <f t="shared" ref="I70:I83" si="19">AS70</f>
        <v>0.34956626735385121</v>
      </c>
      <c r="L70" s="402"/>
      <c r="M70" s="369" t="s">
        <v>105</v>
      </c>
      <c r="N70" s="378" t="s">
        <v>377</v>
      </c>
      <c r="O70" s="387">
        <f>取引基本表!CG72+SUM(取引基本表!CP72:CV72)</f>
        <v>82720832</v>
      </c>
      <c r="P70" s="370">
        <f>ABS(取引基本表!CZ72)</f>
        <v>960593</v>
      </c>
      <c r="Q70" s="384">
        <f t="shared" ref="Q70:Q83" si="20">P70/O70</f>
        <v>1.1612467824308151E-2</v>
      </c>
      <c r="R70" s="386">
        <f t="shared" ref="R70:R83" si="21">1-Q70</f>
        <v>0.98838753217569186</v>
      </c>
      <c r="T70" s="402"/>
      <c r="U70" s="369" t="s">
        <v>105</v>
      </c>
      <c r="V70" s="378" t="s">
        <v>377</v>
      </c>
      <c r="W70" s="385">
        <v>10949141</v>
      </c>
      <c r="X70" s="385">
        <v>8925852</v>
      </c>
      <c r="Y70" s="385">
        <f>取引基本表!DA72</f>
        <v>90825891</v>
      </c>
      <c r="Z70" s="383">
        <f t="shared" ref="Z70:Z83" si="22">W70/Y70</f>
        <v>0.12055087904395015</v>
      </c>
      <c r="AA70" s="386">
        <f t="shared" ref="AA70:AA83" si="23">X70/Y70</f>
        <v>9.8274312552573809E-2</v>
      </c>
      <c r="AC70" s="402"/>
      <c r="AD70" s="369" t="s">
        <v>105</v>
      </c>
      <c r="AE70" s="378" t="s">
        <v>377</v>
      </c>
      <c r="AF70" s="388">
        <v>35857739</v>
      </c>
      <c r="AG70" s="378">
        <v>14652060</v>
      </c>
      <c r="AH70" s="378">
        <v>6314056</v>
      </c>
      <c r="AI70" s="378">
        <v>3376135</v>
      </c>
      <c r="AJ70" s="370">
        <v>-50581</v>
      </c>
      <c r="AK70" s="378">
        <f>取引基本表!DA72</f>
        <v>90825891</v>
      </c>
      <c r="AL70" s="422">
        <f t="shared" ref="AL70:AL83" si="24">SUM(AF70:AJ70)/AK70</f>
        <v>0.66224958916175125</v>
      </c>
      <c r="AM70" s="433">
        <f t="shared" ref="AM70:AM83" si="25">AF70/AK70</f>
        <v>0.39479644631286909</v>
      </c>
      <c r="AO70" s="402"/>
      <c r="AP70" s="369" t="s">
        <v>105</v>
      </c>
      <c r="AQ70" s="378" t="s">
        <v>377</v>
      </c>
      <c r="AR70" s="382">
        <f>取引基本表!CI72</f>
        <v>1307410</v>
      </c>
      <c r="AS70" s="334">
        <f t="shared" si="13"/>
        <v>0.34956626735385121</v>
      </c>
    </row>
    <row r="71" spans="1:45" x14ac:dyDescent="0.15">
      <c r="A71" s="402"/>
      <c r="B71" s="369" t="s">
        <v>106</v>
      </c>
      <c r="C71" s="370" t="s">
        <v>17</v>
      </c>
      <c r="D71" s="422">
        <f t="shared" si="14"/>
        <v>0.97213255497271223</v>
      </c>
      <c r="E71" s="423">
        <f t="shared" si="15"/>
        <v>5.0976644504028286E-2</v>
      </c>
      <c r="F71" s="423">
        <f t="shared" si="16"/>
        <v>4.8785595489438401E-2</v>
      </c>
      <c r="G71" s="423">
        <f t="shared" si="17"/>
        <v>0.6282172166557467</v>
      </c>
      <c r="H71" s="423">
        <f t="shared" si="18"/>
        <v>0.30633247590052182</v>
      </c>
      <c r="I71" s="334">
        <f t="shared" si="19"/>
        <v>1.8041802180267224E-2</v>
      </c>
      <c r="L71" s="402"/>
      <c r="M71" s="369" t="s">
        <v>106</v>
      </c>
      <c r="N71" s="378" t="s">
        <v>17</v>
      </c>
      <c r="O71" s="387">
        <f>取引基本表!CG73+SUM(取引基本表!CP73:CV73)</f>
        <v>31041310</v>
      </c>
      <c r="P71" s="370">
        <f>ABS(取引基本表!CZ73)</f>
        <v>865042</v>
      </c>
      <c r="Q71" s="384">
        <f t="shared" si="20"/>
        <v>2.7867445027287829E-2</v>
      </c>
      <c r="R71" s="386">
        <f t="shared" si="21"/>
        <v>0.97213255497271223</v>
      </c>
      <c r="T71" s="402"/>
      <c r="U71" s="369" t="s">
        <v>106</v>
      </c>
      <c r="V71" s="378" t="s">
        <v>17</v>
      </c>
      <c r="W71" s="385">
        <v>1582986</v>
      </c>
      <c r="X71" s="385">
        <v>1514947</v>
      </c>
      <c r="Y71" s="385">
        <f>取引基本表!DA73</f>
        <v>31053162</v>
      </c>
      <c r="Z71" s="383">
        <f t="shared" si="22"/>
        <v>5.0976644504028286E-2</v>
      </c>
      <c r="AA71" s="386">
        <f t="shared" si="23"/>
        <v>4.8785595489438401E-2</v>
      </c>
      <c r="AC71" s="402"/>
      <c r="AD71" s="369" t="s">
        <v>106</v>
      </c>
      <c r="AE71" s="378" t="s">
        <v>17</v>
      </c>
      <c r="AF71" s="388">
        <v>9512592</v>
      </c>
      <c r="AG71" s="378">
        <v>6907459</v>
      </c>
      <c r="AH71" s="378">
        <v>3380593</v>
      </c>
      <c r="AI71" s="378">
        <v>527676</v>
      </c>
      <c r="AJ71" s="370">
        <v>-820189</v>
      </c>
      <c r="AK71" s="378">
        <f>取引基本表!DA73</f>
        <v>31053162</v>
      </c>
      <c r="AL71" s="422">
        <f t="shared" si="24"/>
        <v>0.6282172166557467</v>
      </c>
      <c r="AM71" s="433">
        <f t="shared" si="25"/>
        <v>0.30633247590052182</v>
      </c>
      <c r="AO71" s="402"/>
      <c r="AP71" s="369" t="s">
        <v>106</v>
      </c>
      <c r="AQ71" s="378" t="s">
        <v>17</v>
      </c>
      <c r="AR71" s="382">
        <f>取引基本表!CI73</f>
        <v>67478</v>
      </c>
      <c r="AS71" s="334">
        <f t="shared" si="13"/>
        <v>1.8041802180267224E-2</v>
      </c>
    </row>
    <row r="72" spans="1:45" x14ac:dyDescent="0.15">
      <c r="A72" s="402"/>
      <c r="B72" s="369" t="s">
        <v>107</v>
      </c>
      <c r="C72" s="370" t="s">
        <v>18</v>
      </c>
      <c r="D72" s="422">
        <f t="shared" si="14"/>
        <v>0.99997697398415464</v>
      </c>
      <c r="E72" s="423">
        <f t="shared" si="15"/>
        <v>1.1810380393228945E-2</v>
      </c>
      <c r="F72" s="423">
        <f t="shared" si="16"/>
        <v>5.7005743774376947E-3</v>
      </c>
      <c r="G72" s="423">
        <f t="shared" si="17"/>
        <v>0.80121787487460427</v>
      </c>
      <c r="H72" s="423">
        <f t="shared" si="18"/>
        <v>5.5569628577708072E-2</v>
      </c>
      <c r="I72" s="334">
        <f t="shared" si="19"/>
        <v>1.3864899580010331E-2</v>
      </c>
      <c r="L72" s="402"/>
      <c r="M72" s="369" t="s">
        <v>107</v>
      </c>
      <c r="N72" s="378" t="s">
        <v>18</v>
      </c>
      <c r="O72" s="387">
        <f>取引基本表!CG74+SUM(取引基本表!CP74:CV74)</f>
        <v>68400891</v>
      </c>
      <c r="P72" s="370">
        <f>ABS(取引基本表!CZ74)</f>
        <v>1575</v>
      </c>
      <c r="Q72" s="384">
        <f t="shared" si="20"/>
        <v>2.3026015845319908E-5</v>
      </c>
      <c r="R72" s="386">
        <f t="shared" si="21"/>
        <v>0.99997697398415464</v>
      </c>
      <c r="T72" s="402"/>
      <c r="U72" s="369" t="s">
        <v>107</v>
      </c>
      <c r="V72" s="378" t="s">
        <v>18</v>
      </c>
      <c r="W72" s="385">
        <v>808683</v>
      </c>
      <c r="X72" s="385">
        <v>390331</v>
      </c>
      <c r="Y72" s="385">
        <f>取引基本表!DA74</f>
        <v>68472223</v>
      </c>
      <c r="Z72" s="383">
        <f t="shared" si="22"/>
        <v>1.1810380393228945E-2</v>
      </c>
      <c r="AA72" s="386">
        <f t="shared" si="23"/>
        <v>5.7005743774376947E-3</v>
      </c>
      <c r="AC72" s="402"/>
      <c r="AD72" s="369" t="s">
        <v>107</v>
      </c>
      <c r="AE72" s="378" t="s">
        <v>18</v>
      </c>
      <c r="AF72" s="388">
        <v>3804976</v>
      </c>
      <c r="AG72" s="378">
        <v>28497817</v>
      </c>
      <c r="AH72" s="378">
        <v>18750223</v>
      </c>
      <c r="AI72" s="378">
        <v>3848043</v>
      </c>
      <c r="AJ72" s="370">
        <v>-39890</v>
      </c>
      <c r="AK72" s="378">
        <f>取引基本表!DA74</f>
        <v>68472223</v>
      </c>
      <c r="AL72" s="422">
        <f t="shared" si="24"/>
        <v>0.80121787487460427</v>
      </c>
      <c r="AM72" s="433">
        <f t="shared" si="25"/>
        <v>5.5569628577708072E-2</v>
      </c>
      <c r="AO72" s="402"/>
      <c r="AP72" s="369" t="s">
        <v>107</v>
      </c>
      <c r="AQ72" s="378" t="s">
        <v>18</v>
      </c>
      <c r="AR72" s="382">
        <f>取引基本表!CI74</f>
        <v>51856</v>
      </c>
      <c r="AS72" s="334">
        <f t="shared" si="13"/>
        <v>1.3864899580010331E-2</v>
      </c>
    </row>
    <row r="73" spans="1:45" x14ac:dyDescent="0.15">
      <c r="A73" s="402"/>
      <c r="B73" s="369" t="s">
        <v>108</v>
      </c>
      <c r="C73" s="370" t="s">
        <v>378</v>
      </c>
      <c r="D73" s="422">
        <f t="shared" si="14"/>
        <v>0.90355900277518142</v>
      </c>
      <c r="E73" s="423">
        <f t="shared" si="15"/>
        <v>8.6642306997808144E-2</v>
      </c>
      <c r="F73" s="423">
        <f t="shared" si="16"/>
        <v>8.0040987610483505E-2</v>
      </c>
      <c r="G73" s="423">
        <f t="shared" si="17"/>
        <v>0.59431373802130794</v>
      </c>
      <c r="H73" s="423">
        <f t="shared" si="18"/>
        <v>0.35841036771816348</v>
      </c>
      <c r="I73" s="334">
        <f t="shared" si="19"/>
        <v>5.8773153173772193E-2</v>
      </c>
      <c r="L73" s="402"/>
      <c r="M73" s="369" t="s">
        <v>108</v>
      </c>
      <c r="N73" s="378" t="s">
        <v>378</v>
      </c>
      <c r="O73" s="387">
        <f>取引基本表!CG75+SUM(取引基本表!CP75:CV75)</f>
        <v>35208149</v>
      </c>
      <c r="P73" s="370">
        <f>ABS(取引基本表!CZ75)</f>
        <v>3395509</v>
      </c>
      <c r="Q73" s="384">
        <f t="shared" si="20"/>
        <v>9.6440997224818609E-2</v>
      </c>
      <c r="R73" s="386">
        <f t="shared" si="21"/>
        <v>0.90355900277518142</v>
      </c>
      <c r="T73" s="402"/>
      <c r="U73" s="369" t="s">
        <v>108</v>
      </c>
      <c r="V73" s="378" t="s">
        <v>378</v>
      </c>
      <c r="W73" s="385">
        <v>3261864</v>
      </c>
      <c r="X73" s="385">
        <v>3013341</v>
      </c>
      <c r="Y73" s="385">
        <f>取引基本表!DA75</f>
        <v>37647474</v>
      </c>
      <c r="Z73" s="383">
        <f t="shared" si="22"/>
        <v>8.6642306997808144E-2</v>
      </c>
      <c r="AA73" s="386">
        <f t="shared" si="23"/>
        <v>8.0040987610483505E-2</v>
      </c>
      <c r="AC73" s="402"/>
      <c r="AD73" s="369" t="s">
        <v>108</v>
      </c>
      <c r="AE73" s="378" t="s">
        <v>378</v>
      </c>
      <c r="AF73" s="388">
        <v>13493245</v>
      </c>
      <c r="AG73" s="378">
        <v>2101541</v>
      </c>
      <c r="AH73" s="378">
        <v>5094044</v>
      </c>
      <c r="AI73" s="378">
        <v>1899289</v>
      </c>
      <c r="AJ73" s="370">
        <v>-213708</v>
      </c>
      <c r="AK73" s="378">
        <f>取引基本表!DA75</f>
        <v>37647474</v>
      </c>
      <c r="AL73" s="422">
        <f t="shared" si="24"/>
        <v>0.59431373802130794</v>
      </c>
      <c r="AM73" s="433">
        <f t="shared" si="25"/>
        <v>0.35841036771816348</v>
      </c>
      <c r="AO73" s="402"/>
      <c r="AP73" s="369" t="s">
        <v>108</v>
      </c>
      <c r="AQ73" s="378" t="s">
        <v>378</v>
      </c>
      <c r="AR73" s="382">
        <f>取引基本表!CI75</f>
        <v>219817</v>
      </c>
      <c r="AS73" s="334">
        <f t="shared" si="13"/>
        <v>5.8773153173772193E-2</v>
      </c>
    </row>
    <row r="74" spans="1:45" x14ac:dyDescent="0.15">
      <c r="A74" s="402"/>
      <c r="B74" s="369" t="s">
        <v>109</v>
      </c>
      <c r="C74" s="370" t="s">
        <v>347</v>
      </c>
      <c r="D74" s="422">
        <f t="shared" si="14"/>
        <v>0.98500859761092219</v>
      </c>
      <c r="E74" s="423">
        <f t="shared" si="15"/>
        <v>3.7070051976423393E-2</v>
      </c>
      <c r="F74" s="423">
        <f t="shared" si="16"/>
        <v>3.2979452679085211E-2</v>
      </c>
      <c r="G74" s="423">
        <f t="shared" si="17"/>
        <v>0.50677043707344627</v>
      </c>
      <c r="H74" s="423">
        <f t="shared" si="18"/>
        <v>0.23141511933629147</v>
      </c>
      <c r="I74" s="334">
        <f t="shared" si="19"/>
        <v>5.9012184727006714E-2</v>
      </c>
      <c r="L74" s="402"/>
      <c r="M74" s="369" t="s">
        <v>109</v>
      </c>
      <c r="N74" s="378" t="s">
        <v>347</v>
      </c>
      <c r="O74" s="387">
        <f>取引基本表!CG76+SUM(取引基本表!CP76:CV76)</f>
        <v>45339921</v>
      </c>
      <c r="P74" s="370">
        <f>ABS(取引基本表!CZ76)</f>
        <v>679709</v>
      </c>
      <c r="Q74" s="384">
        <f t="shared" si="20"/>
        <v>1.4991402389077828E-2</v>
      </c>
      <c r="R74" s="386">
        <f t="shared" si="21"/>
        <v>0.98500859761092219</v>
      </c>
      <c r="T74" s="402"/>
      <c r="U74" s="369" t="s">
        <v>109</v>
      </c>
      <c r="V74" s="378" t="s">
        <v>347</v>
      </c>
      <c r="W74" s="385">
        <v>1679707</v>
      </c>
      <c r="X74" s="385">
        <v>1494355</v>
      </c>
      <c r="Y74" s="385">
        <f>取引基本表!DA76</f>
        <v>45311698</v>
      </c>
      <c r="Z74" s="383">
        <f t="shared" si="22"/>
        <v>3.7070051976423393E-2</v>
      </c>
      <c r="AA74" s="386">
        <f t="shared" si="23"/>
        <v>3.2979452679085211E-2</v>
      </c>
      <c r="AC74" s="402"/>
      <c r="AD74" s="369" t="s">
        <v>109</v>
      </c>
      <c r="AE74" s="378" t="s">
        <v>347</v>
      </c>
      <c r="AF74" s="388">
        <v>10485812</v>
      </c>
      <c r="AG74" s="378">
        <v>7714380</v>
      </c>
      <c r="AH74" s="378">
        <v>3890443</v>
      </c>
      <c r="AI74" s="378">
        <v>874113</v>
      </c>
      <c r="AJ74" s="370">
        <v>-2119</v>
      </c>
      <c r="AK74" s="378">
        <f>取引基本表!DA76</f>
        <v>45311698</v>
      </c>
      <c r="AL74" s="422">
        <f t="shared" si="24"/>
        <v>0.50677043707344627</v>
      </c>
      <c r="AM74" s="433">
        <f t="shared" si="25"/>
        <v>0.23141511933629147</v>
      </c>
      <c r="AO74" s="402"/>
      <c r="AP74" s="369" t="s">
        <v>109</v>
      </c>
      <c r="AQ74" s="378" t="s">
        <v>347</v>
      </c>
      <c r="AR74" s="382">
        <f>取引基本表!CI76</f>
        <v>220711</v>
      </c>
      <c r="AS74" s="334">
        <f t="shared" si="13"/>
        <v>5.9012184727006714E-2</v>
      </c>
    </row>
    <row r="75" spans="1:45" x14ac:dyDescent="0.15">
      <c r="A75" s="402"/>
      <c r="B75" s="369" t="s">
        <v>110</v>
      </c>
      <c r="C75" s="370" t="s">
        <v>19</v>
      </c>
      <c r="D75" s="422">
        <f t="shared" si="14"/>
        <v>1</v>
      </c>
      <c r="E75" s="423">
        <f t="shared" si="15"/>
        <v>4.7265865285365027E-2</v>
      </c>
      <c r="F75" s="423">
        <f t="shared" si="16"/>
        <v>4.7265865285365027E-2</v>
      </c>
      <c r="G75" s="423">
        <f t="shared" si="17"/>
        <v>0.67280271600565456</v>
      </c>
      <c r="H75" s="423">
        <f t="shared" si="18"/>
        <v>0.3674889627557848</v>
      </c>
      <c r="I75" s="334">
        <f t="shared" si="19"/>
        <v>0</v>
      </c>
      <c r="L75" s="402"/>
      <c r="M75" s="369" t="s">
        <v>110</v>
      </c>
      <c r="N75" s="378" t="s">
        <v>19</v>
      </c>
      <c r="O75" s="387">
        <f>取引基本表!CG77+SUM(取引基本表!CP77:CV77)</f>
        <v>38170760</v>
      </c>
      <c r="P75" s="370">
        <f>ABS(取引基本表!CZ77)</f>
        <v>0</v>
      </c>
      <c r="Q75" s="384">
        <f t="shared" si="20"/>
        <v>0</v>
      </c>
      <c r="R75" s="386">
        <f t="shared" si="21"/>
        <v>1</v>
      </c>
      <c r="T75" s="402"/>
      <c r="U75" s="369" t="s">
        <v>110</v>
      </c>
      <c r="V75" s="378" t="s">
        <v>19</v>
      </c>
      <c r="W75" s="385">
        <v>1804174</v>
      </c>
      <c r="X75" s="385">
        <v>1804174</v>
      </c>
      <c r="Y75" s="385">
        <f>取引基本表!DA77</f>
        <v>38170760</v>
      </c>
      <c r="Z75" s="383">
        <f t="shared" si="22"/>
        <v>4.7265865285365027E-2</v>
      </c>
      <c r="AA75" s="386">
        <f t="shared" si="23"/>
        <v>4.7265865285365027E-2</v>
      </c>
      <c r="AC75" s="402"/>
      <c r="AD75" s="369" t="s">
        <v>110</v>
      </c>
      <c r="AE75" s="378" t="s">
        <v>19</v>
      </c>
      <c r="AF75" s="388">
        <v>14027333</v>
      </c>
      <c r="AG75" s="378">
        <v>0</v>
      </c>
      <c r="AH75" s="378">
        <v>11534944</v>
      </c>
      <c r="AI75" s="378">
        <v>119114</v>
      </c>
      <c r="AJ75" s="370">
        <v>0</v>
      </c>
      <c r="AK75" s="378">
        <f>取引基本表!DA77</f>
        <v>38170760</v>
      </c>
      <c r="AL75" s="422">
        <f t="shared" si="24"/>
        <v>0.67280271600565456</v>
      </c>
      <c r="AM75" s="433">
        <f t="shared" si="25"/>
        <v>0.3674889627557848</v>
      </c>
      <c r="AO75" s="402"/>
      <c r="AP75" s="369" t="s">
        <v>110</v>
      </c>
      <c r="AQ75" s="378" t="s">
        <v>19</v>
      </c>
      <c r="AR75" s="382">
        <f>取引基本表!CI77</f>
        <v>0</v>
      </c>
      <c r="AS75" s="334">
        <f t="shared" si="13"/>
        <v>0</v>
      </c>
    </row>
    <row r="76" spans="1:45" x14ac:dyDescent="0.15">
      <c r="A76" s="402"/>
      <c r="B76" s="369" t="s">
        <v>111</v>
      </c>
      <c r="C76" s="370" t="s">
        <v>20</v>
      </c>
      <c r="D76" s="422">
        <f t="shared" si="14"/>
        <v>0.99611144362894943</v>
      </c>
      <c r="E76" s="423">
        <f t="shared" si="15"/>
        <v>8.3331286519158665E-2</v>
      </c>
      <c r="F76" s="423">
        <f t="shared" si="16"/>
        <v>8.2842746921271984E-2</v>
      </c>
      <c r="G76" s="423">
        <f t="shared" si="17"/>
        <v>0.74518556357400834</v>
      </c>
      <c r="H76" s="423">
        <f t="shared" si="18"/>
        <v>0.62885407121523496</v>
      </c>
      <c r="I76" s="334">
        <f t="shared" si="19"/>
        <v>4.1119309364582475E-3</v>
      </c>
      <c r="L76" s="402"/>
      <c r="M76" s="369" t="s">
        <v>111</v>
      </c>
      <c r="N76" s="378" t="s">
        <v>20</v>
      </c>
      <c r="O76" s="387">
        <f>取引基本表!CG78+SUM(取引基本表!CP78:CV78)</f>
        <v>33379997</v>
      </c>
      <c r="P76" s="370">
        <f>ABS(取引基本表!CZ78)</f>
        <v>129800</v>
      </c>
      <c r="Q76" s="384">
        <f t="shared" si="20"/>
        <v>3.8885563710506026E-3</v>
      </c>
      <c r="R76" s="386">
        <f t="shared" si="21"/>
        <v>0.99611144362894943</v>
      </c>
      <c r="T76" s="402"/>
      <c r="U76" s="369" t="s">
        <v>111</v>
      </c>
      <c r="V76" s="378" t="s">
        <v>20</v>
      </c>
      <c r="W76" s="385">
        <v>2782033</v>
      </c>
      <c r="X76" s="385">
        <v>2765723</v>
      </c>
      <c r="Y76" s="385">
        <f>取引基本表!DA78</f>
        <v>33385216</v>
      </c>
      <c r="Z76" s="383">
        <f t="shared" si="22"/>
        <v>8.3331286519158665E-2</v>
      </c>
      <c r="AA76" s="386">
        <f t="shared" si="23"/>
        <v>8.2842746921271984E-2</v>
      </c>
      <c r="AC76" s="402"/>
      <c r="AD76" s="369" t="s">
        <v>111</v>
      </c>
      <c r="AE76" s="378" t="s">
        <v>20</v>
      </c>
      <c r="AF76" s="388">
        <v>20994429</v>
      </c>
      <c r="AG76" s="378">
        <v>117827</v>
      </c>
      <c r="AH76" s="378">
        <v>3381814</v>
      </c>
      <c r="AI76" s="378">
        <v>421835</v>
      </c>
      <c r="AJ76" s="370">
        <v>-37724</v>
      </c>
      <c r="AK76" s="378">
        <f>取引基本表!DA78</f>
        <v>33385216</v>
      </c>
      <c r="AL76" s="422">
        <f t="shared" si="24"/>
        <v>0.74518556357400834</v>
      </c>
      <c r="AM76" s="433">
        <f t="shared" si="25"/>
        <v>0.62885407121523496</v>
      </c>
      <c r="AO76" s="402"/>
      <c r="AP76" s="369" t="s">
        <v>111</v>
      </c>
      <c r="AQ76" s="378" t="s">
        <v>20</v>
      </c>
      <c r="AR76" s="382">
        <f>取引基本表!CI78</f>
        <v>15379</v>
      </c>
      <c r="AS76" s="334">
        <f t="shared" si="13"/>
        <v>4.1119309364582475E-3</v>
      </c>
    </row>
    <row r="77" spans="1:45" x14ac:dyDescent="0.15">
      <c r="A77" s="402"/>
      <c r="B77" s="369" t="s">
        <v>112</v>
      </c>
      <c r="C77" s="370" t="s">
        <v>379</v>
      </c>
      <c r="D77" s="422">
        <f t="shared" si="14"/>
        <v>0.99994038015222353</v>
      </c>
      <c r="E77" s="423">
        <f t="shared" si="15"/>
        <v>0.10410114347424038</v>
      </c>
      <c r="F77" s="423">
        <f t="shared" si="16"/>
        <v>9.5750418752257635E-2</v>
      </c>
      <c r="G77" s="423">
        <f t="shared" si="17"/>
        <v>0.58201525635855844</v>
      </c>
      <c r="H77" s="423">
        <f t="shared" si="18"/>
        <v>0.47183466347669462</v>
      </c>
      <c r="I77" s="334">
        <f t="shared" si="19"/>
        <v>0</v>
      </c>
      <c r="L77" s="402"/>
      <c r="M77" s="369" t="s">
        <v>112</v>
      </c>
      <c r="N77" s="378" t="s">
        <v>379</v>
      </c>
      <c r="O77" s="387">
        <f>取引基本表!CG79+SUM(取引基本表!CP79:CV79)</f>
        <v>57732452</v>
      </c>
      <c r="P77" s="370">
        <f>ABS(取引基本表!CZ79)</f>
        <v>3442</v>
      </c>
      <c r="Q77" s="384">
        <f t="shared" si="20"/>
        <v>5.9619847776429102E-5</v>
      </c>
      <c r="R77" s="386">
        <f t="shared" si="21"/>
        <v>0.99994038015222353</v>
      </c>
      <c r="T77" s="402"/>
      <c r="U77" s="369" t="s">
        <v>112</v>
      </c>
      <c r="V77" s="378" t="s">
        <v>379</v>
      </c>
      <c r="W77" s="385">
        <v>6009680</v>
      </c>
      <c r="X77" s="385">
        <v>5527599</v>
      </c>
      <c r="Y77" s="385">
        <f>取引基本表!DA79</f>
        <v>57729241</v>
      </c>
      <c r="Z77" s="383">
        <f t="shared" si="22"/>
        <v>0.10410114347424038</v>
      </c>
      <c r="AA77" s="386">
        <f t="shared" si="23"/>
        <v>9.5750418752257635E-2</v>
      </c>
      <c r="AC77" s="402"/>
      <c r="AD77" s="369" t="s">
        <v>112</v>
      </c>
      <c r="AE77" s="378" t="s">
        <v>379</v>
      </c>
      <c r="AF77" s="388">
        <v>27238657</v>
      </c>
      <c r="AG77" s="378">
        <v>1953694</v>
      </c>
      <c r="AH77" s="378">
        <v>4295219</v>
      </c>
      <c r="AI77" s="378">
        <v>888181</v>
      </c>
      <c r="AJ77" s="370">
        <v>-776452</v>
      </c>
      <c r="AK77" s="378">
        <f>取引基本表!DA79</f>
        <v>57729241</v>
      </c>
      <c r="AL77" s="422">
        <f t="shared" si="24"/>
        <v>0.58201525635855844</v>
      </c>
      <c r="AM77" s="433">
        <f t="shared" si="25"/>
        <v>0.47183466347669462</v>
      </c>
      <c r="AO77" s="402"/>
      <c r="AP77" s="369" t="s">
        <v>112</v>
      </c>
      <c r="AQ77" s="378" t="s">
        <v>379</v>
      </c>
      <c r="AR77" s="382">
        <f>取引基本表!CI79</f>
        <v>0</v>
      </c>
      <c r="AS77" s="334">
        <f t="shared" si="13"/>
        <v>0</v>
      </c>
    </row>
    <row r="78" spans="1:45" x14ac:dyDescent="0.15">
      <c r="A78" s="402"/>
      <c r="B78" s="369" t="s">
        <v>334</v>
      </c>
      <c r="C78" s="370" t="s">
        <v>380</v>
      </c>
      <c r="D78" s="422">
        <f t="shared" si="14"/>
        <v>0.98928055333643028</v>
      </c>
      <c r="E78" s="423">
        <f t="shared" si="15"/>
        <v>9.788423247272815E-2</v>
      </c>
      <c r="F78" s="423">
        <f t="shared" si="16"/>
        <v>7.6760911620827432E-2</v>
      </c>
      <c r="G78" s="423">
        <f t="shared" si="17"/>
        <v>0.55422208758881886</v>
      </c>
      <c r="H78" s="423">
        <f t="shared" si="18"/>
        <v>0.50329590250781209</v>
      </c>
      <c r="I78" s="334">
        <f t="shared" si="19"/>
        <v>1.0622733344527353E-3</v>
      </c>
      <c r="L78" s="402"/>
      <c r="M78" s="369" t="s">
        <v>334</v>
      </c>
      <c r="N78" s="378" t="s">
        <v>380</v>
      </c>
      <c r="O78" s="387">
        <f>取引基本表!CG80+SUM(取引基本表!CP80:CV80)</f>
        <v>4976936</v>
      </c>
      <c r="P78" s="370">
        <f>ABS(取引基本表!CZ80)</f>
        <v>53350</v>
      </c>
      <c r="Q78" s="384">
        <f t="shared" si="20"/>
        <v>1.0719446663569714E-2</v>
      </c>
      <c r="R78" s="386">
        <f t="shared" si="21"/>
        <v>0.98928055333643028</v>
      </c>
      <c r="T78" s="402"/>
      <c r="U78" s="369" t="s">
        <v>334</v>
      </c>
      <c r="V78" s="378" t="s">
        <v>380</v>
      </c>
      <c r="W78" s="385">
        <v>484372</v>
      </c>
      <c r="X78" s="385">
        <v>379845</v>
      </c>
      <c r="Y78" s="385">
        <f>取引基本表!DA80</f>
        <v>4948417</v>
      </c>
      <c r="Z78" s="383">
        <f t="shared" si="22"/>
        <v>9.788423247272815E-2</v>
      </c>
      <c r="AA78" s="386">
        <f t="shared" si="23"/>
        <v>7.6760911620827432E-2</v>
      </c>
      <c r="AC78" s="402"/>
      <c r="AD78" s="369" t="s">
        <v>334</v>
      </c>
      <c r="AE78" s="378" t="s">
        <v>380</v>
      </c>
      <c r="AF78" s="388">
        <v>2490518</v>
      </c>
      <c r="AG78" s="378">
        <v>-35281</v>
      </c>
      <c r="AH78" s="378">
        <v>280933</v>
      </c>
      <c r="AI78" s="378">
        <v>117469</v>
      </c>
      <c r="AJ78" s="370">
        <v>-111117</v>
      </c>
      <c r="AK78" s="378">
        <f>取引基本表!DA80</f>
        <v>4948417</v>
      </c>
      <c r="AL78" s="422">
        <f t="shared" si="24"/>
        <v>0.55422208758881886</v>
      </c>
      <c r="AM78" s="433">
        <f t="shared" si="25"/>
        <v>0.50329590250781209</v>
      </c>
      <c r="AO78" s="402"/>
      <c r="AP78" s="369" t="s">
        <v>334</v>
      </c>
      <c r="AQ78" s="378" t="s">
        <v>380</v>
      </c>
      <c r="AR78" s="382">
        <f>取引基本表!CI80</f>
        <v>3973</v>
      </c>
      <c r="AS78" s="334">
        <f t="shared" si="13"/>
        <v>1.0622733344527353E-3</v>
      </c>
    </row>
    <row r="79" spans="1:45" x14ac:dyDescent="0.15">
      <c r="A79" s="402"/>
      <c r="B79" s="369" t="s">
        <v>335</v>
      </c>
      <c r="C79" s="370" t="s">
        <v>21</v>
      </c>
      <c r="D79" s="422">
        <f t="shared" si="14"/>
        <v>0.97773445029093164</v>
      </c>
      <c r="E79" s="423">
        <f t="shared" si="15"/>
        <v>9.6312871001238975E-2</v>
      </c>
      <c r="F79" s="423">
        <f t="shared" si="16"/>
        <v>7.8006343955444785E-2</v>
      </c>
      <c r="G79" s="423">
        <f t="shared" si="17"/>
        <v>0.59615896822800585</v>
      </c>
      <c r="H79" s="423">
        <f t="shared" si="18"/>
        <v>0.34418614026071626</v>
      </c>
      <c r="I79" s="334">
        <f t="shared" si="19"/>
        <v>6.143164392747558E-3</v>
      </c>
      <c r="L79" s="402"/>
      <c r="M79" s="369" t="s">
        <v>335</v>
      </c>
      <c r="N79" s="378" t="s">
        <v>21</v>
      </c>
      <c r="O79" s="387">
        <f>取引基本表!CG81+SUM(取引基本表!CP81:CV81)</f>
        <v>64785151</v>
      </c>
      <c r="P79" s="370">
        <f>ABS(取引基本表!CZ81)</f>
        <v>1442477</v>
      </c>
      <c r="Q79" s="384">
        <f t="shared" si="20"/>
        <v>2.2265549709068362E-2</v>
      </c>
      <c r="R79" s="386">
        <f t="shared" si="21"/>
        <v>0.97773445029093164</v>
      </c>
      <c r="T79" s="402"/>
      <c r="U79" s="369" t="s">
        <v>335</v>
      </c>
      <c r="V79" s="378" t="s">
        <v>21</v>
      </c>
      <c r="W79" s="385">
        <v>6221424</v>
      </c>
      <c r="X79" s="385">
        <v>5038896</v>
      </c>
      <c r="Y79" s="385">
        <f>取引基本表!DA81</f>
        <v>64595977</v>
      </c>
      <c r="Z79" s="383">
        <f t="shared" si="22"/>
        <v>9.6312871001238975E-2</v>
      </c>
      <c r="AA79" s="386">
        <f t="shared" si="23"/>
        <v>7.8006343955444785E-2</v>
      </c>
      <c r="AC79" s="402"/>
      <c r="AD79" s="369" t="s">
        <v>335</v>
      </c>
      <c r="AE79" s="378" t="s">
        <v>21</v>
      </c>
      <c r="AF79" s="388">
        <v>22233040</v>
      </c>
      <c r="AG79" s="378">
        <v>6066981</v>
      </c>
      <c r="AH79" s="378">
        <v>8002682</v>
      </c>
      <c r="AI79" s="378">
        <v>2219349</v>
      </c>
      <c r="AJ79" s="370">
        <v>-12581</v>
      </c>
      <c r="AK79" s="378">
        <f>取引基本表!DA81</f>
        <v>64595977</v>
      </c>
      <c r="AL79" s="422">
        <f t="shared" si="24"/>
        <v>0.59615896822800585</v>
      </c>
      <c r="AM79" s="433">
        <f t="shared" si="25"/>
        <v>0.34418614026071626</v>
      </c>
      <c r="AO79" s="402"/>
      <c r="AP79" s="369" t="s">
        <v>335</v>
      </c>
      <c r="AQ79" s="378" t="s">
        <v>21</v>
      </c>
      <c r="AR79" s="382">
        <f>取引基本表!CI81</f>
        <v>22976</v>
      </c>
      <c r="AS79" s="334">
        <f t="shared" si="13"/>
        <v>6.143164392747558E-3</v>
      </c>
    </row>
    <row r="80" spans="1:45" x14ac:dyDescent="0.15">
      <c r="A80" s="402"/>
      <c r="B80" s="369" t="s">
        <v>381</v>
      </c>
      <c r="C80" s="370" t="s">
        <v>439</v>
      </c>
      <c r="D80" s="422">
        <f t="shared" si="14"/>
        <v>0.97951513862433615</v>
      </c>
      <c r="E80" s="423">
        <f t="shared" si="15"/>
        <v>0.16152127327570648</v>
      </c>
      <c r="F80" s="423">
        <f t="shared" si="16"/>
        <v>0.12512358423053735</v>
      </c>
      <c r="G80" s="423">
        <f t="shared" si="17"/>
        <v>0.52878557355000899</v>
      </c>
      <c r="H80" s="423">
        <f t="shared" si="18"/>
        <v>0.28318394472865793</v>
      </c>
      <c r="I80" s="334">
        <f t="shared" si="19"/>
        <v>0.11704097118466604</v>
      </c>
      <c r="L80" s="402"/>
      <c r="M80" s="369" t="s">
        <v>381</v>
      </c>
      <c r="N80" s="378" t="s">
        <v>439</v>
      </c>
      <c r="O80" s="387">
        <f>取引基本表!CG82+SUM(取引基本表!CP82:CV82)</f>
        <v>50494020</v>
      </c>
      <c r="P80" s="370">
        <f>ABS(取引基本表!CZ82)</f>
        <v>1034363</v>
      </c>
      <c r="Q80" s="384">
        <f t="shared" si="20"/>
        <v>2.0484861375663889E-2</v>
      </c>
      <c r="R80" s="386">
        <f t="shared" si="21"/>
        <v>0.97951513862433615</v>
      </c>
      <c r="T80" s="402"/>
      <c r="U80" s="369" t="s">
        <v>381</v>
      </c>
      <c r="V80" s="378" t="s">
        <v>439</v>
      </c>
      <c r="W80" s="385">
        <v>8158780</v>
      </c>
      <c r="X80" s="385">
        <v>6320256</v>
      </c>
      <c r="Y80" s="385">
        <f>取引基本表!DA82</f>
        <v>50512108</v>
      </c>
      <c r="Z80" s="383">
        <f t="shared" si="22"/>
        <v>0.16152127327570648</v>
      </c>
      <c r="AA80" s="386">
        <f t="shared" si="23"/>
        <v>0.12512358423053735</v>
      </c>
      <c r="AC80" s="402"/>
      <c r="AD80" s="369" t="s">
        <v>381</v>
      </c>
      <c r="AE80" s="378" t="s">
        <v>439</v>
      </c>
      <c r="AF80" s="388">
        <v>14304218</v>
      </c>
      <c r="AG80" s="378">
        <v>5117834</v>
      </c>
      <c r="AH80" s="378">
        <v>4677624</v>
      </c>
      <c r="AI80" s="378">
        <v>2611428</v>
      </c>
      <c r="AJ80" s="370">
        <v>-1030</v>
      </c>
      <c r="AK80" s="378">
        <f>取引基本表!DA82</f>
        <v>50512108</v>
      </c>
      <c r="AL80" s="422">
        <f t="shared" si="24"/>
        <v>0.52878557355000899</v>
      </c>
      <c r="AM80" s="433">
        <f t="shared" si="25"/>
        <v>0.28318394472865793</v>
      </c>
      <c r="AO80" s="402"/>
      <c r="AP80" s="369" t="s">
        <v>381</v>
      </c>
      <c r="AQ80" s="378" t="s">
        <v>439</v>
      </c>
      <c r="AR80" s="382">
        <f>取引基本表!CI82</f>
        <v>437744</v>
      </c>
      <c r="AS80" s="334">
        <f t="shared" si="13"/>
        <v>0.11704097118466604</v>
      </c>
    </row>
    <row r="81" spans="1:45" x14ac:dyDescent="0.15">
      <c r="A81" s="402"/>
      <c r="B81" s="369" t="s">
        <v>336</v>
      </c>
      <c r="C81" s="370" t="s">
        <v>383</v>
      </c>
      <c r="D81" s="422">
        <f t="shared" si="14"/>
        <v>1</v>
      </c>
      <c r="E81" s="423">
        <f t="shared" si="15"/>
        <v>0</v>
      </c>
      <c r="F81" s="423">
        <f t="shared" si="16"/>
        <v>0</v>
      </c>
      <c r="G81" s="423">
        <f t="shared" si="17"/>
        <v>0</v>
      </c>
      <c r="H81" s="423">
        <f t="shared" si="18"/>
        <v>0</v>
      </c>
      <c r="I81" s="334">
        <f t="shared" si="19"/>
        <v>0</v>
      </c>
      <c r="L81" s="402"/>
      <c r="M81" s="369" t="s">
        <v>336</v>
      </c>
      <c r="N81" s="378" t="s">
        <v>383</v>
      </c>
      <c r="O81" s="387">
        <f>取引基本表!CG83+SUM(取引基本表!CP83:CV83)</f>
        <v>1275103</v>
      </c>
      <c r="P81" s="370">
        <f>ABS(取引基本表!CZ83)</f>
        <v>0</v>
      </c>
      <c r="Q81" s="384">
        <f t="shared" si="20"/>
        <v>0</v>
      </c>
      <c r="R81" s="386">
        <f t="shared" si="21"/>
        <v>1</v>
      </c>
      <c r="T81" s="402"/>
      <c r="U81" s="369" t="s">
        <v>336</v>
      </c>
      <c r="V81" s="378" t="s">
        <v>383</v>
      </c>
      <c r="W81" s="385">
        <v>0</v>
      </c>
      <c r="X81" s="385">
        <v>0</v>
      </c>
      <c r="Y81" s="385">
        <f>取引基本表!DA83</f>
        <v>1275103</v>
      </c>
      <c r="Z81" s="383">
        <f t="shared" si="22"/>
        <v>0</v>
      </c>
      <c r="AA81" s="386">
        <f t="shared" si="23"/>
        <v>0</v>
      </c>
      <c r="AC81" s="402"/>
      <c r="AD81" s="369" t="s">
        <v>336</v>
      </c>
      <c r="AE81" s="378" t="s">
        <v>383</v>
      </c>
      <c r="AF81" s="388">
        <v>0</v>
      </c>
      <c r="AG81" s="378">
        <v>0</v>
      </c>
      <c r="AH81" s="378">
        <v>0</v>
      </c>
      <c r="AI81" s="378">
        <v>0</v>
      </c>
      <c r="AJ81" s="370">
        <v>0</v>
      </c>
      <c r="AK81" s="378">
        <f>取引基本表!DA83</f>
        <v>1275103</v>
      </c>
      <c r="AL81" s="422">
        <f t="shared" si="24"/>
        <v>0</v>
      </c>
      <c r="AM81" s="433">
        <f t="shared" si="25"/>
        <v>0</v>
      </c>
      <c r="AO81" s="402"/>
      <c r="AP81" s="369" t="s">
        <v>336</v>
      </c>
      <c r="AQ81" s="378" t="s">
        <v>383</v>
      </c>
      <c r="AR81" s="382">
        <f>取引基本表!CI83</f>
        <v>0</v>
      </c>
      <c r="AS81" s="334">
        <f t="shared" si="13"/>
        <v>0</v>
      </c>
    </row>
    <row r="82" spans="1:45" x14ac:dyDescent="0.15">
      <c r="A82" s="403"/>
      <c r="B82" s="392" t="s">
        <v>337</v>
      </c>
      <c r="C82" s="400" t="s">
        <v>384</v>
      </c>
      <c r="D82" s="422">
        <f t="shared" si="14"/>
        <v>0.99205110053846923</v>
      </c>
      <c r="E82" s="423">
        <f t="shared" si="15"/>
        <v>6.9076897110982929E-3</v>
      </c>
      <c r="F82" s="423">
        <f t="shared" si="16"/>
        <v>6.3903646074155596E-3</v>
      </c>
      <c r="G82" s="423">
        <f t="shared" si="17"/>
        <v>0.39612277793835476</v>
      </c>
      <c r="H82" s="423">
        <f t="shared" si="18"/>
        <v>3.5673868302091322E-2</v>
      </c>
      <c r="I82" s="334">
        <f t="shared" si="19"/>
        <v>0</v>
      </c>
      <c r="L82" s="402"/>
      <c r="M82" s="389" t="s">
        <v>337</v>
      </c>
      <c r="N82" s="378" t="s">
        <v>384</v>
      </c>
      <c r="O82" s="397">
        <f>取引基本表!CG84+SUM(取引基本表!CP84:CV84)</f>
        <v>4858031</v>
      </c>
      <c r="P82" s="370">
        <f>ABS(取引基本表!CZ84)</f>
        <v>38616</v>
      </c>
      <c r="Q82" s="384">
        <f t="shared" si="20"/>
        <v>7.9488994615308142E-3</v>
      </c>
      <c r="R82" s="386">
        <f t="shared" si="21"/>
        <v>0.99205110053846923</v>
      </c>
      <c r="T82" s="402"/>
      <c r="U82" s="389" t="s">
        <v>337</v>
      </c>
      <c r="V82" s="378" t="s">
        <v>384</v>
      </c>
      <c r="W82" s="394">
        <v>33315</v>
      </c>
      <c r="X82" s="394">
        <v>30820</v>
      </c>
      <c r="Y82" s="385">
        <f>取引基本表!DA84</f>
        <v>4822886</v>
      </c>
      <c r="Z82" s="390">
        <f t="shared" si="22"/>
        <v>6.9076897110982929E-3</v>
      </c>
      <c r="AA82" s="396">
        <f t="shared" si="23"/>
        <v>6.3903646074155596E-3</v>
      </c>
      <c r="AC82" s="402"/>
      <c r="AD82" s="389" t="s">
        <v>337</v>
      </c>
      <c r="AE82" s="378" t="s">
        <v>384</v>
      </c>
      <c r="AF82" s="388">
        <v>172051</v>
      </c>
      <c r="AG82" s="378">
        <v>1428945</v>
      </c>
      <c r="AH82" s="378">
        <v>264761</v>
      </c>
      <c r="AI82" s="378">
        <v>44721</v>
      </c>
      <c r="AJ82" s="370">
        <v>-23</v>
      </c>
      <c r="AK82" s="378">
        <f>取引基本表!DA84</f>
        <v>4822886</v>
      </c>
      <c r="AL82" s="422">
        <f t="shared" si="24"/>
        <v>0.39612277793835476</v>
      </c>
      <c r="AM82" s="433">
        <f t="shared" si="25"/>
        <v>3.5673868302091322E-2</v>
      </c>
      <c r="AO82" s="402"/>
      <c r="AP82" s="389" t="s">
        <v>337</v>
      </c>
      <c r="AQ82" s="378" t="s">
        <v>384</v>
      </c>
      <c r="AR82" s="395">
        <f>取引基本表!CI84</f>
        <v>0</v>
      </c>
      <c r="AS82" s="335">
        <f t="shared" si="13"/>
        <v>0</v>
      </c>
    </row>
    <row r="83" spans="1:45" x14ac:dyDescent="0.15">
      <c r="A83" s="404"/>
      <c r="B83" s="405"/>
      <c r="C83" s="406" t="s">
        <v>179</v>
      </c>
      <c r="D83" s="427">
        <f t="shared" si="14"/>
        <v>0.91023471179914694</v>
      </c>
      <c r="E83" s="428">
        <f t="shared" si="15"/>
        <v>7.1522364395582377E-2</v>
      </c>
      <c r="F83" s="428">
        <f t="shared" si="16"/>
        <v>5.6356167819529235E-2</v>
      </c>
      <c r="G83" s="428">
        <f t="shared" si="17"/>
        <v>0.49774466600439016</v>
      </c>
      <c r="H83" s="428">
        <f t="shared" si="18"/>
        <v>0.2669063742204556</v>
      </c>
      <c r="I83" s="429" t="str">
        <f t="shared" si="19"/>
        <v xml:space="preserve"> </v>
      </c>
      <c r="L83" s="408"/>
      <c r="M83" s="409"/>
      <c r="N83" s="410" t="s">
        <v>179</v>
      </c>
      <c r="O83" s="398">
        <f>SUM(O5:O82)</f>
        <v>926394586</v>
      </c>
      <c r="P83" s="411">
        <f>SUM(P5:P82)</f>
        <v>83158077</v>
      </c>
      <c r="Q83" s="412">
        <f t="shared" si="20"/>
        <v>8.9765288200853111E-2</v>
      </c>
      <c r="R83" s="412">
        <f t="shared" si="21"/>
        <v>0.91023471179914694</v>
      </c>
      <c r="T83" s="408"/>
      <c r="U83" s="409"/>
      <c r="V83" s="410" t="s">
        <v>179</v>
      </c>
      <c r="W83" s="417">
        <f>SUM(W5:W82)</f>
        <v>66568882</v>
      </c>
      <c r="X83" s="431">
        <f>SUM(X5:X82)</f>
        <v>52453063</v>
      </c>
      <c r="Y83" s="417">
        <f>SUM(Y5:Y82)</f>
        <v>930742189</v>
      </c>
      <c r="Z83" s="407">
        <f t="shared" si="22"/>
        <v>7.1522364395582377E-2</v>
      </c>
      <c r="AA83" s="412">
        <f t="shared" si="23"/>
        <v>5.6356167819529235E-2</v>
      </c>
      <c r="AC83" s="408"/>
      <c r="AD83" s="409"/>
      <c r="AE83" s="413" t="s">
        <v>179</v>
      </c>
      <c r="AF83" s="416">
        <f t="shared" ref="AF83:AK83" si="26">SUM(AF5:AF82)</f>
        <v>248421023</v>
      </c>
      <c r="AG83" s="417">
        <f t="shared" si="26"/>
        <v>86806105</v>
      </c>
      <c r="AH83" s="417">
        <f t="shared" si="26"/>
        <v>99707957</v>
      </c>
      <c r="AI83" s="417">
        <f t="shared" si="26"/>
        <v>31934109</v>
      </c>
      <c r="AJ83" s="418">
        <f t="shared" si="26"/>
        <v>-3597234</v>
      </c>
      <c r="AK83" s="417">
        <f t="shared" si="26"/>
        <v>930742189</v>
      </c>
      <c r="AL83" s="427">
        <f t="shared" si="24"/>
        <v>0.49774466600439016</v>
      </c>
      <c r="AM83" s="434">
        <f t="shared" si="25"/>
        <v>0.2669063742204556</v>
      </c>
      <c r="AO83" s="408"/>
      <c r="AP83" s="409"/>
      <c r="AQ83" s="413" t="s">
        <v>179</v>
      </c>
      <c r="AR83" s="431">
        <f>SUM(AR5:AR82)</f>
        <v>11298215</v>
      </c>
      <c r="AS83" s="335" t="s">
        <v>414</v>
      </c>
    </row>
  </sheetData>
  <mergeCells count="2">
    <mergeCell ref="W2:X2"/>
    <mergeCell ref="Z2:AA2"/>
  </mergeCells>
  <phoneticPr fontId="6"/>
  <pageMargins left="0.75" right="0.75" top="1" bottom="1" header="0.51200000000000001" footer="0.51200000000000001"/>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5"/>
  <sheetViews>
    <sheetView workbookViewId="0">
      <pane xSplit="3" ySplit="4" topLeftCell="D5" activePane="bottomRight" state="frozen"/>
      <selection activeCell="C20" sqref="C20"/>
      <selection pane="topRight" activeCell="C20" sqref="C20"/>
      <selection pane="bottomLeft" activeCell="C20" sqref="C20"/>
      <selection pane="bottomRight" activeCell="A95" sqref="A95"/>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1</v>
      </c>
      <c r="C2" s="168" t="s">
        <v>53</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162</v>
      </c>
      <c r="E4" s="182" t="s">
        <v>154</v>
      </c>
      <c r="F4" s="183" t="s">
        <v>155</v>
      </c>
      <c r="G4" s="183" t="s">
        <v>163</v>
      </c>
      <c r="H4" s="479" t="s">
        <v>164</v>
      </c>
      <c r="I4" s="185" t="s">
        <v>165</v>
      </c>
      <c r="J4" s="186" t="s">
        <v>166</v>
      </c>
      <c r="K4" s="187"/>
      <c r="L4" s="188"/>
    </row>
    <row r="5" spans="1:12" x14ac:dyDescent="0.15">
      <c r="A5" s="190" t="s">
        <v>130</v>
      </c>
      <c r="B5" s="191" t="s">
        <v>358</v>
      </c>
      <c r="C5" s="192" t="s">
        <v>359</v>
      </c>
      <c r="D5" s="193">
        <f>地域別最終需要!K7</f>
        <v>26.875352509662235</v>
      </c>
      <c r="E5" s="194">
        <f>地域別最終需要!I7</f>
        <v>47.574009884869497</v>
      </c>
      <c r="F5" s="195">
        <f>逆行列係数!D5</f>
        <v>1.0767690017332456</v>
      </c>
      <c r="G5" s="195">
        <f>逆行列係数!AS5</f>
        <v>1.2407443273089295E-3</v>
      </c>
      <c r="H5" s="472">
        <f>D$5*F5</f>
        <v>28.938546493058084</v>
      </c>
      <c r="I5" s="196">
        <f>E$5*G5</f>
        <v>5.902718289199077E-2</v>
      </c>
      <c r="J5" s="197">
        <f t="shared" ref="J5:J40" si="0">SUM(H5:I5)</f>
        <v>28.997573675950076</v>
      </c>
    </row>
    <row r="6" spans="1:12" x14ac:dyDescent="0.15">
      <c r="A6" s="190" t="s">
        <v>132</v>
      </c>
      <c r="B6" s="191" t="s">
        <v>360</v>
      </c>
      <c r="C6" s="192" t="s">
        <v>361</v>
      </c>
      <c r="D6" s="193"/>
      <c r="E6" s="194"/>
      <c r="F6" s="195">
        <f>逆行列係数!D6</f>
        <v>2.3689561394444003E-4</v>
      </c>
      <c r="G6" s="195">
        <f>逆行列係数!AS6</f>
        <v>1.6390420472971881E-5</v>
      </c>
      <c r="H6" s="472">
        <f t="shared" ref="H6:H40" si="1">D$5*F6</f>
        <v>6.3666531327496827E-3</v>
      </c>
      <c r="I6" s="196">
        <f t="shared" ref="I6:I40" si="2">E$5*G6</f>
        <v>7.7975802559833158E-4</v>
      </c>
      <c r="J6" s="197">
        <f t="shared" si="0"/>
        <v>7.1464111583480145E-3</v>
      </c>
    </row>
    <row r="7" spans="1:12" x14ac:dyDescent="0.15">
      <c r="A7" s="190" t="s">
        <v>134</v>
      </c>
      <c r="B7" s="191" t="s">
        <v>362</v>
      </c>
      <c r="C7" s="192" t="s">
        <v>363</v>
      </c>
      <c r="D7" s="193"/>
      <c r="E7" s="194"/>
      <c r="F7" s="195">
        <f>逆行列係数!D7</f>
        <v>4.3152772283220914E-4</v>
      </c>
      <c r="G7" s="195">
        <f>逆行列係数!AS7</f>
        <v>6.7859334861136082E-5</v>
      </c>
      <c r="H7" s="472">
        <f t="shared" si="1"/>
        <v>1.1597459668807441E-2</v>
      </c>
      <c r="I7" s="196">
        <f t="shared" si="2"/>
        <v>3.2283406674643573E-3</v>
      </c>
      <c r="J7" s="197">
        <f t="shared" si="0"/>
        <v>1.4825800336271799E-2</v>
      </c>
    </row>
    <row r="8" spans="1:12" x14ac:dyDescent="0.15">
      <c r="A8" s="190" t="s">
        <v>136</v>
      </c>
      <c r="B8" s="191" t="s">
        <v>364</v>
      </c>
      <c r="C8" s="192" t="s">
        <v>3</v>
      </c>
      <c r="D8" s="193"/>
      <c r="E8" s="194"/>
      <c r="F8" s="195">
        <f>逆行列係数!D8</f>
        <v>9.1585459994035206E-3</v>
      </c>
      <c r="G8" s="195">
        <f>逆行列係数!AS8</f>
        <v>4.2046936179577257E-4</v>
      </c>
      <c r="H8" s="472">
        <f t="shared" si="1"/>
        <v>0.24613915220992644</v>
      </c>
      <c r="I8" s="196">
        <f t="shared" si="2"/>
        <v>2.0003413574356851E-2</v>
      </c>
      <c r="J8" s="197">
        <f t="shared" si="0"/>
        <v>0.2661425657842833</v>
      </c>
    </row>
    <row r="9" spans="1:12" x14ac:dyDescent="0.15">
      <c r="A9" s="190"/>
      <c r="B9" s="191" t="s">
        <v>365</v>
      </c>
      <c r="C9" s="192" t="s">
        <v>344</v>
      </c>
      <c r="D9" s="193"/>
      <c r="E9" s="194"/>
      <c r="F9" s="195">
        <f>逆行列係数!D9</f>
        <v>5.3383951451723081E-2</v>
      </c>
      <c r="G9" s="195">
        <f>逆行列係数!AS9</f>
        <v>5.7236658275566475E-3</v>
      </c>
      <c r="H9" s="472">
        <f t="shared" si="1"/>
        <v>1.4347125136237528</v>
      </c>
      <c r="I9" s="196">
        <f t="shared" si="2"/>
        <v>0.27229773465786972</v>
      </c>
      <c r="J9" s="197">
        <f t="shared" si="0"/>
        <v>1.7070102482816225</v>
      </c>
    </row>
    <row r="10" spans="1:12" x14ac:dyDescent="0.15">
      <c r="A10" s="190"/>
      <c r="B10" s="191" t="s">
        <v>366</v>
      </c>
      <c r="C10" s="192" t="s">
        <v>4</v>
      </c>
      <c r="D10" s="193"/>
      <c r="E10" s="194"/>
      <c r="F10" s="195">
        <f>逆行列係数!D10</f>
        <v>2.8976934618683593E-3</v>
      </c>
      <c r="G10" s="195">
        <f>逆行列係数!AS10</f>
        <v>1.4785083667899295E-4</v>
      </c>
      <c r="H10" s="472">
        <f t="shared" si="1"/>
        <v>7.7876533252655658E-2</v>
      </c>
      <c r="I10" s="196">
        <f t="shared" si="2"/>
        <v>7.0338571656526358E-3</v>
      </c>
      <c r="J10" s="197">
        <f t="shared" si="0"/>
        <v>8.4910390418308293E-2</v>
      </c>
    </row>
    <row r="11" spans="1:12" x14ac:dyDescent="0.15">
      <c r="A11" s="190"/>
      <c r="B11" s="191" t="s">
        <v>367</v>
      </c>
      <c r="C11" s="192" t="s">
        <v>113</v>
      </c>
      <c r="D11" s="193"/>
      <c r="E11" s="194"/>
      <c r="F11" s="195">
        <f>逆行列係数!D11</f>
        <v>1.4956385336052312E-2</v>
      </c>
      <c r="G11" s="195">
        <f>逆行列係数!AS11</f>
        <v>1.4034942085652262E-3</v>
      </c>
      <c r="H11" s="472">
        <f t="shared" si="1"/>
        <v>0.40195812817674897</v>
      </c>
      <c r="I11" s="196">
        <f t="shared" si="2"/>
        <v>6.6769847351639169E-2</v>
      </c>
      <c r="J11" s="197">
        <f t="shared" si="0"/>
        <v>0.46872797552838813</v>
      </c>
    </row>
    <row r="12" spans="1:12" x14ac:dyDescent="0.15">
      <c r="A12" s="190"/>
      <c r="B12" s="191" t="s">
        <v>368</v>
      </c>
      <c r="C12" s="192" t="s">
        <v>5</v>
      </c>
      <c r="D12" s="193"/>
      <c r="E12" s="194"/>
      <c r="F12" s="195">
        <f>逆行列係数!D12</f>
        <v>3.1921956692174638E-2</v>
      </c>
      <c r="G12" s="195">
        <f>逆行列係数!AS12</f>
        <v>5.4218091976082124E-3</v>
      </c>
      <c r="H12" s="472">
        <f t="shared" si="1"/>
        <v>0.85791383890036488</v>
      </c>
      <c r="I12" s="196">
        <f t="shared" si="2"/>
        <v>0.25793720436088946</v>
      </c>
      <c r="J12" s="197">
        <f t="shared" si="0"/>
        <v>1.1158510432612543</v>
      </c>
    </row>
    <row r="13" spans="1:12" x14ac:dyDescent="0.15">
      <c r="A13" s="190"/>
      <c r="B13" s="191" t="s">
        <v>369</v>
      </c>
      <c r="C13" s="192" t="s">
        <v>6</v>
      </c>
      <c r="D13" s="193"/>
      <c r="E13" s="194"/>
      <c r="F13" s="195">
        <f>逆行列係数!D13</f>
        <v>8.0554399936461404E-3</v>
      </c>
      <c r="G13" s="195">
        <f>逆行列係数!AS13</f>
        <v>2.6499790673323342E-4</v>
      </c>
      <c r="H13" s="472">
        <f t="shared" si="1"/>
        <v>0.21649278944967135</v>
      </c>
      <c r="I13" s="196">
        <f t="shared" si="2"/>
        <v>1.2607013034396571E-2</v>
      </c>
      <c r="J13" s="197">
        <f t="shared" si="0"/>
        <v>0.22909980248406792</v>
      </c>
    </row>
    <row r="14" spans="1:12" x14ac:dyDescent="0.15">
      <c r="A14" s="190"/>
      <c r="B14" s="191" t="s">
        <v>88</v>
      </c>
      <c r="C14" s="192" t="s">
        <v>370</v>
      </c>
      <c r="D14" s="193"/>
      <c r="E14" s="194"/>
      <c r="F14" s="195">
        <f>逆行列係数!D14</f>
        <v>1.8656202672178519E-3</v>
      </c>
      <c r="G14" s="195">
        <f>逆行列係数!AS14</f>
        <v>1.0294266300096191E-3</v>
      </c>
      <c r="H14" s="472">
        <f t="shared" si="1"/>
        <v>5.0139202330650029E-2</v>
      </c>
      <c r="I14" s="196">
        <f t="shared" si="2"/>
        <v>4.8973952671825513E-2</v>
      </c>
      <c r="J14" s="197">
        <f t="shared" si="0"/>
        <v>9.9113155002475542E-2</v>
      </c>
    </row>
    <row r="15" spans="1:12" x14ac:dyDescent="0.15">
      <c r="A15" s="190"/>
      <c r="B15" s="191" t="s">
        <v>89</v>
      </c>
      <c r="C15" s="192" t="s">
        <v>7</v>
      </c>
      <c r="D15" s="193"/>
      <c r="E15" s="194"/>
      <c r="F15" s="195">
        <f>逆行列係数!D15</f>
        <v>1.2872572965727455E-3</v>
      </c>
      <c r="G15" s="195">
        <f>逆行列係数!AS15</f>
        <v>2.0790302166590101E-4</v>
      </c>
      <c r="H15" s="472">
        <f t="shared" si="1"/>
        <v>3.4595493616027359E-2</v>
      </c>
      <c r="I15" s="196">
        <f t="shared" si="2"/>
        <v>9.8907804078278115E-3</v>
      </c>
      <c r="J15" s="197">
        <f t="shared" si="0"/>
        <v>4.4486274023855174E-2</v>
      </c>
    </row>
    <row r="16" spans="1:12" x14ac:dyDescent="0.15">
      <c r="A16" s="190"/>
      <c r="B16" s="191" t="s">
        <v>90</v>
      </c>
      <c r="C16" s="192" t="s">
        <v>8</v>
      </c>
      <c r="D16" s="193"/>
      <c r="E16" s="194"/>
      <c r="F16" s="195">
        <f>逆行列係数!D16</f>
        <v>1.4680784858129121E-3</v>
      </c>
      <c r="G16" s="195">
        <f>逆行列係数!AS16</f>
        <v>8.6572401694212913E-4</v>
      </c>
      <c r="H16" s="472">
        <f t="shared" ref="H16:H26" si="3">D$5*F16</f>
        <v>3.9455126818073179E-2</v>
      </c>
      <c r="I16" s="196">
        <f t="shared" ref="I16:I26" si="4">E$5*G16</f>
        <v>4.1185962939573779E-2</v>
      </c>
      <c r="J16" s="197">
        <f t="shared" ref="J16:J26" si="5">SUM(H16:I16)</f>
        <v>8.0641089757646958E-2</v>
      </c>
    </row>
    <row r="17" spans="1:10" x14ac:dyDescent="0.15">
      <c r="A17" s="190"/>
      <c r="B17" s="191" t="s">
        <v>91</v>
      </c>
      <c r="C17" s="192" t="s">
        <v>9</v>
      </c>
      <c r="D17" s="193"/>
      <c r="E17" s="194"/>
      <c r="F17" s="195">
        <f>逆行列係数!D17</f>
        <v>1.5917865287966933E-4</v>
      </c>
      <c r="G17" s="195">
        <f>逆行列係数!AS17</f>
        <v>8.5600433259158348E-5</v>
      </c>
      <c r="H17" s="472">
        <f t="shared" si="3"/>
        <v>4.2779824081542748E-3</v>
      </c>
      <c r="I17" s="196">
        <f t="shared" si="4"/>
        <v>4.0723558580203108E-3</v>
      </c>
      <c r="J17" s="197">
        <f t="shared" si="5"/>
        <v>8.3503382661745847E-3</v>
      </c>
    </row>
    <row r="18" spans="1:10" x14ac:dyDescent="0.15">
      <c r="A18" s="190"/>
      <c r="B18" s="191" t="s">
        <v>92</v>
      </c>
      <c r="C18" s="192" t="s">
        <v>10</v>
      </c>
      <c r="D18" s="193"/>
      <c r="E18" s="194"/>
      <c r="F18" s="195">
        <f>逆行列係数!D18</f>
        <v>1.3297052031435691E-3</v>
      </c>
      <c r="G18" s="195">
        <f>逆行列係数!AS18</f>
        <v>4.92334403917675E-4</v>
      </c>
      <c r="H18" s="472">
        <f t="shared" si="3"/>
        <v>3.5736296068415455E-2</v>
      </c>
      <c r="I18" s="196">
        <f t="shared" si="4"/>
        <v>2.3422321798640802E-2</v>
      </c>
      <c r="J18" s="197">
        <f t="shared" si="5"/>
        <v>5.9158617867056257E-2</v>
      </c>
    </row>
    <row r="19" spans="1:10" x14ac:dyDescent="0.15">
      <c r="A19" s="190"/>
      <c r="B19" s="191" t="s">
        <v>93</v>
      </c>
      <c r="C19" s="192" t="s">
        <v>371</v>
      </c>
      <c r="D19" s="193"/>
      <c r="E19" s="194"/>
      <c r="F19" s="195">
        <f>逆行列係数!D19</f>
        <v>1.3923195216266341E-4</v>
      </c>
      <c r="G19" s="195">
        <f>逆行列係数!AS19</f>
        <v>1.1019526911542626E-4</v>
      </c>
      <c r="H19" s="472">
        <f t="shared" si="3"/>
        <v>3.7419077949800085E-3</v>
      </c>
      <c r="I19" s="196">
        <f t="shared" si="4"/>
        <v>5.2424308221631433E-3</v>
      </c>
      <c r="J19" s="197">
        <f t="shared" si="5"/>
        <v>8.9843386171431523E-3</v>
      </c>
    </row>
    <row r="20" spans="1:10" x14ac:dyDescent="0.15">
      <c r="A20" s="190"/>
      <c r="B20" s="191" t="s">
        <v>94</v>
      </c>
      <c r="C20" s="192" t="s">
        <v>372</v>
      </c>
      <c r="D20" s="193"/>
      <c r="E20" s="194"/>
      <c r="F20" s="195">
        <f>逆行列係数!D20</f>
        <v>1.1473840277349576E-4</v>
      </c>
      <c r="G20" s="195">
        <f>逆行列係数!AS20</f>
        <v>4.566359820619721E-5</v>
      </c>
      <c r="H20" s="472">
        <f t="shared" si="3"/>
        <v>3.0836350209333058E-3</v>
      </c>
      <c r="I20" s="196">
        <f t="shared" si="4"/>
        <v>2.1724004724403352E-3</v>
      </c>
      <c r="J20" s="197">
        <f t="shared" si="5"/>
        <v>5.2560354933736415E-3</v>
      </c>
    </row>
    <row r="21" spans="1:10" x14ac:dyDescent="0.15">
      <c r="A21" s="190"/>
      <c r="B21" s="191" t="s">
        <v>95</v>
      </c>
      <c r="C21" s="192" t="s">
        <v>373</v>
      </c>
      <c r="D21" s="193"/>
      <c r="E21" s="194"/>
      <c r="F21" s="195">
        <f>逆行列係数!D21</f>
        <v>3.3638840798326839E-4</v>
      </c>
      <c r="G21" s="195">
        <f>逆行列係数!AS21</f>
        <v>3.0126863680572775E-5</v>
      </c>
      <c r="H21" s="472">
        <f t="shared" si="3"/>
        <v>9.0405570447144156E-3</v>
      </c>
      <c r="I21" s="196">
        <f t="shared" si="4"/>
        <v>1.4332557105396851E-3</v>
      </c>
      <c r="J21" s="197">
        <f t="shared" si="5"/>
        <v>1.0473812755254101E-2</v>
      </c>
    </row>
    <row r="22" spans="1:10" x14ac:dyDescent="0.15">
      <c r="A22" s="190"/>
      <c r="B22" s="191" t="s">
        <v>96</v>
      </c>
      <c r="C22" s="192" t="s">
        <v>374</v>
      </c>
      <c r="D22" s="193"/>
      <c r="E22" s="194"/>
      <c r="F22" s="195">
        <f>逆行列係数!D22</f>
        <v>1.5988018174191025E-4</v>
      </c>
      <c r="G22" s="195">
        <f>逆行列係数!AS22</f>
        <v>4.613262604352137E-5</v>
      </c>
      <c r="H22" s="472">
        <f t="shared" si="3"/>
        <v>4.2968362436227019E-3</v>
      </c>
      <c r="I22" s="196">
        <f t="shared" si="4"/>
        <v>2.1947140074094736E-3</v>
      </c>
      <c r="J22" s="197">
        <f t="shared" si="5"/>
        <v>6.4915502510321755E-3</v>
      </c>
    </row>
    <row r="23" spans="1:10" x14ac:dyDescent="0.15">
      <c r="A23" s="190"/>
      <c r="B23" s="191" t="s">
        <v>97</v>
      </c>
      <c r="C23" s="192" t="s">
        <v>11</v>
      </c>
      <c r="D23" s="193"/>
      <c r="E23" s="194"/>
      <c r="F23" s="195">
        <f>逆行列係数!D23</f>
        <v>1.5508583748122739E-4</v>
      </c>
      <c r="G23" s="195">
        <f>逆行列係数!AS23</f>
        <v>9.3046156329311234E-5</v>
      </c>
      <c r="H23" s="472">
        <f t="shared" si="3"/>
        <v>4.1679865515641739E-3</v>
      </c>
      <c r="I23" s="196">
        <f t="shared" si="4"/>
        <v>4.4265787609597653E-3</v>
      </c>
      <c r="J23" s="197">
        <f t="shared" si="5"/>
        <v>8.5945653125239392E-3</v>
      </c>
    </row>
    <row r="24" spans="1:10" x14ac:dyDescent="0.15">
      <c r="A24" s="190"/>
      <c r="B24" s="191" t="s">
        <v>98</v>
      </c>
      <c r="C24" s="192" t="s">
        <v>345</v>
      </c>
      <c r="D24" s="193"/>
      <c r="E24" s="194"/>
      <c r="F24" s="195">
        <f>逆行列係数!D24</f>
        <v>6.3771395503227807E-5</v>
      </c>
      <c r="G24" s="195">
        <f>逆行列係数!AS24</f>
        <v>1.631343044838379E-5</v>
      </c>
      <c r="H24" s="472">
        <f t="shared" si="3"/>
        <v>1.7138787341823365E-3</v>
      </c>
      <c r="I24" s="196">
        <f t="shared" si="4"/>
        <v>7.7609530140754148E-4</v>
      </c>
      <c r="J24" s="197">
        <f t="shared" si="5"/>
        <v>2.4899740355898781E-3</v>
      </c>
    </row>
    <row r="25" spans="1:10" x14ac:dyDescent="0.15">
      <c r="A25" s="190"/>
      <c r="B25" s="191" t="s">
        <v>99</v>
      </c>
      <c r="C25" s="192" t="s">
        <v>342</v>
      </c>
      <c r="D25" s="193"/>
      <c r="E25" s="194"/>
      <c r="F25" s="195">
        <f>逆行列係数!D25</f>
        <v>3.1488902317964348E-4</v>
      </c>
      <c r="G25" s="195">
        <f>逆行列係数!AS25</f>
        <v>1.1963037613203187E-4</v>
      </c>
      <c r="H25" s="472">
        <f t="shared" si="3"/>
        <v>8.462753499376122E-3</v>
      </c>
      <c r="I25" s="196">
        <f t="shared" si="4"/>
        <v>5.6912966966359401E-3</v>
      </c>
      <c r="J25" s="197">
        <f t="shared" si="5"/>
        <v>1.4154050196012062E-2</v>
      </c>
    </row>
    <row r="26" spans="1:10" x14ac:dyDescent="0.15">
      <c r="A26" s="190"/>
      <c r="B26" s="191" t="s">
        <v>100</v>
      </c>
      <c r="C26" s="192" t="s">
        <v>13</v>
      </c>
      <c r="D26" s="193"/>
      <c r="E26" s="194"/>
      <c r="F26" s="195">
        <f>逆行列係数!D26</f>
        <v>1.3346627941414676E-3</v>
      </c>
      <c r="G26" s="195">
        <f>逆行列係数!AS26</f>
        <v>3.1742518634800021E-4</v>
      </c>
      <c r="H26" s="472">
        <f t="shared" si="3"/>
        <v>3.58695330740827E-2</v>
      </c>
      <c r="I26" s="196">
        <f t="shared" si="4"/>
        <v>1.5101188953026303E-2</v>
      </c>
      <c r="J26" s="197">
        <f t="shared" si="5"/>
        <v>5.0970722027109006E-2</v>
      </c>
    </row>
    <row r="27" spans="1:10" x14ac:dyDescent="0.15">
      <c r="A27" s="190"/>
      <c r="B27" s="191" t="s">
        <v>101</v>
      </c>
      <c r="C27" s="192" t="s">
        <v>14</v>
      </c>
      <c r="D27" s="193"/>
      <c r="E27" s="194"/>
      <c r="F27" s="195">
        <f>逆行列係数!D27</f>
        <v>5.0867647562113129E-3</v>
      </c>
      <c r="G27" s="195">
        <f>逆行列係数!AS27</f>
        <v>1.0580273573639566E-4</v>
      </c>
      <c r="H27" s="472">
        <f t="shared" si="1"/>
        <v>0.13670859595690513</v>
      </c>
      <c r="I27" s="196">
        <f t="shared" si="2"/>
        <v>5.0334603957695222E-3</v>
      </c>
      <c r="J27" s="197">
        <f t="shared" si="0"/>
        <v>0.14174205635267464</v>
      </c>
    </row>
    <row r="28" spans="1:10" x14ac:dyDescent="0.15">
      <c r="A28" s="190"/>
      <c r="B28" s="191" t="s">
        <v>102</v>
      </c>
      <c r="C28" s="192" t="s">
        <v>343</v>
      </c>
      <c r="D28" s="193"/>
      <c r="E28" s="194"/>
      <c r="F28" s="195">
        <f>逆行列係数!D28</f>
        <v>1.2381604398434731E-2</v>
      </c>
      <c r="G28" s="195">
        <f>逆行列係数!AS28</f>
        <v>5.3648321549991666E-4</v>
      </c>
      <c r="H28" s="472">
        <f t="shared" ref="H28:I31" si="6">D$5*F28</f>
        <v>0.33275998284311781</v>
      </c>
      <c r="I28" s="196">
        <f t="shared" si="6"/>
        <v>2.5522657797259606E-2</v>
      </c>
      <c r="J28" s="197">
        <f>SUM(H28:I28)</f>
        <v>0.3582826406403774</v>
      </c>
    </row>
    <row r="29" spans="1:10" x14ac:dyDescent="0.15">
      <c r="A29" s="190"/>
      <c r="B29" s="191" t="s">
        <v>103</v>
      </c>
      <c r="C29" s="192" t="s">
        <v>375</v>
      </c>
      <c r="D29" s="193"/>
      <c r="E29" s="194"/>
      <c r="F29" s="195">
        <f>逆行列係数!D29</f>
        <v>2.5149274701614997E-3</v>
      </c>
      <c r="G29" s="195">
        <f>逆行列係数!AS29</f>
        <v>7.2132896796472403E-5</v>
      </c>
      <c r="H29" s="472">
        <f t="shared" si="6"/>
        <v>6.7589562296823363E-2</v>
      </c>
      <c r="I29" s="196">
        <f t="shared" si="6"/>
        <v>3.4316511452196492E-3</v>
      </c>
      <c r="J29" s="197">
        <f>SUM(H29:I29)</f>
        <v>7.1021213442043013E-2</v>
      </c>
    </row>
    <row r="30" spans="1:10" x14ac:dyDescent="0.15">
      <c r="A30" s="190"/>
      <c r="B30" s="191" t="s">
        <v>104</v>
      </c>
      <c r="C30" s="192" t="s">
        <v>376</v>
      </c>
      <c r="D30" s="193"/>
      <c r="E30" s="194"/>
      <c r="F30" s="195">
        <f>逆行列係数!D30</f>
        <v>8.2393537733051799E-4</v>
      </c>
      <c r="G30" s="195">
        <f>逆行列係数!AS30</f>
        <v>3.314989387542642E-5</v>
      </c>
      <c r="H30" s="472">
        <f t="shared" si="6"/>
        <v>2.2143553710939238E-2</v>
      </c>
      <c r="I30" s="196">
        <f t="shared" si="6"/>
        <v>1.5770733789119114E-3</v>
      </c>
      <c r="J30" s="197">
        <f>SUM(H30:I30)</f>
        <v>2.3720627089851148E-2</v>
      </c>
    </row>
    <row r="31" spans="1:10" x14ac:dyDescent="0.15">
      <c r="A31" s="190"/>
      <c r="B31" s="191" t="s">
        <v>105</v>
      </c>
      <c r="C31" s="192" t="s">
        <v>377</v>
      </c>
      <c r="D31" s="193"/>
      <c r="E31" s="194"/>
      <c r="F31" s="195">
        <f>逆行列係数!D31</f>
        <v>2.3088747965729517E-2</v>
      </c>
      <c r="G31" s="195">
        <f>逆行列係数!AS31</f>
        <v>2.4651714403855331E-3</v>
      </c>
      <c r="H31" s="472">
        <f t="shared" si="6"/>
        <v>0.62051824058572758</v>
      </c>
      <c r="I31" s="196">
        <f t="shared" si="6"/>
        <v>0.11727809047279933</v>
      </c>
      <c r="J31" s="197">
        <f>SUM(H31:I31)</f>
        <v>0.73779633105852693</v>
      </c>
    </row>
    <row r="32" spans="1:10" x14ac:dyDescent="0.15">
      <c r="A32" s="190"/>
      <c r="B32" s="191" t="s">
        <v>106</v>
      </c>
      <c r="C32" s="192" t="s">
        <v>17</v>
      </c>
      <c r="D32" s="193"/>
      <c r="E32" s="194"/>
      <c r="F32" s="195">
        <f>逆行列係数!D32</f>
        <v>9.7205808545013771E-3</v>
      </c>
      <c r="G32" s="195">
        <f>逆行列係数!AS32</f>
        <v>2.4418191924402134E-4</v>
      </c>
      <c r="H32" s="472">
        <f t="shared" si="1"/>
        <v>0.26124403706339827</v>
      </c>
      <c r="I32" s="196">
        <f t="shared" si="2"/>
        <v>1.1616713039821477E-2</v>
      </c>
      <c r="J32" s="197">
        <f t="shared" si="0"/>
        <v>0.27286075010321975</v>
      </c>
    </row>
    <row r="33" spans="1:10" x14ac:dyDescent="0.15">
      <c r="A33" s="190"/>
      <c r="B33" s="191" t="s">
        <v>107</v>
      </c>
      <c r="C33" s="192" t="s">
        <v>18</v>
      </c>
      <c r="D33" s="193"/>
      <c r="E33" s="194"/>
      <c r="F33" s="195">
        <f>逆行列係数!D33</f>
        <v>8.4452859799930211E-3</v>
      </c>
      <c r="G33" s="195">
        <f>逆行列係数!AS33</f>
        <v>2.2560008414377255E-4</v>
      </c>
      <c r="H33" s="472">
        <f t="shared" si="1"/>
        <v>0.22697003775722072</v>
      </c>
      <c r="I33" s="196">
        <f t="shared" si="2"/>
        <v>1.0732700633083226E-2</v>
      </c>
      <c r="J33" s="197">
        <f t="shared" si="0"/>
        <v>0.23770273839030395</v>
      </c>
    </row>
    <row r="34" spans="1:10" x14ac:dyDescent="0.15">
      <c r="A34" s="190"/>
      <c r="B34" s="191" t="s">
        <v>108</v>
      </c>
      <c r="C34" s="192" t="s">
        <v>378</v>
      </c>
      <c r="D34" s="193"/>
      <c r="E34" s="194"/>
      <c r="F34" s="195">
        <f>逆行列係数!D34</f>
        <v>1.9978553155215538E-2</v>
      </c>
      <c r="G34" s="195">
        <f>逆行列係数!AS34</f>
        <v>1.6678828712573251E-3</v>
      </c>
      <c r="H34" s="472">
        <f t="shared" si="1"/>
        <v>0.53693065867944223</v>
      </c>
      <c r="I34" s="196">
        <f t="shared" si="2"/>
        <v>7.9347876204000495E-2</v>
      </c>
      <c r="J34" s="197">
        <f t="shared" si="0"/>
        <v>0.61627853488344275</v>
      </c>
    </row>
    <row r="35" spans="1:10" x14ac:dyDescent="0.15">
      <c r="A35" s="190"/>
      <c r="B35" s="191" t="s">
        <v>109</v>
      </c>
      <c r="C35" s="192" t="s">
        <v>347</v>
      </c>
      <c r="D35" s="193"/>
      <c r="E35" s="194"/>
      <c r="F35" s="195">
        <f>逆行列係数!D35</f>
        <v>4.5619813853549447E-3</v>
      </c>
      <c r="G35" s="195">
        <f>逆行列係数!AS35</f>
        <v>2.8383440943893475E-4</v>
      </c>
      <c r="H35" s="472">
        <f t="shared" si="1"/>
        <v>0.12260485787393141</v>
      </c>
      <c r="I35" s="196">
        <f t="shared" si="2"/>
        <v>1.3503141000313978E-2</v>
      </c>
      <c r="J35" s="197">
        <f t="shared" si="0"/>
        <v>0.13610799887424538</v>
      </c>
    </row>
    <row r="36" spans="1:10" x14ac:dyDescent="0.15">
      <c r="A36" s="190"/>
      <c r="B36" s="191" t="s">
        <v>110</v>
      </c>
      <c r="C36" s="192" t="s">
        <v>19</v>
      </c>
      <c r="D36" s="193"/>
      <c r="E36" s="194"/>
      <c r="F36" s="195">
        <f>逆行列係数!D36</f>
        <v>3.7388625582116782E-3</v>
      </c>
      <c r="G36" s="195">
        <f>逆行列係数!AS36</f>
        <v>2.7825470563751216E-5</v>
      </c>
      <c r="H36" s="472">
        <f t="shared" si="1"/>
        <v>0.10048324923711639</v>
      </c>
      <c r="I36" s="196">
        <f t="shared" si="2"/>
        <v>1.3237692116510455E-3</v>
      </c>
      <c r="J36" s="197">
        <f t="shared" si="0"/>
        <v>0.10180701844876744</v>
      </c>
    </row>
    <row r="37" spans="1:10" x14ac:dyDescent="0.15">
      <c r="A37" s="190"/>
      <c r="B37" s="191" t="s">
        <v>111</v>
      </c>
      <c r="C37" s="192" t="s">
        <v>20</v>
      </c>
      <c r="D37" s="193"/>
      <c r="E37" s="194"/>
      <c r="F37" s="195">
        <f>逆行列係数!D37</f>
        <v>4.2102807340539585E-3</v>
      </c>
      <c r="G37" s="195">
        <f>逆行列係数!AS37</f>
        <v>5.7720532508840218E-4</v>
      </c>
      <c r="H37" s="472">
        <f t="shared" si="1"/>
        <v>0.11315277889233961</v>
      </c>
      <c r="I37" s="196">
        <f t="shared" si="2"/>
        <v>2.7459971841354958E-2</v>
      </c>
      <c r="J37" s="197">
        <f t="shared" si="0"/>
        <v>0.14061275073369456</v>
      </c>
    </row>
    <row r="38" spans="1:10" x14ac:dyDescent="0.15">
      <c r="A38" s="190"/>
      <c r="B38" s="191" t="s">
        <v>112</v>
      </c>
      <c r="C38" s="192" t="s">
        <v>379</v>
      </c>
      <c r="D38" s="193"/>
      <c r="E38" s="194"/>
      <c r="F38" s="195">
        <f>逆行列係数!D38</f>
        <v>1.0238390471423876E-3</v>
      </c>
      <c r="G38" s="195">
        <f>逆行列係数!AS38</f>
        <v>4.4589406321182193E-6</v>
      </c>
      <c r="H38" s="472">
        <f t="shared" si="1"/>
        <v>2.7516035305108356E-2</v>
      </c>
      <c r="I38" s="196">
        <f t="shared" si="2"/>
        <v>2.1212968570843841E-4</v>
      </c>
      <c r="J38" s="197">
        <f t="shared" si="0"/>
        <v>2.7728164990816796E-2</v>
      </c>
    </row>
    <row r="39" spans="1:10" x14ac:dyDescent="0.15">
      <c r="A39" s="190"/>
      <c r="B39" s="191" t="s">
        <v>334</v>
      </c>
      <c r="C39" s="192" t="s">
        <v>380</v>
      </c>
      <c r="D39" s="193"/>
      <c r="E39" s="194"/>
      <c r="F39" s="195">
        <f>逆行列係数!D39</f>
        <v>5.9200167610341207E-4</v>
      </c>
      <c r="G39" s="195">
        <f>逆行列係数!AS39</f>
        <v>3.0440844356771865E-5</v>
      </c>
      <c r="H39" s="472">
        <f t="shared" si="1"/>
        <v>1.5910253731590086E-2</v>
      </c>
      <c r="I39" s="196">
        <f t="shared" si="2"/>
        <v>1.4481930303328386E-3</v>
      </c>
      <c r="J39" s="197">
        <f t="shared" si="0"/>
        <v>1.7358446761922924E-2</v>
      </c>
    </row>
    <row r="40" spans="1:10" x14ac:dyDescent="0.15">
      <c r="A40" s="190"/>
      <c r="B40" s="191" t="s">
        <v>335</v>
      </c>
      <c r="C40" s="192" t="s">
        <v>21</v>
      </c>
      <c r="D40" s="193"/>
      <c r="E40" s="194"/>
      <c r="F40" s="195">
        <f>逆行列係数!D40</f>
        <v>4.1900742822309968E-2</v>
      </c>
      <c r="G40" s="195">
        <f>逆行列係数!AS40</f>
        <v>1.1173549919871984E-3</v>
      </c>
      <c r="H40" s="472">
        <f t="shared" si="1"/>
        <v>1.12609723376628</v>
      </c>
      <c r="I40" s="196">
        <f t="shared" si="2"/>
        <v>5.3157057433707258E-2</v>
      </c>
      <c r="J40" s="197">
        <f t="shared" si="0"/>
        <v>1.1792542911999873</v>
      </c>
    </row>
    <row r="41" spans="1:10" x14ac:dyDescent="0.15">
      <c r="A41" s="190"/>
      <c r="B41" s="191" t="s">
        <v>381</v>
      </c>
      <c r="C41" s="435" t="s">
        <v>439</v>
      </c>
      <c r="D41" s="193"/>
      <c r="E41" s="194"/>
      <c r="F41" s="195">
        <f>逆行列係数!D41</f>
        <v>4.7654604002093595E-4</v>
      </c>
      <c r="G41" s="195">
        <f>逆行列係数!AS41</f>
        <v>3.4123298591999221E-5</v>
      </c>
      <c r="H41" s="472">
        <f t="shared" ref="H41:I43" si="7">D$5*F41</f>
        <v>1.280734281264626E-2</v>
      </c>
      <c r="I41" s="196">
        <f t="shared" si="7"/>
        <v>1.6233821445201244E-3</v>
      </c>
      <c r="J41" s="197">
        <f>SUM(H41:I41)</f>
        <v>1.4430724957166385E-2</v>
      </c>
    </row>
    <row r="42" spans="1:10" x14ac:dyDescent="0.15">
      <c r="A42" s="190"/>
      <c r="B42" s="191" t="s">
        <v>336</v>
      </c>
      <c r="C42" s="192" t="s">
        <v>383</v>
      </c>
      <c r="D42" s="193"/>
      <c r="E42" s="194"/>
      <c r="F42" s="195">
        <f>逆行列係数!D42</f>
        <v>8.5973603970959124E-4</v>
      </c>
      <c r="G42" s="195">
        <f>逆行列係数!AS42</f>
        <v>2.71758529974685E-5</v>
      </c>
      <c r="H42" s="472">
        <f t="shared" si="7"/>
        <v>2.3105709132456236E-2</v>
      </c>
      <c r="I42" s="196">
        <f t="shared" si="7"/>
        <v>1.2928642991313268E-3</v>
      </c>
      <c r="J42" s="197">
        <f>SUM(H42:I42)</f>
        <v>2.4398573431587564E-2</v>
      </c>
    </row>
    <row r="43" spans="1:10" x14ac:dyDescent="0.15">
      <c r="A43" s="190"/>
      <c r="B43" s="191" t="s">
        <v>337</v>
      </c>
      <c r="C43" s="192" t="s">
        <v>384</v>
      </c>
      <c r="D43" s="193"/>
      <c r="E43" s="194"/>
      <c r="F43" s="195">
        <f>逆行列係数!D43</f>
        <v>1.6482114329555098E-2</v>
      </c>
      <c r="G43" s="195">
        <f>逆行列係数!AS43</f>
        <v>1.2266366574458399E-4</v>
      </c>
      <c r="H43" s="472">
        <f t="shared" si="7"/>
        <v>0.4429626327113485</v>
      </c>
      <c r="I43" s="196">
        <f t="shared" si="7"/>
        <v>5.8356024466471668E-3</v>
      </c>
      <c r="J43" s="197">
        <f>SUM(H43:I43)</f>
        <v>0.44879823515799566</v>
      </c>
    </row>
    <row r="44" spans="1:10" x14ac:dyDescent="0.15">
      <c r="A44" s="202"/>
      <c r="B44" s="271"/>
      <c r="C44" s="272" t="s">
        <v>116</v>
      </c>
      <c r="D44" s="273">
        <f>SUM(D5:D43)</f>
        <v>26.875352509662235</v>
      </c>
      <c r="E44" s="273">
        <f>SUM(E5:E43)</f>
        <v>47.574009884869497</v>
      </c>
      <c r="F44" s="274">
        <f>逆行列係数!D44</f>
        <v>1.3624263904955238</v>
      </c>
      <c r="G44" s="274">
        <f>逆行列係数!AS44</f>
        <v>2.5742291290019127E-2</v>
      </c>
      <c r="H44" s="476">
        <f>SUM(H5:H43)</f>
        <v>36.615689513033928</v>
      </c>
      <c r="I44" s="275">
        <f>SUM(I5:I43)</f>
        <v>1.2246640202905608</v>
      </c>
      <c r="J44" s="276">
        <f>SUM(J5:J43)</f>
        <v>37.840353533324496</v>
      </c>
    </row>
    <row r="45" spans="1:10" x14ac:dyDescent="0.15">
      <c r="A45" s="208" t="s">
        <v>137</v>
      </c>
      <c r="B45" s="191" t="s">
        <v>358</v>
      </c>
      <c r="C45" s="192" t="s">
        <v>359</v>
      </c>
      <c r="D45" s="193"/>
      <c r="E45" s="194"/>
      <c r="F45" s="195">
        <f>逆行列係数!D46</f>
        <v>0.10190468234106891</v>
      </c>
      <c r="G45" s="195">
        <f>逆行列係数!AS46</f>
        <v>1.1835167519777878</v>
      </c>
      <c r="H45" s="472">
        <f t="shared" ref="H45:H80" si="8">D$5*F45</f>
        <v>2.7387242603013791</v>
      </c>
      <c r="I45" s="196">
        <f t="shared" ref="I45:I80" si="9">E$5*G45</f>
        <v>56.304637657499917</v>
      </c>
      <c r="J45" s="197">
        <f t="shared" ref="J45:J80" si="10">SUM(H45:I45)</f>
        <v>59.043361917801299</v>
      </c>
    </row>
    <row r="46" spans="1:10" x14ac:dyDescent="0.15">
      <c r="A46" s="208" t="s">
        <v>138</v>
      </c>
      <c r="B46" s="191" t="s">
        <v>360</v>
      </c>
      <c r="C46" s="192" t="s">
        <v>361</v>
      </c>
      <c r="D46" s="193"/>
      <c r="E46" s="194"/>
      <c r="F46" s="195">
        <f>逆行列係数!D47</f>
        <v>1.4169413358207257E-3</v>
      </c>
      <c r="G46" s="195">
        <f>逆行列係数!AS47</f>
        <v>1.8923099155502381E-3</v>
      </c>
      <c r="H46" s="472">
        <f t="shared" si="8"/>
        <v>3.8080797885693699E-2</v>
      </c>
      <c r="I46" s="196">
        <f t="shared" si="9"/>
        <v>9.0024770627623582E-2</v>
      </c>
      <c r="J46" s="197">
        <f t="shared" si="10"/>
        <v>0.12810556851331728</v>
      </c>
    </row>
    <row r="47" spans="1:10" x14ac:dyDescent="0.15">
      <c r="A47" s="208" t="s">
        <v>139</v>
      </c>
      <c r="B47" s="191" t="s">
        <v>362</v>
      </c>
      <c r="C47" s="192" t="s">
        <v>363</v>
      </c>
      <c r="D47" s="214"/>
      <c r="E47" s="198"/>
      <c r="F47" s="195">
        <f>逆行列係数!D48</f>
        <v>3.2297051955598502E-3</v>
      </c>
      <c r="G47" s="195">
        <f>逆行列係数!AS48</f>
        <v>4.0629881482489453E-3</v>
      </c>
      <c r="H47" s="472">
        <f t="shared" si="8"/>
        <v>8.6799465632958581E-2</v>
      </c>
      <c r="I47" s="196">
        <f t="shared" si="9"/>
        <v>0.19329263832690294</v>
      </c>
      <c r="J47" s="197">
        <f t="shared" si="10"/>
        <v>0.2800921039598615</v>
      </c>
    </row>
    <row r="48" spans="1:10" x14ac:dyDescent="0.15">
      <c r="A48" s="208" t="s">
        <v>140</v>
      </c>
      <c r="B48" s="191" t="s">
        <v>364</v>
      </c>
      <c r="C48" s="192" t="s">
        <v>3</v>
      </c>
      <c r="D48" s="214"/>
      <c r="E48" s="198"/>
      <c r="F48" s="195">
        <f>逆行列係数!D49</f>
        <v>3.9670704497269484E-2</v>
      </c>
      <c r="G48" s="195">
        <f>逆行列係数!AS49</f>
        <v>5.4417987240217465E-2</v>
      </c>
      <c r="H48" s="472">
        <f t="shared" si="8"/>
        <v>1.0661641676707603</v>
      </c>
      <c r="I48" s="196">
        <f t="shared" si="9"/>
        <v>2.5888818628808079</v>
      </c>
      <c r="J48" s="197">
        <f t="shared" si="10"/>
        <v>3.655046030551568</v>
      </c>
    </row>
    <row r="49" spans="1:10" x14ac:dyDescent="0.15">
      <c r="A49" s="208" t="s">
        <v>136</v>
      </c>
      <c r="B49" s="191" t="s">
        <v>365</v>
      </c>
      <c r="C49" s="192" t="s">
        <v>344</v>
      </c>
      <c r="E49" s="198"/>
      <c r="F49" s="195">
        <f>逆行列係数!D50</f>
        <v>0.10479594740893071</v>
      </c>
      <c r="G49" s="195">
        <f>逆行列係数!AS50</f>
        <v>0.14360796689179184</v>
      </c>
      <c r="H49" s="472">
        <f t="shared" si="8"/>
        <v>2.8164280281990375</v>
      </c>
      <c r="I49" s="196">
        <f t="shared" si="9"/>
        <v>6.8320068364561166</v>
      </c>
      <c r="J49" s="197">
        <f t="shared" si="10"/>
        <v>9.6484348646551545</v>
      </c>
    </row>
    <row r="50" spans="1:10" x14ac:dyDescent="0.15">
      <c r="A50" s="208"/>
      <c r="B50" s="191" t="s">
        <v>366</v>
      </c>
      <c r="C50" s="192" t="s">
        <v>4</v>
      </c>
      <c r="E50" s="198"/>
      <c r="F50" s="195">
        <f>逆行列係数!D51</f>
        <v>4.3785442252549395E-3</v>
      </c>
      <c r="G50" s="195">
        <f>逆行列係数!AS51</f>
        <v>7.0155088962941233E-3</v>
      </c>
      <c r="H50" s="472">
        <f t="shared" si="8"/>
        <v>0.11767491953287243</v>
      </c>
      <c r="I50" s="196">
        <f t="shared" si="9"/>
        <v>0.33375588957968649</v>
      </c>
      <c r="J50" s="197">
        <f t="shared" si="10"/>
        <v>0.45143080911255895</v>
      </c>
    </row>
    <row r="51" spans="1:10" x14ac:dyDescent="0.15">
      <c r="A51" s="208"/>
      <c r="B51" s="191" t="s">
        <v>367</v>
      </c>
      <c r="C51" s="192" t="s">
        <v>113</v>
      </c>
      <c r="E51" s="198"/>
      <c r="F51" s="195">
        <f>逆行列係数!D52</f>
        <v>3.6140303371204698E-2</v>
      </c>
      <c r="G51" s="195">
        <f>逆行列係数!AS52</f>
        <v>5.2072713667053218E-2</v>
      </c>
      <c r="H51" s="472">
        <f t="shared" si="8"/>
        <v>0.97128339290726073</v>
      </c>
      <c r="I51" s="196">
        <f t="shared" si="9"/>
        <v>2.4773077947283686</v>
      </c>
      <c r="J51" s="197">
        <f t="shared" si="10"/>
        <v>3.4485911876356292</v>
      </c>
    </row>
    <row r="52" spans="1:10" x14ac:dyDescent="0.15">
      <c r="A52" s="208"/>
      <c r="B52" s="191" t="s">
        <v>368</v>
      </c>
      <c r="C52" s="192" t="s">
        <v>5</v>
      </c>
      <c r="E52" s="198"/>
      <c r="F52" s="195">
        <f>逆行列係数!D53</f>
        <v>0.10148037365224599</v>
      </c>
      <c r="G52" s="195">
        <f>逆行列係数!AS53</f>
        <v>0.13478547793909143</v>
      </c>
      <c r="H52" s="472">
        <f t="shared" si="8"/>
        <v>2.7273208147163506</v>
      </c>
      <c r="I52" s="196">
        <f t="shared" si="9"/>
        <v>6.4122856598111948</v>
      </c>
      <c r="J52" s="197">
        <f t="shared" si="10"/>
        <v>9.1396064745275449</v>
      </c>
    </row>
    <row r="53" spans="1:10" x14ac:dyDescent="0.15">
      <c r="A53" s="208"/>
      <c r="B53" s="191" t="s">
        <v>369</v>
      </c>
      <c r="C53" s="192" t="s">
        <v>6</v>
      </c>
      <c r="E53" s="198"/>
      <c r="F53" s="195">
        <f>逆行列係数!D54</f>
        <v>4.7805393426592277E-2</v>
      </c>
      <c r="G53" s="195">
        <f>逆行列係数!AS54</f>
        <v>6.3070335614239942E-2</v>
      </c>
      <c r="H53" s="472">
        <f t="shared" si="8"/>
        <v>1.2847868002027574</v>
      </c>
      <c r="I53" s="196">
        <f t="shared" si="9"/>
        <v>3.0005087699538877</v>
      </c>
      <c r="J53" s="197">
        <f t="shared" si="10"/>
        <v>4.2852955701566451</v>
      </c>
    </row>
    <row r="54" spans="1:10" x14ac:dyDescent="0.15">
      <c r="A54" s="208"/>
      <c r="B54" s="191" t="s">
        <v>88</v>
      </c>
      <c r="C54" s="192" t="s">
        <v>370</v>
      </c>
      <c r="E54" s="198"/>
      <c r="F54" s="195">
        <f>逆行列係数!D55</f>
        <v>1.9141193724708065E-2</v>
      </c>
      <c r="G54" s="195">
        <f>逆行列係数!AS55</f>
        <v>2.1364868756227708E-2</v>
      </c>
      <c r="H54" s="472">
        <f t="shared" si="8"/>
        <v>0.51442632880726391</v>
      </c>
      <c r="I54" s="196">
        <f t="shared" si="9"/>
        <v>1.0164124773977163</v>
      </c>
      <c r="J54" s="197">
        <f t="shared" si="10"/>
        <v>1.5308388062049803</v>
      </c>
    </row>
    <row r="55" spans="1:10" x14ac:dyDescent="0.15">
      <c r="A55" s="208"/>
      <c r="B55" s="191" t="s">
        <v>89</v>
      </c>
      <c r="C55" s="192" t="s">
        <v>7</v>
      </c>
      <c r="E55" s="198"/>
      <c r="F55" s="195">
        <f>逆行列係数!D56</f>
        <v>4.4146444523906186E-3</v>
      </c>
      <c r="G55" s="195">
        <f>逆行列係数!AS56</f>
        <v>6.2895128707963566E-3</v>
      </c>
      <c r="H55" s="472">
        <f t="shared" si="8"/>
        <v>0.11864512586282268</v>
      </c>
      <c r="I55" s="196">
        <f t="shared" si="9"/>
        <v>0.29921734748627982</v>
      </c>
      <c r="J55" s="197">
        <f t="shared" si="10"/>
        <v>0.41786247334910248</v>
      </c>
    </row>
    <row r="56" spans="1:10" x14ac:dyDescent="0.15">
      <c r="A56" s="208"/>
      <c r="B56" s="191" t="s">
        <v>90</v>
      </c>
      <c r="C56" s="192" t="s">
        <v>8</v>
      </c>
      <c r="E56" s="198"/>
      <c r="F56" s="195">
        <f>逆行列係数!D57</f>
        <v>7.8347310815532513E-3</v>
      </c>
      <c r="G56" s="195">
        <f>逆行列係数!AS57</f>
        <v>9.1599859108902407E-3</v>
      </c>
      <c r="H56" s="472">
        <f t="shared" si="8"/>
        <v>0.2105611596351509</v>
      </c>
      <c r="I56" s="196">
        <f t="shared" si="9"/>
        <v>0.43577726026995761</v>
      </c>
      <c r="J56" s="197">
        <f t="shared" si="10"/>
        <v>0.64633841990510854</v>
      </c>
    </row>
    <row r="57" spans="1:10" x14ac:dyDescent="0.15">
      <c r="A57" s="208"/>
      <c r="B57" s="191" t="s">
        <v>91</v>
      </c>
      <c r="C57" s="192" t="s">
        <v>9</v>
      </c>
      <c r="E57" s="198"/>
      <c r="F57" s="195">
        <f>逆行列係数!D58</f>
        <v>2.4260527867308364E-3</v>
      </c>
      <c r="G57" s="195">
        <f>逆行列係数!AS58</f>
        <v>2.5399237292795824E-3</v>
      </c>
      <c r="H57" s="472">
        <f t="shared" si="8"/>
        <v>6.5201023850439646E-2</v>
      </c>
      <c r="I57" s="196">
        <f t="shared" si="9"/>
        <v>0.12083435660356145</v>
      </c>
      <c r="J57" s="197">
        <f t="shared" si="10"/>
        <v>0.18603538045400109</v>
      </c>
    </row>
    <row r="58" spans="1:10" x14ac:dyDescent="0.15">
      <c r="A58" s="208"/>
      <c r="B58" s="191" t="s">
        <v>92</v>
      </c>
      <c r="C58" s="192" t="s">
        <v>10</v>
      </c>
      <c r="E58" s="198"/>
      <c r="F58" s="195">
        <f>逆行列係数!D59</f>
        <v>7.4579088589724306E-3</v>
      </c>
      <c r="G58" s="195">
        <f>逆行列係数!AS59</f>
        <v>8.6274741046735749E-3</v>
      </c>
      <c r="H58" s="472">
        <f t="shared" si="8"/>
        <v>0.20043392956981693</v>
      </c>
      <c r="I58" s="196">
        <f t="shared" si="9"/>
        <v>0.41044353833719627</v>
      </c>
      <c r="J58" s="197">
        <f t="shared" si="10"/>
        <v>0.61087746790701325</v>
      </c>
    </row>
    <row r="59" spans="1:10" x14ac:dyDescent="0.15">
      <c r="A59" s="208"/>
      <c r="B59" s="191" t="s">
        <v>93</v>
      </c>
      <c r="C59" s="192" t="s">
        <v>371</v>
      </c>
      <c r="E59" s="198"/>
      <c r="F59" s="195">
        <f>逆行列係数!D60</f>
        <v>1.2503273005971601E-3</v>
      </c>
      <c r="G59" s="195">
        <f>逆行列係数!AS60</f>
        <v>1.1808062556383568E-3</v>
      </c>
      <c r="H59" s="472">
        <f t="shared" ref="H59:I61" si="11">D$5*F59</f>
        <v>3.3602986956003097E-2</v>
      </c>
      <c r="I59" s="196">
        <f t="shared" si="11"/>
        <v>5.6175688477854924E-2</v>
      </c>
      <c r="J59" s="197">
        <f>SUM(H59:I59)</f>
        <v>8.9778675433858021E-2</v>
      </c>
    </row>
    <row r="60" spans="1:10" x14ac:dyDescent="0.15">
      <c r="A60" s="208"/>
      <c r="B60" s="191" t="s">
        <v>94</v>
      </c>
      <c r="C60" s="192" t="s">
        <v>372</v>
      </c>
      <c r="E60" s="198"/>
      <c r="F60" s="195">
        <f>逆行列係数!D61</f>
        <v>1.4637104329617572E-3</v>
      </c>
      <c r="G60" s="195">
        <f>逆行列係数!AS61</f>
        <v>1.2952951808144896E-3</v>
      </c>
      <c r="H60" s="472">
        <f t="shared" si="11"/>
        <v>3.9337733857917556E-2</v>
      </c>
      <c r="I60" s="196">
        <f t="shared" si="11"/>
        <v>6.1622385735892349E-2</v>
      </c>
      <c r="J60" s="197">
        <f>SUM(H60:I60)</f>
        <v>0.1009601195938099</v>
      </c>
    </row>
    <row r="61" spans="1:10" x14ac:dyDescent="0.15">
      <c r="A61" s="208"/>
      <c r="B61" s="191" t="s">
        <v>95</v>
      </c>
      <c r="C61" s="192" t="s">
        <v>373</v>
      </c>
      <c r="E61" s="198"/>
      <c r="F61" s="195">
        <f>逆行列係数!D62</f>
        <v>1.1282751495723241E-3</v>
      </c>
      <c r="G61" s="195">
        <f>逆行列係数!AS62</f>
        <v>1.0350783558794414E-3</v>
      </c>
      <c r="H61" s="472">
        <f t="shared" si="11"/>
        <v>3.0322792372648094E-2</v>
      </c>
      <c r="I61" s="196">
        <f t="shared" si="11"/>
        <v>4.9242827934223014E-2</v>
      </c>
      <c r="J61" s="197">
        <f>SUM(H61:I61)</f>
        <v>7.9565620306871115E-2</v>
      </c>
    </row>
    <row r="62" spans="1:10" x14ac:dyDescent="0.15">
      <c r="A62" s="208"/>
      <c r="B62" s="191" t="s">
        <v>96</v>
      </c>
      <c r="C62" s="192" t="s">
        <v>374</v>
      </c>
      <c r="E62" s="198"/>
      <c r="F62" s="195">
        <f>逆行列係数!D63</f>
        <v>1.7915638693736704E-3</v>
      </c>
      <c r="G62" s="195">
        <f>逆行列係数!AS63</f>
        <v>1.6461395866617606E-3</v>
      </c>
      <c r="H62" s="472">
        <f t="shared" si="8"/>
        <v>4.8148910532991855E-2</v>
      </c>
      <c r="I62" s="196">
        <f t="shared" si="9"/>
        <v>7.8313460967721585E-2</v>
      </c>
      <c r="J62" s="197">
        <f t="shared" si="10"/>
        <v>0.12646237150071343</v>
      </c>
    </row>
    <row r="63" spans="1:10" x14ac:dyDescent="0.15">
      <c r="A63" s="208"/>
      <c r="B63" s="191" t="s">
        <v>97</v>
      </c>
      <c r="C63" s="192" t="s">
        <v>11</v>
      </c>
      <c r="E63" s="198"/>
      <c r="F63" s="195">
        <f>逆行列係数!D64</f>
        <v>1.1385689212046837E-3</v>
      </c>
      <c r="G63" s="195">
        <f>逆行列係数!AS64</f>
        <v>1.1107065650105066E-3</v>
      </c>
      <c r="H63" s="472">
        <f t="shared" si="8"/>
        <v>3.0599441113921721E-2</v>
      </c>
      <c r="I63" s="196">
        <f t="shared" si="9"/>
        <v>5.2840765102999288E-2</v>
      </c>
      <c r="J63" s="197">
        <f t="shared" si="10"/>
        <v>8.3440206216921012E-2</v>
      </c>
    </row>
    <row r="64" spans="1:10" x14ac:dyDescent="0.15">
      <c r="A64" s="208"/>
      <c r="B64" s="191" t="s">
        <v>98</v>
      </c>
      <c r="C64" s="192" t="s">
        <v>345</v>
      </c>
      <c r="E64" s="198"/>
      <c r="F64" s="195">
        <f>逆行列係数!D65</f>
        <v>1.3067165046430604E-4</v>
      </c>
      <c r="G64" s="195">
        <f>逆行列係数!AS65</f>
        <v>1.6473395318917209E-4</v>
      </c>
      <c r="H64" s="472">
        <f t="shared" si="8"/>
        <v>3.5118466692475939E-3</v>
      </c>
      <c r="I64" s="196">
        <f t="shared" si="9"/>
        <v>7.8370547173953024E-3</v>
      </c>
      <c r="J64" s="197">
        <f t="shared" si="10"/>
        <v>1.1348901386642896E-2</v>
      </c>
    </row>
    <row r="65" spans="1:10" x14ac:dyDescent="0.15">
      <c r="A65" s="208"/>
      <c r="B65" s="191" t="s">
        <v>99</v>
      </c>
      <c r="C65" s="192" t="s">
        <v>342</v>
      </c>
      <c r="E65" s="198"/>
      <c r="F65" s="195">
        <f>逆行列係数!D66</f>
        <v>6.0211019494488139E-3</v>
      </c>
      <c r="G65" s="195">
        <f>逆行列係数!AS66</f>
        <v>6.4993475190482921E-3</v>
      </c>
      <c r="H65" s="472">
        <f t="shared" si="8"/>
        <v>0.16181923738805135</v>
      </c>
      <c r="I65" s="196">
        <f t="shared" si="9"/>
        <v>0.30920002311640549</v>
      </c>
      <c r="J65" s="197">
        <f t="shared" si="10"/>
        <v>0.47101926050445686</v>
      </c>
    </row>
    <row r="66" spans="1:10" x14ac:dyDescent="0.15">
      <c r="A66" s="208"/>
      <c r="B66" s="191" t="s">
        <v>100</v>
      </c>
      <c r="C66" s="192" t="s">
        <v>13</v>
      </c>
      <c r="E66" s="198"/>
      <c r="F66" s="195">
        <f>逆行列係数!D67</f>
        <v>5.6631890007842779E-3</v>
      </c>
      <c r="G66" s="195">
        <f>逆行列係数!AS67</f>
        <v>6.8344785818841257E-3</v>
      </c>
      <c r="H66" s="472">
        <f t="shared" si="8"/>
        <v>0.1522002007249193</v>
      </c>
      <c r="I66" s="196">
        <f t="shared" si="9"/>
        <v>0.32514355161248426</v>
      </c>
      <c r="J66" s="197">
        <f t="shared" si="10"/>
        <v>0.47734375233740356</v>
      </c>
    </row>
    <row r="67" spans="1:10" x14ac:dyDescent="0.15">
      <c r="A67" s="208"/>
      <c r="B67" s="191" t="s">
        <v>101</v>
      </c>
      <c r="C67" s="192" t="s">
        <v>14</v>
      </c>
      <c r="E67" s="198"/>
      <c r="F67" s="195">
        <f>逆行列係数!D68</f>
        <v>6.0594805159889919E-3</v>
      </c>
      <c r="G67" s="195">
        <f>逆行列係数!AS68</f>
        <v>1.6670111288133917E-2</v>
      </c>
      <c r="H67" s="472">
        <f t="shared" si="8"/>
        <v>0.16285067489263416</v>
      </c>
      <c r="I67" s="196">
        <f t="shared" si="9"/>
        <v>0.79306403920355761</v>
      </c>
      <c r="J67" s="197">
        <f t="shared" si="10"/>
        <v>0.95591471409619178</v>
      </c>
    </row>
    <row r="68" spans="1:10" x14ac:dyDescent="0.15">
      <c r="A68" s="208"/>
      <c r="B68" s="191" t="s">
        <v>102</v>
      </c>
      <c r="C68" s="192" t="s">
        <v>343</v>
      </c>
      <c r="E68" s="198"/>
      <c r="F68" s="195">
        <f>逆行列係数!D69</f>
        <v>1.824474474052095E-2</v>
      </c>
      <c r="G68" s="195">
        <f>逆行列係数!AS69</f>
        <v>3.1277132324895075E-2</v>
      </c>
      <c r="H68" s="472">
        <f t="shared" si="8"/>
        <v>0.49033394635030658</v>
      </c>
      <c r="I68" s="196">
        <f t="shared" si="9"/>
        <v>1.4879786023949295</v>
      </c>
      <c r="J68" s="197">
        <f t="shared" si="10"/>
        <v>1.9783125487452362</v>
      </c>
    </row>
    <row r="69" spans="1:10" x14ac:dyDescent="0.15">
      <c r="A69" s="208"/>
      <c r="B69" s="191" t="s">
        <v>103</v>
      </c>
      <c r="C69" s="192" t="s">
        <v>375</v>
      </c>
      <c r="E69" s="198"/>
      <c r="F69" s="195">
        <f>逆行列係数!D70</f>
        <v>1.9105431351023046E-3</v>
      </c>
      <c r="G69" s="195">
        <f>逆行列係数!AS70</f>
        <v>4.4050400406674848E-3</v>
      </c>
      <c r="H69" s="472">
        <f t="shared" si="8"/>
        <v>5.134652024078968E-2</v>
      </c>
      <c r="I69" s="196">
        <f t="shared" si="9"/>
        <v>0.20956541843796087</v>
      </c>
      <c r="J69" s="197">
        <f t="shared" si="10"/>
        <v>0.26091193867875057</v>
      </c>
    </row>
    <row r="70" spans="1:10" x14ac:dyDescent="0.15">
      <c r="A70" s="208"/>
      <c r="B70" s="191" t="s">
        <v>104</v>
      </c>
      <c r="C70" s="192" t="s">
        <v>376</v>
      </c>
      <c r="E70" s="198"/>
      <c r="F70" s="195">
        <f>逆行列係数!D71</f>
        <v>1.0939349761477602E-3</v>
      </c>
      <c r="G70" s="195">
        <f>逆行列係数!AS71</f>
        <v>1.9887216638874755E-3</v>
      </c>
      <c r="H70" s="472">
        <f>D$5*F70</f>
        <v>2.9399888106620007E-2</v>
      </c>
      <c r="I70" s="196">
        <f>E$5*G70</f>
        <v>9.4611464096036879E-2</v>
      </c>
      <c r="J70" s="197">
        <f>SUM(H70:I70)</f>
        <v>0.12401135220265688</v>
      </c>
    </row>
    <row r="71" spans="1:10" x14ac:dyDescent="0.15">
      <c r="A71" s="208"/>
      <c r="B71" s="191" t="s">
        <v>105</v>
      </c>
      <c r="C71" s="192" t="s">
        <v>377</v>
      </c>
      <c r="E71" s="198"/>
      <c r="F71" s="195">
        <f>逆行列係数!D72</f>
        <v>8.8158119358347886E-2</v>
      </c>
      <c r="G71" s="195">
        <f>逆行列係数!AS72</f>
        <v>0.10826808351192714</v>
      </c>
      <c r="H71" s="472">
        <f>D$5*F71</f>
        <v>2.3692805343444778</v>
      </c>
      <c r="I71" s="196">
        <f>E$5*G71</f>
        <v>5.150746875212298</v>
      </c>
      <c r="J71" s="197">
        <f>SUM(H71:I71)</f>
        <v>7.5200274095567758</v>
      </c>
    </row>
    <row r="72" spans="1:10" x14ac:dyDescent="0.15">
      <c r="A72" s="208"/>
      <c r="B72" s="191" t="s">
        <v>106</v>
      </c>
      <c r="C72" s="192" t="s">
        <v>17</v>
      </c>
      <c r="D72" s="214"/>
      <c r="E72" s="198"/>
      <c r="F72" s="195">
        <f>逆行列係数!D73</f>
        <v>1.0446404857076333E-2</v>
      </c>
      <c r="G72" s="195">
        <f>逆行列係数!AS73</f>
        <v>1.9560946859552463E-2</v>
      </c>
      <c r="H72" s="472">
        <f t="shared" si="8"/>
        <v>0.28075081299257421</v>
      </c>
      <c r="I72" s="196">
        <f t="shared" si="9"/>
        <v>0.93059267925375577</v>
      </c>
      <c r="J72" s="197">
        <f t="shared" si="10"/>
        <v>1.21134349224633</v>
      </c>
    </row>
    <row r="73" spans="1:10" x14ac:dyDescent="0.15">
      <c r="A73" s="208"/>
      <c r="B73" s="191" t="s">
        <v>107</v>
      </c>
      <c r="C73" s="192" t="s">
        <v>18</v>
      </c>
      <c r="D73" s="214"/>
      <c r="E73" s="198"/>
      <c r="F73" s="195">
        <f>逆行列係数!D74</f>
        <v>7.52685452439071E-3</v>
      </c>
      <c r="G73" s="195">
        <f>逆行列係数!AS74</f>
        <v>1.3153054266217623E-2</v>
      </c>
      <c r="H73" s="472">
        <f t="shared" si="8"/>
        <v>0.20228686863194642</v>
      </c>
      <c r="I73" s="196">
        <f t="shared" si="9"/>
        <v>0.6257435336772621</v>
      </c>
      <c r="J73" s="197">
        <f t="shared" si="10"/>
        <v>0.82803040230920855</v>
      </c>
    </row>
    <row r="74" spans="1:10" x14ac:dyDescent="0.15">
      <c r="A74" s="208"/>
      <c r="B74" s="191" t="s">
        <v>108</v>
      </c>
      <c r="C74" s="192" t="s">
        <v>378</v>
      </c>
      <c r="D74" s="214"/>
      <c r="E74" s="198"/>
      <c r="F74" s="195">
        <f>逆行列係数!D75</f>
        <v>3.5012741689695079E-2</v>
      </c>
      <c r="G74" s="195">
        <f>逆行列係数!AS75</f>
        <v>5.2116419041262373E-2</v>
      </c>
      <c r="H74" s="472">
        <f t="shared" si="8"/>
        <v>0.94097977524030219</v>
      </c>
      <c r="I74" s="196">
        <f t="shared" si="9"/>
        <v>2.4793870346330169</v>
      </c>
      <c r="J74" s="197">
        <f t="shared" si="10"/>
        <v>3.4203668098733191</v>
      </c>
    </row>
    <row r="75" spans="1:10" x14ac:dyDescent="0.15">
      <c r="A75" s="208"/>
      <c r="B75" s="191" t="s">
        <v>109</v>
      </c>
      <c r="C75" s="192" t="s">
        <v>347</v>
      </c>
      <c r="D75" s="214"/>
      <c r="E75" s="198"/>
      <c r="F75" s="195">
        <f>逆行列係数!D76</f>
        <v>2.1144069443324462E-2</v>
      </c>
      <c r="G75" s="195">
        <f>逆行列係数!AS76</f>
        <v>2.7199566234767571E-2</v>
      </c>
      <c r="H75" s="472">
        <f t="shared" si="8"/>
        <v>0.56825431977812269</v>
      </c>
      <c r="I75" s="196">
        <f t="shared" si="9"/>
        <v>1.293992432916995</v>
      </c>
      <c r="J75" s="197">
        <f t="shared" si="10"/>
        <v>1.8622467526951176</v>
      </c>
    </row>
    <row r="76" spans="1:10" x14ac:dyDescent="0.15">
      <c r="A76" s="208"/>
      <c r="B76" s="191" t="s">
        <v>110</v>
      </c>
      <c r="C76" s="192" t="s">
        <v>19</v>
      </c>
      <c r="D76" s="214"/>
      <c r="E76" s="198"/>
      <c r="F76" s="195">
        <f>逆行列係数!D77</f>
        <v>1.0190875995676053E-3</v>
      </c>
      <c r="G76" s="195">
        <f>逆行列係数!AS77</f>
        <v>4.5880539091736894E-3</v>
      </c>
      <c r="H76" s="472">
        <f t="shared" si="8"/>
        <v>2.7388338476604907E-2</v>
      </c>
      <c r="I76" s="196">
        <f t="shared" si="9"/>
        <v>0.21827212202734322</v>
      </c>
      <c r="J76" s="197">
        <f t="shared" si="10"/>
        <v>0.24566046050394813</v>
      </c>
    </row>
    <row r="77" spans="1:10" x14ac:dyDescent="0.15">
      <c r="A77" s="208"/>
      <c r="B77" s="191" t="s">
        <v>111</v>
      </c>
      <c r="C77" s="192" t="s">
        <v>20</v>
      </c>
      <c r="D77" s="214"/>
      <c r="E77" s="198"/>
      <c r="F77" s="195">
        <f>逆行列係数!D78</f>
        <v>1.2422930336489718E-2</v>
      </c>
      <c r="G77" s="195">
        <f>逆行列係数!AS78</f>
        <v>1.685829920040257E-2</v>
      </c>
      <c r="H77" s="472">
        <f t="shared" si="8"/>
        <v>0.33387063199613809</v>
      </c>
      <c r="I77" s="196">
        <f t="shared" si="9"/>
        <v>0.80201689280203936</v>
      </c>
      <c r="J77" s="197">
        <f t="shared" si="10"/>
        <v>1.1358875247981775</v>
      </c>
    </row>
    <row r="78" spans="1:10" x14ac:dyDescent="0.15">
      <c r="A78" s="208"/>
      <c r="B78" s="191" t="s">
        <v>112</v>
      </c>
      <c r="C78" s="192" t="s">
        <v>379</v>
      </c>
      <c r="D78" s="214"/>
      <c r="E78" s="198"/>
      <c r="F78" s="195">
        <f>逆行列係数!D79</f>
        <v>1.0643514486139139E-4</v>
      </c>
      <c r="G78" s="195">
        <f>逆行列係数!AS79</f>
        <v>5.7856311893325792E-4</v>
      </c>
      <c r="H78" s="472">
        <f t="shared" si="8"/>
        <v>2.8604820375668586E-3</v>
      </c>
      <c r="I78" s="196">
        <f t="shared" si="9"/>
        <v>2.752456753915174E-2</v>
      </c>
      <c r="J78" s="197">
        <f t="shared" si="10"/>
        <v>3.0385049576718601E-2</v>
      </c>
    </row>
    <row r="79" spans="1:10" x14ac:dyDescent="0.15">
      <c r="A79" s="208"/>
      <c r="B79" s="191" t="s">
        <v>334</v>
      </c>
      <c r="C79" s="192" t="s">
        <v>380</v>
      </c>
      <c r="D79" s="214"/>
      <c r="E79" s="198"/>
      <c r="F79" s="195">
        <f>逆行列係数!D80</f>
        <v>9.5695731226805097E-4</v>
      </c>
      <c r="G79" s="195">
        <f>逆行列係数!AS80</f>
        <v>1.4693358780257402E-3</v>
      </c>
      <c r="H79" s="472">
        <f t="shared" si="8"/>
        <v>2.5718565103902791E-2</v>
      </c>
      <c r="I79" s="196">
        <f t="shared" si="9"/>
        <v>6.9902199585389971E-2</v>
      </c>
      <c r="J79" s="197">
        <f t="shared" si="10"/>
        <v>9.5620764689292759E-2</v>
      </c>
    </row>
    <row r="80" spans="1:10" x14ac:dyDescent="0.15">
      <c r="A80" s="208"/>
      <c r="B80" s="191" t="s">
        <v>335</v>
      </c>
      <c r="C80" s="192" t="s">
        <v>21</v>
      </c>
      <c r="D80" s="214"/>
      <c r="E80" s="198"/>
      <c r="F80" s="195">
        <f>逆行列係数!D81</f>
        <v>6.5703752145663721E-2</v>
      </c>
      <c r="G80" s="195">
        <f>逆行列係数!AS81</f>
        <v>0.1040322977366832</v>
      </c>
      <c r="H80" s="472">
        <f t="shared" si="8"/>
        <v>1.765811500122189</v>
      </c>
      <c r="I80" s="196">
        <f t="shared" si="9"/>
        <v>4.9492335608706526</v>
      </c>
      <c r="J80" s="197">
        <f t="shared" si="10"/>
        <v>6.7150450609928418</v>
      </c>
    </row>
    <row r="81" spans="1:10" x14ac:dyDescent="0.15">
      <c r="A81" s="208"/>
      <c r="B81" s="191" t="s">
        <v>381</v>
      </c>
      <c r="C81" s="435" t="s">
        <v>439</v>
      </c>
      <c r="D81" s="214"/>
      <c r="E81" s="198"/>
      <c r="F81" s="195">
        <f>逆行列係数!D82</f>
        <v>1.0065779185330381E-3</v>
      </c>
      <c r="G81" s="195">
        <f>逆行列係数!AS82</f>
        <v>1.3657908955335002E-3</v>
      </c>
      <c r="H81" s="472">
        <f t="shared" ref="H81:I83" si="12">D$5*F81</f>
        <v>2.7052136389017475E-2</v>
      </c>
      <c r="I81" s="196">
        <f t="shared" si="12"/>
        <v>6.4976149564775501E-2</v>
      </c>
      <c r="J81" s="197">
        <f>SUM(H81:I81)</f>
        <v>9.2028285953792976E-2</v>
      </c>
    </row>
    <row r="82" spans="1:10" x14ac:dyDescent="0.15">
      <c r="A82" s="208"/>
      <c r="B82" s="191" t="s">
        <v>336</v>
      </c>
      <c r="C82" s="192" t="s">
        <v>383</v>
      </c>
      <c r="D82" s="214"/>
      <c r="E82" s="198"/>
      <c r="F82" s="195">
        <f>逆行列係数!D83</f>
        <v>7.7127450766725986E-4</v>
      </c>
      <c r="G82" s="195">
        <f>逆行列係数!AS83</f>
        <v>1.5304876656774518E-3</v>
      </c>
      <c r="H82" s="472">
        <f t="shared" si="12"/>
        <v>2.0728274275273798E-2</v>
      </c>
      <c r="I82" s="196">
        <f t="shared" si="12"/>
        <v>7.2811435335609936E-2</v>
      </c>
      <c r="J82" s="197">
        <f>SUM(H82:I82)</f>
        <v>9.3539709610883731E-2</v>
      </c>
    </row>
    <row r="83" spans="1:10" x14ac:dyDescent="0.15">
      <c r="A83" s="208"/>
      <c r="B83" s="191" t="s">
        <v>337</v>
      </c>
      <c r="C83" s="192" t="s">
        <v>384</v>
      </c>
      <c r="D83" s="214"/>
      <c r="E83" s="198"/>
      <c r="F83" s="195">
        <f>逆行列係数!D84</f>
        <v>4.4923974019002739E-3</v>
      </c>
      <c r="G83" s="195">
        <f>逆行列係数!AS84</f>
        <v>2.0225308864611435E-2</v>
      </c>
      <c r="H83" s="472">
        <f t="shared" si="12"/>
        <v>0.12073476378956063</v>
      </c>
      <c r="I83" s="196">
        <f t="shared" si="12"/>
        <v>0.96219904384956312</v>
      </c>
      <c r="J83" s="197">
        <f>SUM(H83:I83)</f>
        <v>1.0829338076391237</v>
      </c>
    </row>
    <row r="84" spans="1:10" x14ac:dyDescent="0.15">
      <c r="A84" s="216"/>
      <c r="B84" s="277"/>
      <c r="C84" s="278" t="s">
        <v>116</v>
      </c>
      <c r="D84" s="217">
        <f>SUM(D45:D83)</f>
        <v>0</v>
      </c>
      <c r="E84" s="224">
        <f>SUM(E45:E83)</f>
        <v>0</v>
      </c>
      <c r="F84" s="218">
        <f>逆行列係数!D85</f>
        <v>0.77676084024025549</v>
      </c>
      <c r="G84" s="218">
        <f>逆行列係数!AS85</f>
        <v>2.1374776041606203</v>
      </c>
      <c r="H84" s="488">
        <f>SUM(H45:H83)</f>
        <v>20.875721397158301</v>
      </c>
      <c r="I84" s="219">
        <f>SUM(I45:I83)</f>
        <v>101.68838066902451</v>
      </c>
      <c r="J84" s="220">
        <f>SUM(J45:J83)</f>
        <v>122.5641020661828</v>
      </c>
    </row>
    <row r="85" spans="1:10" x14ac:dyDescent="0.15">
      <c r="A85" s="221"/>
      <c r="B85" s="222"/>
      <c r="C85" s="223" t="s">
        <v>48</v>
      </c>
      <c r="D85" s="215">
        <f>SUM(D84,D44)</f>
        <v>26.875352509662235</v>
      </c>
      <c r="E85" s="215">
        <f>SUM(E84,E44)</f>
        <v>47.574009884869497</v>
      </c>
      <c r="F85" s="199">
        <f>逆行列係数!D87</f>
        <v>2.1391872307357795</v>
      </c>
      <c r="G85" s="199">
        <f>逆行列係数!AS87</f>
        <v>2.1632198954506392</v>
      </c>
      <c r="H85" s="473">
        <f>SUM(H84,H44)</f>
        <v>57.491410910192229</v>
      </c>
      <c r="I85" s="200">
        <f>SUM(I84,I44)</f>
        <v>102.91304468931507</v>
      </c>
      <c r="J85" s="201">
        <f>SUM(J84,J44)</f>
        <v>160.40445559950729</v>
      </c>
    </row>
  </sheetData>
  <mergeCells count="1">
    <mergeCell ref="A3:C4"/>
  </mergeCells>
  <phoneticPr fontId="6"/>
  <pageMargins left="0.75" right="0.75" top="1" bottom="1" header="0.51200000000000001" footer="0.51200000000000001"/>
  <pageSetup paperSize="9"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4" activePane="bottomRight" state="frozen"/>
      <selection activeCell="C20" sqref="C20"/>
      <selection pane="topRight" activeCell="C20" sqref="C20"/>
      <selection pane="bottomLeft" activeCell="C20" sqref="C20"/>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2</v>
      </c>
      <c r="C2" s="168" t="s">
        <v>54</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203</v>
      </c>
      <c r="E4" s="182" t="s">
        <v>154</v>
      </c>
      <c r="F4" s="183" t="s">
        <v>155</v>
      </c>
      <c r="G4" s="183" t="s">
        <v>204</v>
      </c>
      <c r="H4" s="479" t="s">
        <v>205</v>
      </c>
      <c r="I4" s="185" t="s">
        <v>206</v>
      </c>
      <c r="J4" s="186" t="s">
        <v>207</v>
      </c>
      <c r="K4" s="187"/>
      <c r="L4" s="188"/>
    </row>
    <row r="5" spans="1:12" x14ac:dyDescent="0.15">
      <c r="A5" s="190" t="s">
        <v>130</v>
      </c>
      <c r="B5" s="191" t="s">
        <v>358</v>
      </c>
      <c r="C5" s="192" t="s">
        <v>359</v>
      </c>
      <c r="D5" s="193"/>
      <c r="E5" s="194"/>
      <c r="F5" s="195">
        <f>逆行列係数!E5</f>
        <v>1.1463998414297588E-3</v>
      </c>
      <c r="G5" s="195">
        <f>逆行列係数!AT5</f>
        <v>1.3484762085465594E-4</v>
      </c>
      <c r="H5" s="472">
        <f t="shared" ref="H5:H40" si="0">D$6*F5</f>
        <v>4.5978392421422473E-2</v>
      </c>
      <c r="I5" s="196">
        <f t="shared" ref="I5:I40" si="1">E$6*G5</f>
        <v>6.1574021993172304E-3</v>
      </c>
      <c r="J5" s="197">
        <f t="shared" ref="J5:J40" si="2">SUM(H5:I5)</f>
        <v>5.2135794620739702E-2</v>
      </c>
    </row>
    <row r="6" spans="1:12" x14ac:dyDescent="0.15">
      <c r="A6" s="190" t="s">
        <v>132</v>
      </c>
      <c r="B6" s="191" t="s">
        <v>360</v>
      </c>
      <c r="C6" s="192" t="s">
        <v>361</v>
      </c>
      <c r="D6" s="193">
        <f>地域別最終需要!K8</f>
        <v>40.106767952863173</v>
      </c>
      <c r="E6" s="194">
        <f>地域別最終需要!I8</f>
        <v>45.661926849669229</v>
      </c>
      <c r="F6" s="195">
        <f>逆行列係数!E6</f>
        <v>1.0497780040563369</v>
      </c>
      <c r="G6" s="195">
        <f>逆行列係数!AT6</f>
        <v>1.4510777338672188E-4</v>
      </c>
      <c r="H6" s="472">
        <f t="shared" si="0"/>
        <v>42.103202810707359</v>
      </c>
      <c r="I6" s="196">
        <f t="shared" si="1"/>
        <v>6.6259005337028741E-3</v>
      </c>
      <c r="J6" s="197">
        <f t="shared" si="2"/>
        <v>42.109828711241065</v>
      </c>
    </row>
    <row r="7" spans="1:12" x14ac:dyDescent="0.15">
      <c r="A7" s="190" t="s">
        <v>134</v>
      </c>
      <c r="B7" s="191" t="s">
        <v>362</v>
      </c>
      <c r="C7" s="192" t="s">
        <v>363</v>
      </c>
      <c r="D7" s="193"/>
      <c r="E7" s="194"/>
      <c r="F7" s="195">
        <f>逆行列係数!E7</f>
        <v>3.1138160554965765E-5</v>
      </c>
      <c r="G7" s="195">
        <f>逆行列係数!AT7</f>
        <v>1.1934310511355389E-5</v>
      </c>
      <c r="H7" s="472">
        <f t="shared" si="0"/>
        <v>1.248850979857009E-3</v>
      </c>
      <c r="I7" s="196">
        <f t="shared" si="1"/>
        <v>5.4494361357074834E-4</v>
      </c>
      <c r="J7" s="197">
        <f t="shared" si="2"/>
        <v>1.7937945934277575E-3</v>
      </c>
    </row>
    <row r="8" spans="1:12" x14ac:dyDescent="0.15">
      <c r="A8" s="190" t="s">
        <v>136</v>
      </c>
      <c r="B8" s="191" t="s">
        <v>364</v>
      </c>
      <c r="C8" s="192" t="s">
        <v>3</v>
      </c>
      <c r="D8" s="193"/>
      <c r="E8" s="194"/>
      <c r="F8" s="195">
        <f>逆行列係数!E8</f>
        <v>6.7567074796411825E-3</v>
      </c>
      <c r="G8" s="195">
        <f>逆行列係数!AT8</f>
        <v>2.0447087698077934E-4</v>
      </c>
      <c r="H8" s="472">
        <f t="shared" si="0"/>
        <v>0.2709896990113439</v>
      </c>
      <c r="I8" s="196">
        <f t="shared" si="1"/>
        <v>9.3365342275840615E-3</v>
      </c>
      <c r="J8" s="197">
        <f t="shared" si="2"/>
        <v>0.28032623323892797</v>
      </c>
    </row>
    <row r="9" spans="1:12" x14ac:dyDescent="0.15">
      <c r="A9" s="190"/>
      <c r="B9" s="191" t="s">
        <v>365</v>
      </c>
      <c r="C9" s="192" t="s">
        <v>344</v>
      </c>
      <c r="D9" s="193"/>
      <c r="E9" s="194"/>
      <c r="F9" s="195">
        <f>逆行列係数!E9</f>
        <v>3.5341690324382966E-3</v>
      </c>
      <c r="G9" s="195">
        <f>逆行列係数!AT9</f>
        <v>9.6759229406648164E-4</v>
      </c>
      <c r="H9" s="472">
        <f t="shared" si="0"/>
        <v>0.14174409729019771</v>
      </c>
      <c r="I9" s="196">
        <f t="shared" si="1"/>
        <v>4.418212855196732E-2</v>
      </c>
      <c r="J9" s="197">
        <f t="shared" si="2"/>
        <v>0.18592622584216503</v>
      </c>
    </row>
    <row r="10" spans="1:12" x14ac:dyDescent="0.15">
      <c r="A10" s="190"/>
      <c r="B10" s="191" t="s">
        <v>366</v>
      </c>
      <c r="C10" s="192" t="s">
        <v>4</v>
      </c>
      <c r="D10" s="193"/>
      <c r="E10" s="194"/>
      <c r="F10" s="195">
        <f>逆行列係数!E10</f>
        <v>1.5040169471465204E-3</v>
      </c>
      <c r="G10" s="195">
        <f>逆行列係数!AT10</f>
        <v>1.1254666847756167E-4</v>
      </c>
      <c r="H10" s="472">
        <f t="shared" si="0"/>
        <v>6.0321258696379172E-2</v>
      </c>
      <c r="I10" s="196">
        <f t="shared" si="1"/>
        <v>5.1390977431963946E-3</v>
      </c>
      <c r="J10" s="197">
        <f t="shared" si="2"/>
        <v>6.5460356439575568E-2</v>
      </c>
    </row>
    <row r="11" spans="1:12" x14ac:dyDescent="0.15">
      <c r="A11" s="190"/>
      <c r="B11" s="191" t="s">
        <v>367</v>
      </c>
      <c r="C11" s="192" t="s">
        <v>113</v>
      </c>
      <c r="D11" s="193"/>
      <c r="E11" s="194"/>
      <c r="F11" s="195">
        <f>逆行列係数!E11</f>
        <v>3.2987615708055438E-3</v>
      </c>
      <c r="G11" s="195">
        <f>逆行列係数!AT11</f>
        <v>5.5699647426714859E-4</v>
      </c>
      <c r="H11" s="472">
        <f t="shared" si="0"/>
        <v>0.13230266485212036</v>
      </c>
      <c r="I11" s="196">
        <f t="shared" si="1"/>
        <v>2.5433532263510208E-2</v>
      </c>
      <c r="J11" s="197">
        <f t="shared" si="2"/>
        <v>0.15773619711563058</v>
      </c>
    </row>
    <row r="12" spans="1:12" x14ac:dyDescent="0.15">
      <c r="A12" s="190"/>
      <c r="B12" s="191" t="s">
        <v>368</v>
      </c>
      <c r="C12" s="192" t="s">
        <v>5</v>
      </c>
      <c r="D12" s="193"/>
      <c r="E12" s="194"/>
      <c r="F12" s="195">
        <f>逆行列係数!E12</f>
        <v>1.4026110081429455E-3</v>
      </c>
      <c r="G12" s="195">
        <f>逆行列係数!AT12</f>
        <v>8.370550726472469E-4</v>
      </c>
      <c r="H12" s="472">
        <f t="shared" si="0"/>
        <v>5.6254194231720595E-2</v>
      </c>
      <c r="I12" s="196">
        <f t="shared" si="1"/>
        <v>3.8221547496363147E-2</v>
      </c>
      <c r="J12" s="197">
        <f t="shared" si="2"/>
        <v>9.4475741728083734E-2</v>
      </c>
    </row>
    <row r="13" spans="1:12" x14ac:dyDescent="0.15">
      <c r="A13" s="190"/>
      <c r="B13" s="191" t="s">
        <v>369</v>
      </c>
      <c r="C13" s="192" t="s">
        <v>6</v>
      </c>
      <c r="D13" s="193"/>
      <c r="E13" s="194"/>
      <c r="F13" s="195">
        <f>逆行列係数!E13</f>
        <v>7.9706264604644389E-3</v>
      </c>
      <c r="G13" s="195">
        <f>逆行列係数!AT13</f>
        <v>1.6652475375312733E-4</v>
      </c>
      <c r="H13" s="472">
        <f t="shared" si="0"/>
        <v>0.31967606588879838</v>
      </c>
      <c r="I13" s="196">
        <f t="shared" si="1"/>
        <v>7.6038411245344818E-3</v>
      </c>
      <c r="J13" s="197">
        <f t="shared" si="2"/>
        <v>0.32727990701333287</v>
      </c>
    </row>
    <row r="14" spans="1:12" x14ac:dyDescent="0.15">
      <c r="A14" s="190"/>
      <c r="B14" s="191" t="s">
        <v>88</v>
      </c>
      <c r="C14" s="192" t="s">
        <v>370</v>
      </c>
      <c r="D14" s="193"/>
      <c r="E14" s="194"/>
      <c r="F14" s="195">
        <f>逆行列係数!E14</f>
        <v>1.6632854641916966E-3</v>
      </c>
      <c r="G14" s="195">
        <f>逆行列係数!AT14</f>
        <v>1.4264380368190586E-3</v>
      </c>
      <c r="H14" s="472">
        <f t="shared" si="0"/>
        <v>6.6709004151706677E-2</v>
      </c>
      <c r="I14" s="196">
        <f t="shared" si="1"/>
        <v>6.5133909292817635E-2</v>
      </c>
      <c r="J14" s="197">
        <f t="shared" si="2"/>
        <v>0.13184291344452431</v>
      </c>
    </row>
    <row r="15" spans="1:12" x14ac:dyDescent="0.15">
      <c r="A15" s="190"/>
      <c r="B15" s="191" t="s">
        <v>89</v>
      </c>
      <c r="C15" s="192" t="s">
        <v>7</v>
      </c>
      <c r="D15" s="193"/>
      <c r="E15" s="194"/>
      <c r="F15" s="195">
        <f>逆行列係数!E15</f>
        <v>2.8063751919620071E-4</v>
      </c>
      <c r="G15" s="195">
        <f>逆行列係数!AT15</f>
        <v>7.5375900305156045E-5</v>
      </c>
      <c r="H15" s="472">
        <f t="shared" si="0"/>
        <v>1.1255463861269206E-2</v>
      </c>
      <c r="I15" s="196">
        <f t="shared" si="1"/>
        <v>3.441808845961996E-3</v>
      </c>
      <c r="J15" s="197">
        <f t="shared" si="2"/>
        <v>1.4697272707231201E-2</v>
      </c>
    </row>
    <row r="16" spans="1:12" x14ac:dyDescent="0.15">
      <c r="A16" s="190"/>
      <c r="B16" s="191" t="s">
        <v>90</v>
      </c>
      <c r="C16" s="192" t="s">
        <v>8</v>
      </c>
      <c r="D16" s="193"/>
      <c r="E16" s="194"/>
      <c r="F16" s="195">
        <f>逆行列係数!E16</f>
        <v>6.0515688891253953E-4</v>
      </c>
      <c r="G16" s="195">
        <f>逆行列係数!AT16</f>
        <v>4.5552618268104899E-4</v>
      </c>
      <c r="H16" s="472">
        <f t="shared" si="0"/>
        <v>2.4270886918691819E-2</v>
      </c>
      <c r="I16" s="196">
        <f t="shared" si="1"/>
        <v>2.0800203231691121E-2</v>
      </c>
      <c r="J16" s="197">
        <f t="shared" si="2"/>
        <v>4.5071090150382936E-2</v>
      </c>
    </row>
    <row r="17" spans="1:10" x14ac:dyDescent="0.15">
      <c r="A17" s="190"/>
      <c r="B17" s="191" t="s">
        <v>91</v>
      </c>
      <c r="C17" s="192" t="s">
        <v>9</v>
      </c>
      <c r="D17" s="193"/>
      <c r="E17" s="194"/>
      <c r="F17" s="195">
        <f>逆行列係数!E17</f>
        <v>5.1591535595373087E-5</v>
      </c>
      <c r="G17" s="195">
        <f>逆行列係数!AT17</f>
        <v>3.7785693464773484E-5</v>
      </c>
      <c r="H17" s="472">
        <f t="shared" si="0"/>
        <v>2.069169746455509E-3</v>
      </c>
      <c r="I17" s="196">
        <f t="shared" si="1"/>
        <v>1.7253675709525114E-3</v>
      </c>
      <c r="J17" s="197">
        <f t="shared" si="2"/>
        <v>3.7945373174080206E-3</v>
      </c>
    </row>
    <row r="18" spans="1:10" x14ac:dyDescent="0.15">
      <c r="A18" s="190"/>
      <c r="B18" s="191" t="s">
        <v>92</v>
      </c>
      <c r="C18" s="192" t="s">
        <v>10</v>
      </c>
      <c r="D18" s="193"/>
      <c r="E18" s="194"/>
      <c r="F18" s="195">
        <f>逆行列係数!E18</f>
        <v>4.1893317811011435E-4</v>
      </c>
      <c r="G18" s="195">
        <f>逆行列係数!AT18</f>
        <v>2.1235792880243445E-4</v>
      </c>
      <c r="H18" s="472">
        <f t="shared" si="0"/>
        <v>1.6802055762217855E-2</v>
      </c>
      <c r="I18" s="196">
        <f t="shared" si="1"/>
        <v>9.6966722109240282E-3</v>
      </c>
      <c r="J18" s="197">
        <f t="shared" si="2"/>
        <v>2.6498727973141883E-2</v>
      </c>
    </row>
    <row r="19" spans="1:10" x14ac:dyDescent="0.15">
      <c r="A19" s="190"/>
      <c r="B19" s="191" t="s">
        <v>93</v>
      </c>
      <c r="C19" s="192" t="s">
        <v>371</v>
      </c>
      <c r="D19" s="193"/>
      <c r="E19" s="194"/>
      <c r="F19" s="195">
        <f>逆行列係数!E19</f>
        <v>7.5085350461040441E-5</v>
      </c>
      <c r="G19" s="195">
        <f>逆行列係数!AT19</f>
        <v>7.7017439685004075E-5</v>
      </c>
      <c r="H19" s="472">
        <f t="shared" ref="H19:I21" si="3">D$6*F19</f>
        <v>3.011430727600357E-3</v>
      </c>
      <c r="I19" s="196">
        <f t="shared" si="3"/>
        <v>3.5167646970454681E-3</v>
      </c>
      <c r="J19" s="197">
        <f>SUM(H19:I19)</f>
        <v>6.5281954246458251E-3</v>
      </c>
    </row>
    <row r="20" spans="1:10" x14ac:dyDescent="0.15">
      <c r="A20" s="190"/>
      <c r="B20" s="191" t="s">
        <v>94</v>
      </c>
      <c r="C20" s="192" t="s">
        <v>372</v>
      </c>
      <c r="D20" s="193"/>
      <c r="E20" s="194"/>
      <c r="F20" s="195">
        <f>逆行列係数!E20</f>
        <v>7.2497340406845677E-5</v>
      </c>
      <c r="G20" s="195">
        <f>逆行列係数!AT20</f>
        <v>3.595001285631413E-5</v>
      </c>
      <c r="H20" s="472">
        <f t="shared" si="3"/>
        <v>2.9076340088970906E-3</v>
      </c>
      <c r="I20" s="196">
        <f t="shared" si="3"/>
        <v>1.6415468572896841E-3</v>
      </c>
      <c r="J20" s="197">
        <f>SUM(H20:I20)</f>
        <v>4.549180866186775E-3</v>
      </c>
    </row>
    <row r="21" spans="1:10" x14ac:dyDescent="0.15">
      <c r="A21" s="190"/>
      <c r="B21" s="191" t="s">
        <v>95</v>
      </c>
      <c r="C21" s="192" t="s">
        <v>373</v>
      </c>
      <c r="D21" s="193"/>
      <c r="E21" s="194"/>
      <c r="F21" s="195">
        <f>逆行列係数!E21</f>
        <v>9.4477987439897003E-5</v>
      </c>
      <c r="G21" s="195">
        <f>逆行列係数!AT21</f>
        <v>1.6806402093141228E-5</v>
      </c>
      <c r="H21" s="472">
        <f t="shared" si="3"/>
        <v>3.7892067189054706E-3</v>
      </c>
      <c r="I21" s="196">
        <f t="shared" si="3"/>
        <v>7.6741270298314259E-4</v>
      </c>
      <c r="J21" s="197">
        <f>SUM(H21:I21)</f>
        <v>4.5566194218886131E-3</v>
      </c>
    </row>
    <row r="22" spans="1:10" x14ac:dyDescent="0.15">
      <c r="A22" s="190"/>
      <c r="B22" s="191" t="s">
        <v>96</v>
      </c>
      <c r="C22" s="192" t="s">
        <v>374</v>
      </c>
      <c r="D22" s="193"/>
      <c r="E22" s="194"/>
      <c r="F22" s="195">
        <f>逆行列係数!E22</f>
        <v>1.0263262130823849E-4</v>
      </c>
      <c r="G22" s="195">
        <f>逆行列係数!AT22</f>
        <v>3.219017436949353E-5</v>
      </c>
      <c r="H22" s="472">
        <f t="shared" si="0"/>
        <v>4.116262727203601E-3</v>
      </c>
      <c r="I22" s="196">
        <f t="shared" si="1"/>
        <v>1.4698653873379108E-3</v>
      </c>
      <c r="J22" s="197">
        <f t="shared" si="2"/>
        <v>5.5861281145415118E-3</v>
      </c>
    </row>
    <row r="23" spans="1:10" x14ac:dyDescent="0.15">
      <c r="A23" s="190"/>
      <c r="B23" s="191" t="s">
        <v>97</v>
      </c>
      <c r="C23" s="192" t="s">
        <v>11</v>
      </c>
      <c r="D23" s="193"/>
      <c r="E23" s="194"/>
      <c r="F23" s="195">
        <f>逆行列係数!E23</f>
        <v>8.2749162059006314E-5</v>
      </c>
      <c r="G23" s="195">
        <f>逆行列係数!AT23</f>
        <v>6.3071092819805464E-5</v>
      </c>
      <c r="H23" s="472">
        <f t="shared" si="0"/>
        <v>3.3188014409944355E-3</v>
      </c>
      <c r="I23" s="196">
        <f t="shared" si="1"/>
        <v>2.8799476266666551E-3</v>
      </c>
      <c r="J23" s="197">
        <f t="shared" si="2"/>
        <v>6.1987490676610902E-3</v>
      </c>
    </row>
    <row r="24" spans="1:10" x14ac:dyDescent="0.15">
      <c r="A24" s="190"/>
      <c r="B24" s="191" t="s">
        <v>98</v>
      </c>
      <c r="C24" s="192" t="s">
        <v>345</v>
      </c>
      <c r="D24" s="193"/>
      <c r="E24" s="194"/>
      <c r="F24" s="195">
        <f>逆行列係数!E24</f>
        <v>3.1872225198281595E-5</v>
      </c>
      <c r="G24" s="195">
        <f>逆行列係数!AT24</f>
        <v>1.285848339492513E-5</v>
      </c>
      <c r="H24" s="472">
        <f t="shared" si="0"/>
        <v>1.2782919401688783E-3</v>
      </c>
      <c r="I24" s="196">
        <f t="shared" si="1"/>
        <v>5.8714312817675777E-4</v>
      </c>
      <c r="J24" s="197">
        <f t="shared" si="2"/>
        <v>1.8654350683456359E-3</v>
      </c>
    </row>
    <row r="25" spans="1:10" x14ac:dyDescent="0.15">
      <c r="A25" s="190"/>
      <c r="B25" s="191" t="s">
        <v>99</v>
      </c>
      <c r="C25" s="192" t="s">
        <v>342</v>
      </c>
      <c r="D25" s="193"/>
      <c r="E25" s="194"/>
      <c r="F25" s="195">
        <f>逆行列係数!E25</f>
        <v>1.8433197359077303E-4</v>
      </c>
      <c r="G25" s="195">
        <f>逆行列係数!AT25</f>
        <v>8.0201773651888687E-5</v>
      </c>
      <c r="H25" s="472">
        <f t="shared" si="0"/>
        <v>7.3929596910984365E-3</v>
      </c>
      <c r="I25" s="196">
        <f t="shared" si="1"/>
        <v>3.6621675217062702E-3</v>
      </c>
      <c r="J25" s="197">
        <f t="shared" si="2"/>
        <v>1.1055127212804706E-2</v>
      </c>
    </row>
    <row r="26" spans="1:10" x14ac:dyDescent="0.15">
      <c r="A26" s="190"/>
      <c r="B26" s="191" t="s">
        <v>100</v>
      </c>
      <c r="C26" s="192" t="s">
        <v>13</v>
      </c>
      <c r="D26" s="193"/>
      <c r="E26" s="194"/>
      <c r="F26" s="195">
        <f>逆行列係数!E26</f>
        <v>8.2953848123549937E-4</v>
      </c>
      <c r="G26" s="195">
        <f>逆行列係数!AT26</f>
        <v>2.0706978355004035E-4</v>
      </c>
      <c r="H26" s="472">
        <f t="shared" si="0"/>
        <v>3.3270107374882715E-2</v>
      </c>
      <c r="I26" s="196">
        <f t="shared" si="1"/>
        <v>9.4552053092387834E-3</v>
      </c>
      <c r="J26" s="197">
        <f t="shared" si="2"/>
        <v>4.2725312684121497E-2</v>
      </c>
    </row>
    <row r="27" spans="1:10" x14ac:dyDescent="0.15">
      <c r="A27" s="190"/>
      <c r="B27" s="191" t="s">
        <v>101</v>
      </c>
      <c r="C27" s="192" t="s">
        <v>14</v>
      </c>
      <c r="D27" s="193"/>
      <c r="E27" s="194"/>
      <c r="F27" s="195">
        <f>逆行列係数!E27</f>
        <v>1.9815390871108628E-3</v>
      </c>
      <c r="G27" s="195">
        <f>逆行列係数!AT27</f>
        <v>4.2068355120891255E-5</v>
      </c>
      <c r="H27" s="472">
        <f t="shared" si="0"/>
        <v>7.9473128356283701E-2</v>
      </c>
      <c r="I27" s="196">
        <f t="shared" si="1"/>
        <v>1.9209221542160445E-3</v>
      </c>
      <c r="J27" s="197">
        <f t="shared" si="2"/>
        <v>8.1394050510499749E-2</v>
      </c>
    </row>
    <row r="28" spans="1:10" x14ac:dyDescent="0.15">
      <c r="A28" s="190"/>
      <c r="B28" s="191" t="s">
        <v>102</v>
      </c>
      <c r="C28" s="192" t="s">
        <v>343</v>
      </c>
      <c r="D28" s="193"/>
      <c r="E28" s="194"/>
      <c r="F28" s="195">
        <f>逆行列係数!E28</f>
        <v>4.7271120995230585E-3</v>
      </c>
      <c r="G28" s="195">
        <f>逆行列係数!AT28</f>
        <v>2.0265267409693314E-4</v>
      </c>
      <c r="H28" s="472">
        <f t="shared" si="0"/>
        <v>0.18958918806274316</v>
      </c>
      <c r="I28" s="196">
        <f t="shared" si="1"/>
        <v>9.2535115805040188E-3</v>
      </c>
      <c r="J28" s="197">
        <f t="shared" si="2"/>
        <v>0.19884269964324719</v>
      </c>
    </row>
    <row r="29" spans="1:10" x14ac:dyDescent="0.15">
      <c r="A29" s="190"/>
      <c r="B29" s="191" t="s">
        <v>103</v>
      </c>
      <c r="C29" s="192" t="s">
        <v>375</v>
      </c>
      <c r="D29" s="193"/>
      <c r="E29" s="194"/>
      <c r="F29" s="195">
        <f>逆行列係数!E29</f>
        <v>6.2942160857398528E-4</v>
      </c>
      <c r="G29" s="195">
        <f>逆行列係数!AT29</f>
        <v>2.3224080341713347E-5</v>
      </c>
      <c r="H29" s="472">
        <f t="shared" si="0"/>
        <v>2.52440663995947E-2</v>
      </c>
      <c r="I29" s="196">
        <f t="shared" si="1"/>
        <v>1.060456257714156E-3</v>
      </c>
      <c r="J29" s="197">
        <f t="shared" si="2"/>
        <v>2.6304522657308857E-2</v>
      </c>
    </row>
    <row r="30" spans="1:10" x14ac:dyDescent="0.15">
      <c r="A30" s="190"/>
      <c r="B30" s="191" t="s">
        <v>104</v>
      </c>
      <c r="C30" s="192" t="s">
        <v>376</v>
      </c>
      <c r="D30" s="193"/>
      <c r="E30" s="194"/>
      <c r="F30" s="195">
        <f>逆行列係数!E30</f>
        <v>2.5233184183892345E-4</v>
      </c>
      <c r="G30" s="195">
        <f>逆行列係数!AT30</f>
        <v>1.1292490137433916E-5</v>
      </c>
      <c r="H30" s="472">
        <f>D$6*F30</f>
        <v>1.0120214627752274E-2</v>
      </c>
      <c r="I30" s="196">
        <f>E$6*G30</f>
        <v>5.1563685860611869E-4</v>
      </c>
      <c r="J30" s="197">
        <f>SUM(H30:I30)</f>
        <v>1.0635851486358393E-2</v>
      </c>
    </row>
    <row r="31" spans="1:10" x14ac:dyDescent="0.15">
      <c r="A31" s="190"/>
      <c r="B31" s="191" t="s">
        <v>105</v>
      </c>
      <c r="C31" s="192" t="s">
        <v>377</v>
      </c>
      <c r="D31" s="193"/>
      <c r="E31" s="194"/>
      <c r="F31" s="195">
        <f>逆行列係数!E31</f>
        <v>6.6929681450646076E-3</v>
      </c>
      <c r="G31" s="195">
        <f>逆行列係数!AT31</f>
        <v>1.0863775840956229E-3</v>
      </c>
      <c r="H31" s="472">
        <f>D$6*F31</f>
        <v>0.26843332031001127</v>
      </c>
      <c r="I31" s="196">
        <f>E$6*G31</f>
        <v>4.9606093776094713E-2</v>
      </c>
      <c r="J31" s="197">
        <f>SUM(H31:I31)</f>
        <v>0.31803941408610598</v>
      </c>
    </row>
    <row r="32" spans="1:10" x14ac:dyDescent="0.15">
      <c r="A32" s="190"/>
      <c r="B32" s="191" t="s">
        <v>106</v>
      </c>
      <c r="C32" s="192" t="s">
        <v>17</v>
      </c>
      <c r="D32" s="193"/>
      <c r="E32" s="194"/>
      <c r="F32" s="195">
        <f>逆行列係数!E32</f>
        <v>7.3787239639452129E-3</v>
      </c>
      <c r="G32" s="195">
        <f>逆行列係数!AT32</f>
        <v>1.0244470875518007E-4</v>
      </c>
      <c r="H32" s="472">
        <f t="shared" si="0"/>
        <v>0.29593676981018141</v>
      </c>
      <c r="I32" s="196">
        <f t="shared" si="1"/>
        <v>4.6778227973147011E-3</v>
      </c>
      <c r="J32" s="197">
        <f t="shared" si="2"/>
        <v>0.30061459260749612</v>
      </c>
    </row>
    <row r="33" spans="1:10" x14ac:dyDescent="0.15">
      <c r="A33" s="190"/>
      <c r="B33" s="191" t="s">
        <v>107</v>
      </c>
      <c r="C33" s="192" t="s">
        <v>18</v>
      </c>
      <c r="D33" s="193"/>
      <c r="E33" s="194"/>
      <c r="F33" s="195">
        <f>逆行列係数!E33</f>
        <v>2.3429221881638672E-3</v>
      </c>
      <c r="G33" s="195">
        <f>逆行列係数!AT33</f>
        <v>9.831779287210372E-5</v>
      </c>
      <c r="H33" s="472">
        <f t="shared" si="0"/>
        <v>9.396703653230265E-2</v>
      </c>
      <c r="I33" s="196">
        <f t="shared" si="1"/>
        <v>4.489379866146931E-3</v>
      </c>
      <c r="J33" s="197">
        <f t="shared" si="2"/>
        <v>9.8456416398449584E-2</v>
      </c>
    </row>
    <row r="34" spans="1:10" x14ac:dyDescent="0.15">
      <c r="A34" s="190"/>
      <c r="B34" s="191" t="s">
        <v>108</v>
      </c>
      <c r="C34" s="192" t="s">
        <v>378</v>
      </c>
      <c r="D34" s="193"/>
      <c r="E34" s="194"/>
      <c r="F34" s="195">
        <f>逆行列係数!E34</f>
        <v>1.0221107572662024E-2</v>
      </c>
      <c r="G34" s="195">
        <f>逆行列係数!AT34</f>
        <v>9.7068997852064976E-4</v>
      </c>
      <c r="H34" s="472">
        <f t="shared" si="0"/>
        <v>0.40993558963800836</v>
      </c>
      <c r="I34" s="196">
        <f t="shared" si="1"/>
        <v>4.4323574792916903E-2</v>
      </c>
      <c r="J34" s="197">
        <f t="shared" si="2"/>
        <v>0.45425916443092529</v>
      </c>
    </row>
    <row r="35" spans="1:10" x14ac:dyDescent="0.15">
      <c r="A35" s="190"/>
      <c r="B35" s="191" t="s">
        <v>109</v>
      </c>
      <c r="C35" s="192" t="s">
        <v>347</v>
      </c>
      <c r="D35" s="193"/>
      <c r="E35" s="194"/>
      <c r="F35" s="195">
        <f>逆行列係数!E35</f>
        <v>2.3422643144381055E-3</v>
      </c>
      <c r="G35" s="195">
        <f>逆行列係数!AT35</f>
        <v>1.2719979760894318E-4</v>
      </c>
      <c r="H35" s="472">
        <f t="shared" si="0"/>
        <v>9.3940651343441234E-2</v>
      </c>
      <c r="I35" s="196">
        <f t="shared" si="1"/>
        <v>5.8081878537122947E-3</v>
      </c>
      <c r="J35" s="197">
        <f t="shared" si="2"/>
        <v>9.9748839197153522E-2</v>
      </c>
    </row>
    <row r="36" spans="1:10" x14ac:dyDescent="0.15">
      <c r="A36" s="190"/>
      <c r="B36" s="191" t="s">
        <v>110</v>
      </c>
      <c r="C36" s="192" t="s">
        <v>19</v>
      </c>
      <c r="D36" s="193"/>
      <c r="E36" s="194"/>
      <c r="F36" s="195">
        <f>逆行列係数!E36</f>
        <v>3.0240164959753056E-3</v>
      </c>
      <c r="G36" s="195">
        <f>逆行列係数!AT36</f>
        <v>1.0468205532046324E-5</v>
      </c>
      <c r="H36" s="472">
        <f t="shared" si="0"/>
        <v>0.12128352788971197</v>
      </c>
      <c r="I36" s="196">
        <f t="shared" si="1"/>
        <v>4.77998435251602E-4</v>
      </c>
      <c r="J36" s="197">
        <f t="shared" si="2"/>
        <v>0.12176152632496358</v>
      </c>
    </row>
    <row r="37" spans="1:10" x14ac:dyDescent="0.15">
      <c r="A37" s="190"/>
      <c r="B37" s="191" t="s">
        <v>111</v>
      </c>
      <c r="C37" s="192" t="s">
        <v>20</v>
      </c>
      <c r="D37" s="193"/>
      <c r="E37" s="194"/>
      <c r="F37" s="195">
        <f>逆行列係数!E37</f>
        <v>3.0942690986989945E-3</v>
      </c>
      <c r="G37" s="195">
        <f>逆行列係数!AT37</f>
        <v>1.5862446930160564E-4</v>
      </c>
      <c r="H37" s="472">
        <f t="shared" si="0"/>
        <v>0.12410113272523565</v>
      </c>
      <c r="I37" s="196">
        <f t="shared" si="1"/>
        <v>7.2430989138175189E-3</v>
      </c>
      <c r="J37" s="197">
        <f t="shared" si="2"/>
        <v>0.13134423163905318</v>
      </c>
    </row>
    <row r="38" spans="1:10" x14ac:dyDescent="0.15">
      <c r="A38" s="190"/>
      <c r="B38" s="191" t="s">
        <v>112</v>
      </c>
      <c r="C38" s="192" t="s">
        <v>379</v>
      </c>
      <c r="D38" s="193"/>
      <c r="E38" s="194"/>
      <c r="F38" s="195">
        <f>逆行列係数!E38</f>
        <v>6.4052440986276334E-5</v>
      </c>
      <c r="G38" s="195">
        <f>逆行列係数!AT38</f>
        <v>1.9207009037788236E-6</v>
      </c>
      <c r="H38" s="472">
        <f t="shared" si="0"/>
        <v>2.5689363874510473E-3</v>
      </c>
      <c r="I38" s="196">
        <f t="shared" si="1"/>
        <v>8.770290416844222E-5</v>
      </c>
      <c r="J38" s="197">
        <f t="shared" si="2"/>
        <v>2.6566392916194895E-3</v>
      </c>
    </row>
    <row r="39" spans="1:10" x14ac:dyDescent="0.15">
      <c r="A39" s="190"/>
      <c r="B39" s="191" t="s">
        <v>334</v>
      </c>
      <c r="C39" s="192" t="s">
        <v>380</v>
      </c>
      <c r="D39" s="193"/>
      <c r="E39" s="194"/>
      <c r="F39" s="195">
        <f>逆行列係数!E39</f>
        <v>1.7856916197589987E-4</v>
      </c>
      <c r="G39" s="195">
        <f>逆行列係数!AT39</f>
        <v>1.0026007236964329E-5</v>
      </c>
      <c r="H39" s="472">
        <f t="shared" si="0"/>
        <v>7.1618319429046541E-3</v>
      </c>
      <c r="I39" s="196">
        <f t="shared" si="1"/>
        <v>4.5780680904851948E-4</v>
      </c>
      <c r="J39" s="197">
        <f t="shared" si="2"/>
        <v>7.619638751953174E-3</v>
      </c>
    </row>
    <row r="40" spans="1:10" x14ac:dyDescent="0.15">
      <c r="A40" s="190"/>
      <c r="B40" s="191" t="s">
        <v>335</v>
      </c>
      <c r="C40" s="192" t="s">
        <v>21</v>
      </c>
      <c r="D40" s="193"/>
      <c r="E40" s="194"/>
      <c r="F40" s="195">
        <f>逆行列係数!E40</f>
        <v>2.843915811981226E-2</v>
      </c>
      <c r="G40" s="195">
        <f>逆行列係数!AT40</f>
        <v>4.6526072633266686E-4</v>
      </c>
      <c r="H40" s="472">
        <f t="shared" si="0"/>
        <v>1.1406027154860949</v>
      </c>
      <c r="I40" s="196">
        <f t="shared" si="1"/>
        <v>2.1244701251826207E-2</v>
      </c>
      <c r="J40" s="197">
        <f t="shared" si="2"/>
        <v>1.1618474167379211</v>
      </c>
    </row>
    <row r="41" spans="1:10" x14ac:dyDescent="0.15">
      <c r="A41" s="190"/>
      <c r="B41" s="191" t="s">
        <v>381</v>
      </c>
      <c r="C41" s="435" t="s">
        <v>439</v>
      </c>
      <c r="D41" s="193"/>
      <c r="E41" s="194"/>
      <c r="F41" s="195">
        <f>逆行列係数!E41</f>
        <v>2.9121148688311519E-4</v>
      </c>
      <c r="G41" s="195">
        <f>逆行列係数!AT41</f>
        <v>1.477363200681618E-5</v>
      </c>
      <c r="H41" s="472">
        <f t="shared" ref="H41:I43" si="4">D$6*F41</f>
        <v>1.1679551529629359E-2</v>
      </c>
      <c r="I41" s="196">
        <f t="shared" si="4"/>
        <v>6.7459250399917248E-4</v>
      </c>
      <c r="J41" s="197">
        <f>SUM(H41:I41)</f>
        <v>1.2354144033628531E-2</v>
      </c>
    </row>
    <row r="42" spans="1:10" x14ac:dyDescent="0.15">
      <c r="A42" s="190"/>
      <c r="B42" s="191" t="s">
        <v>336</v>
      </c>
      <c r="C42" s="192" t="s">
        <v>383</v>
      </c>
      <c r="D42" s="193"/>
      <c r="E42" s="194"/>
      <c r="F42" s="195">
        <f>逆行列係数!E42</f>
        <v>1.7838045120976041E-3</v>
      </c>
      <c r="G42" s="195">
        <f>逆行列係数!AT42</f>
        <v>9.975495703191248E-6</v>
      </c>
      <c r="H42" s="472">
        <f t="shared" si="4"/>
        <v>7.1542633639968919E-2</v>
      </c>
      <c r="I42" s="196">
        <f t="shared" si="4"/>
        <v>4.5550035508830849E-4</v>
      </c>
      <c r="J42" s="197">
        <f>SUM(H42:I42)</f>
        <v>7.1998133995057223E-2</v>
      </c>
    </row>
    <row r="43" spans="1:10" x14ac:dyDescent="0.15">
      <c r="A43" s="190"/>
      <c r="B43" s="191" t="s">
        <v>337</v>
      </c>
      <c r="C43" s="192" t="s">
        <v>384</v>
      </c>
      <c r="D43" s="320"/>
      <c r="E43" s="321"/>
      <c r="F43" s="199">
        <f>逆行列係数!E43</f>
        <v>1.3330841892451222E-2</v>
      </c>
      <c r="G43" s="199">
        <f>逆行列係数!AT43</f>
        <v>4.6147232672547011E-5</v>
      </c>
      <c r="H43" s="473">
        <f t="shared" si="4"/>
        <v>0.53465698239684856</v>
      </c>
      <c r="I43" s="200">
        <f t="shared" si="4"/>
        <v>2.1071715626085077E-3</v>
      </c>
      <c r="J43" s="201">
        <f>SUM(H43:I43)</f>
        <v>0.53676415395945709</v>
      </c>
    </row>
    <row r="44" spans="1:10" x14ac:dyDescent="0.15">
      <c r="A44" s="202"/>
      <c r="B44" s="271"/>
      <c r="C44" s="272" t="s">
        <v>116</v>
      </c>
      <c r="D44" s="204">
        <f>SUM(D5:D43)</f>
        <v>40.106767952863173</v>
      </c>
      <c r="E44" s="204">
        <f>SUM(E5:E43)</f>
        <v>45.661926849669229</v>
      </c>
      <c r="F44" s="205">
        <f>逆行列係数!E44</f>
        <v>1.1666895383148674</v>
      </c>
      <c r="G44" s="205">
        <f>逆行列係数!AT44</f>
        <v>9.2511886806772477E-3</v>
      </c>
      <c r="H44" s="474">
        <f>SUM(H5:H43)</f>
        <v>46.792146586227453</v>
      </c>
      <c r="I44" s="206">
        <f>SUM(I5:I43)</f>
        <v>0.42242710080957258</v>
      </c>
      <c r="J44" s="207">
        <f>SUM(J5:J43)</f>
        <v>47.214573687037031</v>
      </c>
    </row>
    <row r="45" spans="1:10" x14ac:dyDescent="0.15">
      <c r="A45" s="208" t="s">
        <v>137</v>
      </c>
      <c r="B45" s="191" t="s">
        <v>358</v>
      </c>
      <c r="C45" s="192" t="s">
        <v>359</v>
      </c>
      <c r="D45" s="209"/>
      <c r="E45" s="210"/>
      <c r="F45" s="211">
        <f>逆行列係数!E46</f>
        <v>3.2649438231693462E-3</v>
      </c>
      <c r="G45" s="211">
        <f>逆行列係数!AT46</f>
        <v>1.0186997045276041E-2</v>
      </c>
      <c r="H45" s="472">
        <f t="shared" ref="H45:H80" si="5">D$6*F45</f>
        <v>0.13094634429498689</v>
      </c>
      <c r="I45" s="212">
        <f t="shared" ref="I45:I80" si="6">E$6*G45</f>
        <v>0.46515791389919114</v>
      </c>
      <c r="J45" s="213">
        <f t="shared" ref="J45:J80" si="7">SUM(H45:I45)</f>
        <v>0.596104258194178</v>
      </c>
    </row>
    <row r="46" spans="1:10" x14ac:dyDescent="0.15">
      <c r="A46" s="208" t="s">
        <v>138</v>
      </c>
      <c r="B46" s="191" t="s">
        <v>360</v>
      </c>
      <c r="C46" s="192" t="s">
        <v>361</v>
      </c>
      <c r="D46" s="193"/>
      <c r="E46" s="194"/>
      <c r="F46" s="195">
        <f>逆行列係数!E47</f>
        <v>4.7392657176497016E-2</v>
      </c>
      <c r="G46" s="195">
        <f>逆行列係数!AT47</f>
        <v>1.1271932056795537</v>
      </c>
      <c r="H46" s="472">
        <f t="shared" si="5"/>
        <v>1.9007663040473615</v>
      </c>
      <c r="I46" s="196">
        <f t="shared" si="6"/>
        <v>51.469813703183945</v>
      </c>
      <c r="J46" s="197">
        <f t="shared" si="7"/>
        <v>53.370580007231304</v>
      </c>
    </row>
    <row r="47" spans="1:10" x14ac:dyDescent="0.15">
      <c r="A47" s="208" t="s">
        <v>139</v>
      </c>
      <c r="B47" s="191" t="s">
        <v>362</v>
      </c>
      <c r="C47" s="192" t="s">
        <v>363</v>
      </c>
      <c r="D47" s="214"/>
      <c r="E47" s="198"/>
      <c r="F47" s="195">
        <f>逆行列係数!E48</f>
        <v>2.38354211733626E-4</v>
      </c>
      <c r="G47" s="195">
        <f>逆行列係数!AT48</f>
        <v>7.0530248266690286E-4</v>
      </c>
      <c r="H47" s="472">
        <f t="shared" si="5"/>
        <v>9.5596170605881537E-3</v>
      </c>
      <c r="I47" s="196">
        <f t="shared" si="6"/>
        <v>3.2205470370426217E-2</v>
      </c>
      <c r="J47" s="197">
        <f t="shared" si="7"/>
        <v>4.1765087431014369E-2</v>
      </c>
    </row>
    <row r="48" spans="1:10" x14ac:dyDescent="0.15">
      <c r="A48" s="208" t="s">
        <v>140</v>
      </c>
      <c r="B48" s="191" t="s">
        <v>364</v>
      </c>
      <c r="C48" s="192" t="s">
        <v>3</v>
      </c>
      <c r="D48" s="214"/>
      <c r="E48" s="198"/>
      <c r="F48" s="195">
        <f>逆行列係数!E49</f>
        <v>2.259763220806351E-2</v>
      </c>
      <c r="G48" s="195">
        <f>逆行列係数!AT49</f>
        <v>4.365867657706192E-2</v>
      </c>
      <c r="H48" s="472">
        <f t="shared" si="5"/>
        <v>0.90631799125295021</v>
      </c>
      <c r="I48" s="196">
        <f t="shared" si="6"/>
        <v>1.9935392962151688</v>
      </c>
      <c r="J48" s="197">
        <f t="shared" si="7"/>
        <v>2.899857287468119</v>
      </c>
    </row>
    <row r="49" spans="1:10" x14ac:dyDescent="0.15">
      <c r="A49" s="208" t="s">
        <v>136</v>
      </c>
      <c r="B49" s="191" t="s">
        <v>365</v>
      </c>
      <c r="C49" s="192" t="s">
        <v>344</v>
      </c>
      <c r="E49" s="198"/>
      <c r="F49" s="195">
        <f>逆行列係数!E50</f>
        <v>7.4575108135763761E-3</v>
      </c>
      <c r="G49" s="195">
        <f>逆行列係数!AT50</f>
        <v>2.4311824662036512E-2</v>
      </c>
      <c r="H49" s="472">
        <f t="shared" si="5"/>
        <v>0.29909665570607558</v>
      </c>
      <c r="I49" s="196">
        <f t="shared" si="6"/>
        <v>1.1101247592998955</v>
      </c>
      <c r="J49" s="197">
        <f t="shared" si="7"/>
        <v>1.409221415005971</v>
      </c>
    </row>
    <row r="50" spans="1:10" x14ac:dyDescent="0.15">
      <c r="A50" s="208"/>
      <c r="B50" s="191" t="s">
        <v>366</v>
      </c>
      <c r="C50" s="192" t="s">
        <v>4</v>
      </c>
      <c r="E50" s="198"/>
      <c r="F50" s="195">
        <f>逆行列係数!E51</f>
        <v>1.9167828186758345E-3</v>
      </c>
      <c r="G50" s="195">
        <f>逆行列係数!AT51</f>
        <v>6.4424528398602772E-3</v>
      </c>
      <c r="H50" s="472">
        <f t="shared" si="5"/>
        <v>7.6875963724666707E-2</v>
      </c>
      <c r="I50" s="196">
        <f t="shared" si="6"/>
        <v>0.29417481030614379</v>
      </c>
      <c r="J50" s="197">
        <f t="shared" si="7"/>
        <v>0.37105077403081049</v>
      </c>
    </row>
    <row r="51" spans="1:10" x14ac:dyDescent="0.15">
      <c r="A51" s="208"/>
      <c r="B51" s="191" t="s">
        <v>367</v>
      </c>
      <c r="C51" s="192" t="s">
        <v>113</v>
      </c>
      <c r="E51" s="198"/>
      <c r="F51" s="195">
        <f>逆行列係数!E52</f>
        <v>8.0689226512441793E-3</v>
      </c>
      <c r="G51" s="195">
        <f>逆行列係数!AT52</f>
        <v>2.1340601909273321E-2</v>
      </c>
      <c r="H51" s="472">
        <f t="shared" si="5"/>
        <v>0.32361840840305178</v>
      </c>
      <c r="I51" s="196">
        <f t="shared" si="6"/>
        <v>0.97445300330914986</v>
      </c>
      <c r="J51" s="197">
        <f t="shared" si="7"/>
        <v>1.2980714117122016</v>
      </c>
    </row>
    <row r="52" spans="1:10" x14ac:dyDescent="0.15">
      <c r="A52" s="208"/>
      <c r="B52" s="191" t="s">
        <v>368</v>
      </c>
      <c r="C52" s="192" t="s">
        <v>5</v>
      </c>
      <c r="E52" s="198"/>
      <c r="F52" s="195">
        <f>逆行列係数!E53</f>
        <v>9.51028997765355E-3</v>
      </c>
      <c r="G52" s="195">
        <f>逆行列係数!AT53</f>
        <v>1.7803433513370628E-2</v>
      </c>
      <c r="H52" s="472">
        <f t="shared" si="5"/>
        <v>0.38142699329819124</v>
      </c>
      <c r="I52" s="196">
        <f t="shared" si="6"/>
        <v>0.81293907876047922</v>
      </c>
      <c r="J52" s="197">
        <f t="shared" si="7"/>
        <v>1.1943660720586704</v>
      </c>
    </row>
    <row r="53" spans="1:10" x14ac:dyDescent="0.15">
      <c r="A53" s="208"/>
      <c r="B53" s="191" t="s">
        <v>369</v>
      </c>
      <c r="C53" s="192" t="s">
        <v>6</v>
      </c>
      <c r="E53" s="198"/>
      <c r="F53" s="195">
        <f>逆行列係数!E54</f>
        <v>3.0282717603661188E-2</v>
      </c>
      <c r="G53" s="195">
        <f>逆行列係数!AT54</f>
        <v>5.4215775305297795E-2</v>
      </c>
      <c r="H53" s="472">
        <f t="shared" si="5"/>
        <v>1.2145419279121239</v>
      </c>
      <c r="I53" s="196">
        <f t="shared" si="6"/>
        <v>2.4755967660886111</v>
      </c>
      <c r="J53" s="197">
        <f t="shared" si="7"/>
        <v>3.6901386940007352</v>
      </c>
    </row>
    <row r="54" spans="1:10" x14ac:dyDescent="0.15">
      <c r="A54" s="208"/>
      <c r="B54" s="191" t="s">
        <v>88</v>
      </c>
      <c r="C54" s="192" t="s">
        <v>370</v>
      </c>
      <c r="E54" s="198"/>
      <c r="F54" s="195">
        <f>逆行列係数!E55</f>
        <v>1.3676733027630531E-2</v>
      </c>
      <c r="G54" s="195">
        <f>逆行列係数!AT55</f>
        <v>3.0334006215271658E-2</v>
      </c>
      <c r="H54" s="472">
        <f t="shared" si="5"/>
        <v>0.54852955789243751</v>
      </c>
      <c r="I54" s="196">
        <f t="shared" si="6"/>
        <v>1.3851091728591463</v>
      </c>
      <c r="J54" s="197">
        <f t="shared" si="7"/>
        <v>1.9336387307515839</v>
      </c>
    </row>
    <row r="55" spans="1:10" x14ac:dyDescent="0.15">
      <c r="A55" s="208"/>
      <c r="B55" s="191" t="s">
        <v>89</v>
      </c>
      <c r="C55" s="192" t="s">
        <v>7</v>
      </c>
      <c r="E55" s="198"/>
      <c r="F55" s="195">
        <f>逆行列係数!E56</f>
        <v>9.4766667217336038E-4</v>
      </c>
      <c r="G55" s="195">
        <f>逆行列係数!AT56</f>
        <v>2.2890864977749008E-3</v>
      </c>
      <c r="H55" s="472">
        <f t="shared" si="5"/>
        <v>3.8007847317519022E-2</v>
      </c>
      <c r="I55" s="196">
        <f t="shared" si="6"/>
        <v>0.10452410021396305</v>
      </c>
      <c r="J55" s="197">
        <f t="shared" si="7"/>
        <v>0.14253194753148207</v>
      </c>
    </row>
    <row r="56" spans="1:10" x14ac:dyDescent="0.15">
      <c r="A56" s="208"/>
      <c r="B56" s="191" t="s">
        <v>90</v>
      </c>
      <c r="C56" s="192" t="s">
        <v>8</v>
      </c>
      <c r="E56" s="198"/>
      <c r="F56" s="195">
        <f>逆行列係数!E57</f>
        <v>2.8691660153061923E-3</v>
      </c>
      <c r="G56" s="195">
        <f>逆行列係数!AT57</f>
        <v>4.8783945590903932E-3</v>
      </c>
      <c r="H56" s="472">
        <f t="shared" si="5"/>
        <v>0.11507297559412652</v>
      </c>
      <c r="I56" s="196">
        <f t="shared" si="6"/>
        <v>0.22275689550100991</v>
      </c>
      <c r="J56" s="197">
        <f t="shared" si="7"/>
        <v>0.3378298710951364</v>
      </c>
    </row>
    <row r="57" spans="1:10" x14ac:dyDescent="0.15">
      <c r="A57" s="208"/>
      <c r="B57" s="191" t="s">
        <v>91</v>
      </c>
      <c r="C57" s="192" t="s">
        <v>9</v>
      </c>
      <c r="E57" s="198"/>
      <c r="F57" s="195">
        <f>逆行列係数!E58</f>
        <v>7.3913505901561111E-4</v>
      </c>
      <c r="G57" s="195">
        <f>逆行列係数!AT58</f>
        <v>1.1434462289242114E-3</v>
      </c>
      <c r="H57" s="472">
        <f t="shared" si="5"/>
        <v>2.9644318297764941E-2</v>
      </c>
      <c r="I57" s="196">
        <f t="shared" si="6"/>
        <v>5.2211958061667472E-2</v>
      </c>
      <c r="J57" s="197">
        <f t="shared" si="7"/>
        <v>8.1856276359432406E-2</v>
      </c>
    </row>
    <row r="58" spans="1:10" x14ac:dyDescent="0.15">
      <c r="A58" s="208"/>
      <c r="B58" s="191" t="s">
        <v>92</v>
      </c>
      <c r="C58" s="192" t="s">
        <v>10</v>
      </c>
      <c r="E58" s="198"/>
      <c r="F58" s="195">
        <f>逆行列係数!E59</f>
        <v>2.2049404482296629E-3</v>
      </c>
      <c r="G58" s="195">
        <f>逆行列係数!AT59</f>
        <v>3.8531947617657992E-3</v>
      </c>
      <c r="H58" s="472">
        <f t="shared" si="5"/>
        <v>8.8433034907029209E-2</v>
      </c>
      <c r="I58" s="196">
        <f t="shared" si="6"/>
        <v>0.17594429734927858</v>
      </c>
      <c r="J58" s="197">
        <f t="shared" si="7"/>
        <v>0.26437733225630777</v>
      </c>
    </row>
    <row r="59" spans="1:10" x14ac:dyDescent="0.15">
      <c r="A59" s="208"/>
      <c r="B59" s="191" t="s">
        <v>93</v>
      </c>
      <c r="C59" s="192" t="s">
        <v>371</v>
      </c>
      <c r="E59" s="198"/>
      <c r="F59" s="195">
        <f>逆行列係数!E60</f>
        <v>6.5208625945776405E-4</v>
      </c>
      <c r="G59" s="195">
        <f>逆行列係数!AT60</f>
        <v>8.3491605858359501E-4</v>
      </c>
      <c r="H59" s="472">
        <f t="shared" ref="H59:I61" si="8">D$6*F59</f>
        <v>2.615307229332307E-2</v>
      </c>
      <c r="I59" s="196">
        <f t="shared" si="8"/>
        <v>3.8123875992658263E-2</v>
      </c>
      <c r="J59" s="197">
        <f>SUM(H59:I59)</f>
        <v>6.4276948285981336E-2</v>
      </c>
    </row>
    <row r="60" spans="1:10" x14ac:dyDescent="0.15">
      <c r="A60" s="208"/>
      <c r="B60" s="191" t="s">
        <v>94</v>
      </c>
      <c r="C60" s="192" t="s">
        <v>372</v>
      </c>
      <c r="E60" s="198"/>
      <c r="F60" s="195">
        <f>逆行列係数!E61</f>
        <v>9.2929511074956123E-4</v>
      </c>
      <c r="G60" s="195">
        <f>逆行列係数!AT61</f>
        <v>1.0462188557516386E-3</v>
      </c>
      <c r="H60" s="472">
        <f t="shared" si="8"/>
        <v>3.7271023366562933E-2</v>
      </c>
      <c r="I60" s="196">
        <f t="shared" si="8"/>
        <v>4.7772368860075964E-2</v>
      </c>
      <c r="J60" s="197">
        <f>SUM(H60:I60)</f>
        <v>8.5043392226638898E-2</v>
      </c>
    </row>
    <row r="61" spans="1:10" x14ac:dyDescent="0.15">
      <c r="A61" s="208"/>
      <c r="B61" s="191" t="s">
        <v>95</v>
      </c>
      <c r="C61" s="192" t="s">
        <v>373</v>
      </c>
      <c r="E61" s="198"/>
      <c r="F61" s="195">
        <f>逆行列係数!E62</f>
        <v>4.7274408650597235E-4</v>
      </c>
      <c r="G61" s="195">
        <f>逆行列係数!AT62</f>
        <v>5.7154665760060259E-4</v>
      </c>
      <c r="H61" s="472">
        <f t="shared" si="8"/>
        <v>1.8960237378583308E-2</v>
      </c>
      <c r="I61" s="196">
        <f t="shared" si="8"/>
        <v>2.6097921670531661E-2</v>
      </c>
      <c r="J61" s="197">
        <f>SUM(H61:I61)</f>
        <v>4.5058159049114969E-2</v>
      </c>
    </row>
    <row r="62" spans="1:10" x14ac:dyDescent="0.15">
      <c r="A62" s="208"/>
      <c r="B62" s="191" t="s">
        <v>96</v>
      </c>
      <c r="C62" s="192" t="s">
        <v>374</v>
      </c>
      <c r="E62" s="198"/>
      <c r="F62" s="195">
        <f>逆行列係数!E63</f>
        <v>9.4855946326055185E-4</v>
      </c>
      <c r="G62" s="195">
        <f>逆行列係数!AT63</f>
        <v>1.1893301947714699E-3</v>
      </c>
      <c r="H62" s="472">
        <f t="shared" si="5"/>
        <v>3.8043654282483394E-2</v>
      </c>
      <c r="I62" s="196">
        <f t="shared" si="6"/>
        <v>5.4307108353757717E-2</v>
      </c>
      <c r="J62" s="197">
        <f t="shared" si="7"/>
        <v>9.2350762636241118E-2</v>
      </c>
    </row>
    <row r="63" spans="1:10" x14ac:dyDescent="0.15">
      <c r="A63" s="208"/>
      <c r="B63" s="191" t="s">
        <v>97</v>
      </c>
      <c r="C63" s="192" t="s">
        <v>11</v>
      </c>
      <c r="E63" s="198"/>
      <c r="F63" s="195">
        <f>逆行列係数!E64</f>
        <v>5.6667480781123574E-4</v>
      </c>
      <c r="G63" s="195">
        <f>逆行列係数!AT64</f>
        <v>7.5233677800727085E-4</v>
      </c>
      <c r="H63" s="472">
        <f t="shared" si="5"/>
        <v>2.2727495021618568E-2</v>
      </c>
      <c r="I63" s="196">
        <f t="shared" si="6"/>
        <v>3.4353146923683839E-2</v>
      </c>
      <c r="J63" s="197">
        <f t="shared" si="7"/>
        <v>5.7080641945302407E-2</v>
      </c>
    </row>
    <row r="64" spans="1:10" x14ac:dyDescent="0.15">
      <c r="A64" s="208"/>
      <c r="B64" s="191" t="s">
        <v>98</v>
      </c>
      <c r="C64" s="192" t="s">
        <v>345</v>
      </c>
      <c r="E64" s="198"/>
      <c r="F64" s="195">
        <f>逆行列係数!E65</f>
        <v>5.7358945288395745E-5</v>
      </c>
      <c r="G64" s="195">
        <f>逆行列係数!AT65</f>
        <v>1.3823280418152485E-4</v>
      </c>
      <c r="H64" s="472">
        <f t="shared" si="5"/>
        <v>2.3004819087026626E-3</v>
      </c>
      <c r="I64" s="196">
        <f t="shared" si="6"/>
        <v>6.3119761927614383E-3</v>
      </c>
      <c r="J64" s="197">
        <f t="shared" si="7"/>
        <v>8.6124581014641009E-3</v>
      </c>
    </row>
    <row r="65" spans="1:10" x14ac:dyDescent="0.15">
      <c r="A65" s="208"/>
      <c r="B65" s="191" t="s">
        <v>99</v>
      </c>
      <c r="C65" s="192" t="s">
        <v>342</v>
      </c>
      <c r="E65" s="198"/>
      <c r="F65" s="195">
        <f>逆行列係数!E66</f>
        <v>2.9210043556956986E-3</v>
      </c>
      <c r="G65" s="195">
        <f>逆行列係数!AT66</f>
        <v>4.4638321326296729E-3</v>
      </c>
      <c r="H65" s="472">
        <f t="shared" si="5"/>
        <v>0.11715204388318999</v>
      </c>
      <c r="I65" s="196">
        <f t="shared" si="6"/>
        <v>0.20382717630933911</v>
      </c>
      <c r="J65" s="197">
        <f t="shared" si="7"/>
        <v>0.32097922019252911</v>
      </c>
    </row>
    <row r="66" spans="1:10" x14ac:dyDescent="0.15">
      <c r="A66" s="208"/>
      <c r="B66" s="191" t="s">
        <v>100</v>
      </c>
      <c r="C66" s="192" t="s">
        <v>13</v>
      </c>
      <c r="E66" s="198"/>
      <c r="F66" s="195">
        <f>逆行列係数!E67</f>
        <v>2.3192806044740858E-3</v>
      </c>
      <c r="G66" s="195">
        <f>逆行列係数!AT67</f>
        <v>4.9948975709827002E-3</v>
      </c>
      <c r="H66" s="472">
        <f t="shared" si="5"/>
        <v>9.3018849021218389E-2</v>
      </c>
      <c r="I66" s="196">
        <f t="shared" si="6"/>
        <v>0.22807664750780257</v>
      </c>
      <c r="J66" s="197">
        <f t="shared" si="7"/>
        <v>0.32109549652902097</v>
      </c>
    </row>
    <row r="67" spans="1:10" x14ac:dyDescent="0.15">
      <c r="A67" s="208"/>
      <c r="B67" s="191" t="s">
        <v>101</v>
      </c>
      <c r="C67" s="192" t="s">
        <v>14</v>
      </c>
      <c r="E67" s="198"/>
      <c r="F67" s="195">
        <f>逆行列係数!E68</f>
        <v>1.9306751232343029E-3</v>
      </c>
      <c r="G67" s="195">
        <f>逆行列係数!AT68</f>
        <v>9.1936903522418338E-3</v>
      </c>
      <c r="H67" s="472">
        <f t="shared" si="5"/>
        <v>7.7433139159923697E-2</v>
      </c>
      <c r="I67" s="196">
        <f t="shared" si="6"/>
        <v>0.41980161634257634</v>
      </c>
      <c r="J67" s="197">
        <f t="shared" si="7"/>
        <v>0.49723475550250007</v>
      </c>
    </row>
    <row r="68" spans="1:10" x14ac:dyDescent="0.15">
      <c r="A68" s="208"/>
      <c r="B68" s="191" t="s">
        <v>102</v>
      </c>
      <c r="C68" s="192" t="s">
        <v>343</v>
      </c>
      <c r="E68" s="198"/>
      <c r="F68" s="195">
        <f>逆行列係数!E69</f>
        <v>5.9029624709747222E-3</v>
      </c>
      <c r="G68" s="195">
        <f>逆行列係数!AT69</f>
        <v>2.0029041928456705E-2</v>
      </c>
      <c r="H68" s="472">
        <f t="shared" si="5"/>
        <v>0.23674874605784299</v>
      </c>
      <c r="I68" s="196">
        <f t="shared" si="6"/>
        <v>0.91456464740614796</v>
      </c>
      <c r="J68" s="197">
        <f t="shared" si="7"/>
        <v>1.151313393463991</v>
      </c>
    </row>
    <row r="69" spans="1:10" x14ac:dyDescent="0.15">
      <c r="A69" s="208"/>
      <c r="B69" s="191" t="s">
        <v>103</v>
      </c>
      <c r="C69" s="192" t="s">
        <v>375</v>
      </c>
      <c r="E69" s="198"/>
      <c r="F69" s="195">
        <f>逆行列係数!E70</f>
        <v>5.1385110533366894E-4</v>
      </c>
      <c r="G69" s="195">
        <f>逆行列係数!AT70</f>
        <v>1.7799678768316534E-3</v>
      </c>
      <c r="H69" s="472">
        <f t="shared" si="5"/>
        <v>2.0608907043939712E-2</v>
      </c>
      <c r="I69" s="196">
        <f t="shared" si="6"/>
        <v>8.1276762986648002E-2</v>
      </c>
      <c r="J69" s="197">
        <f t="shared" si="7"/>
        <v>0.10188567003058771</v>
      </c>
    </row>
    <row r="70" spans="1:10" x14ac:dyDescent="0.15">
      <c r="A70" s="208"/>
      <c r="B70" s="191" t="s">
        <v>104</v>
      </c>
      <c r="C70" s="192" t="s">
        <v>376</v>
      </c>
      <c r="E70" s="198"/>
      <c r="F70" s="195">
        <f>逆行列係数!E71</f>
        <v>3.1746318945144014E-4</v>
      </c>
      <c r="G70" s="195">
        <f>逆行列係数!AT71</f>
        <v>9.0623753951964939E-4</v>
      </c>
      <c r="H70" s="472">
        <f>D$6*F70</f>
        <v>1.2732422472904749E-2</v>
      </c>
      <c r="I70" s="196">
        <f>E$6*G70</f>
        <v>4.1380552237970457E-2</v>
      </c>
      <c r="J70" s="197">
        <f>SUM(H70:I70)</f>
        <v>5.4112974710875207E-2</v>
      </c>
    </row>
    <row r="71" spans="1:10" x14ac:dyDescent="0.15">
      <c r="A71" s="208"/>
      <c r="B71" s="191" t="s">
        <v>105</v>
      </c>
      <c r="C71" s="192" t="s">
        <v>377</v>
      </c>
      <c r="E71" s="198"/>
      <c r="F71" s="195">
        <f>逆行列係数!E72</f>
        <v>2.4388690431567578E-2</v>
      </c>
      <c r="G71" s="195">
        <f>逆行列係数!AT72</f>
        <v>5.0227742728130867E-2</v>
      </c>
      <c r="H71" s="472">
        <f>D$6*F71</f>
        <v>0.97815154781309521</v>
      </c>
      <c r="I71" s="196">
        <f>E$6*G71</f>
        <v>2.293495514275917</v>
      </c>
      <c r="J71" s="197">
        <f>SUM(H71:I71)</f>
        <v>3.2716470620890123</v>
      </c>
    </row>
    <row r="72" spans="1:10" x14ac:dyDescent="0.15">
      <c r="A72" s="208"/>
      <c r="B72" s="191" t="s">
        <v>106</v>
      </c>
      <c r="C72" s="192" t="s">
        <v>17</v>
      </c>
      <c r="D72" s="214"/>
      <c r="E72" s="198"/>
      <c r="F72" s="195">
        <f>逆行列係数!E73</f>
        <v>4.416010357829547E-3</v>
      </c>
      <c r="G72" s="195">
        <f>逆行列係数!AT73</f>
        <v>1.5359355643439361E-2</v>
      </c>
      <c r="H72" s="472">
        <f t="shared" si="5"/>
        <v>0.17711190269890992</v>
      </c>
      <c r="I72" s="196">
        <f t="shared" si="6"/>
        <v>0.70133777384878238</v>
      </c>
      <c r="J72" s="197">
        <f t="shared" si="7"/>
        <v>0.87844967654769235</v>
      </c>
    </row>
    <row r="73" spans="1:10" x14ac:dyDescent="0.15">
      <c r="A73" s="208"/>
      <c r="B73" s="191" t="s">
        <v>107</v>
      </c>
      <c r="C73" s="192" t="s">
        <v>18</v>
      </c>
      <c r="D73" s="214"/>
      <c r="E73" s="198"/>
      <c r="F73" s="195">
        <f>逆行列係数!E74</f>
        <v>2.4384650541289655E-3</v>
      </c>
      <c r="G73" s="195">
        <f>逆行列係数!AT74</f>
        <v>7.1079194935973079E-3</v>
      </c>
      <c r="H73" s="472">
        <f t="shared" si="5"/>
        <v>9.779895208711635E-2</v>
      </c>
      <c r="I73" s="196">
        <f t="shared" si="6"/>
        <v>0.32456129996997823</v>
      </c>
      <c r="J73" s="197">
        <f t="shared" si="7"/>
        <v>0.4223602520570946</v>
      </c>
    </row>
    <row r="74" spans="1:10" x14ac:dyDescent="0.15">
      <c r="A74" s="208"/>
      <c r="B74" s="191" t="s">
        <v>108</v>
      </c>
      <c r="C74" s="192" t="s">
        <v>378</v>
      </c>
      <c r="D74" s="214"/>
      <c r="E74" s="198"/>
      <c r="F74" s="195">
        <f>逆行列係数!E75</f>
        <v>1.4374252012983296E-2</v>
      </c>
      <c r="G74" s="195">
        <f>逆行列係数!AT75</f>
        <v>3.354882182169322E-2</v>
      </c>
      <c r="H74" s="472">
        <f t="shared" si="5"/>
        <v>0.57650478998069743</v>
      </c>
      <c r="I74" s="196">
        <f t="shared" si="6"/>
        <v>1.5319038479147427</v>
      </c>
      <c r="J74" s="197">
        <f t="shared" si="7"/>
        <v>2.1084086378954403</v>
      </c>
    </row>
    <row r="75" spans="1:10" x14ac:dyDescent="0.15">
      <c r="A75" s="208"/>
      <c r="B75" s="191" t="s">
        <v>109</v>
      </c>
      <c r="C75" s="192" t="s">
        <v>347</v>
      </c>
      <c r="D75" s="214"/>
      <c r="E75" s="198"/>
      <c r="F75" s="195">
        <f>逆行列係数!E76</f>
        <v>8.0553092543019268E-3</v>
      </c>
      <c r="G75" s="195">
        <f>逆行列係数!AT76</f>
        <v>1.581606504982622E-2</v>
      </c>
      <c r="H75" s="472">
        <f t="shared" si="5"/>
        <v>0.32307241905083867</v>
      </c>
      <c r="I75" s="196">
        <f t="shared" si="6"/>
        <v>0.72219200535477501</v>
      </c>
      <c r="J75" s="197">
        <f t="shared" si="7"/>
        <v>1.0452644244056137</v>
      </c>
    </row>
    <row r="76" spans="1:10" x14ac:dyDescent="0.15">
      <c r="A76" s="208"/>
      <c r="B76" s="191" t="s">
        <v>110</v>
      </c>
      <c r="C76" s="192" t="s">
        <v>19</v>
      </c>
      <c r="D76" s="214"/>
      <c r="E76" s="198"/>
      <c r="F76" s="195">
        <f>逆行列係数!E77</f>
        <v>3.6611695718296715E-4</v>
      </c>
      <c r="G76" s="195">
        <f>逆行列係数!AT77</f>
        <v>3.349130630951568E-3</v>
      </c>
      <c r="H76" s="472">
        <f t="shared" si="5"/>
        <v>1.4683767845345605E-2</v>
      </c>
      <c r="I76" s="196">
        <f t="shared" si="6"/>
        <v>0.15292775788049703</v>
      </c>
      <c r="J76" s="197">
        <f t="shared" si="7"/>
        <v>0.16761152572584265</v>
      </c>
    </row>
    <row r="77" spans="1:10" x14ac:dyDescent="0.15">
      <c r="A77" s="208"/>
      <c r="B77" s="191" t="s">
        <v>111</v>
      </c>
      <c r="C77" s="192" t="s">
        <v>20</v>
      </c>
      <c r="D77" s="214"/>
      <c r="E77" s="198"/>
      <c r="F77" s="195">
        <f>逆行列係数!E78</f>
        <v>2.7450337443553413E-3</v>
      </c>
      <c r="G77" s="195">
        <f>逆行列係数!AT78</f>
        <v>1.1391058084621401E-2</v>
      </c>
      <c r="H77" s="472">
        <f t="shared" si="5"/>
        <v>0.1100944314076388</v>
      </c>
      <c r="I77" s="196">
        <f t="shared" si="6"/>
        <v>0.52013766100031567</v>
      </c>
      <c r="J77" s="197">
        <f t="shared" si="7"/>
        <v>0.63023209240795453</v>
      </c>
    </row>
    <row r="78" spans="1:10" x14ac:dyDescent="0.15">
      <c r="A78" s="208"/>
      <c r="B78" s="191" t="s">
        <v>112</v>
      </c>
      <c r="C78" s="192" t="s">
        <v>379</v>
      </c>
      <c r="D78" s="214"/>
      <c r="E78" s="198"/>
      <c r="F78" s="195">
        <f>逆行列係数!E79</f>
        <v>2.7624312378393906E-5</v>
      </c>
      <c r="G78" s="195">
        <f>逆行列係数!AT79</f>
        <v>1.0148088603013637E-4</v>
      </c>
      <c r="H78" s="472">
        <f t="shared" si="5"/>
        <v>1.1079218864176502E-3</v>
      </c>
      <c r="I78" s="196">
        <f t="shared" si="6"/>
        <v>4.6338127945477064E-3</v>
      </c>
      <c r="J78" s="197">
        <f t="shared" si="7"/>
        <v>5.7417346809653571E-3</v>
      </c>
    </row>
    <row r="79" spans="1:10" x14ac:dyDescent="0.15">
      <c r="A79" s="208"/>
      <c r="B79" s="191" t="s">
        <v>334</v>
      </c>
      <c r="C79" s="192" t="s">
        <v>380</v>
      </c>
      <c r="D79" s="214"/>
      <c r="E79" s="198"/>
      <c r="F79" s="195">
        <f>逆行列係数!E80</f>
        <v>2.9707604321918031E-4</v>
      </c>
      <c r="G79" s="195">
        <f>逆行列係数!AT80</f>
        <v>8.2096026766592732E-4</v>
      </c>
      <c r="H79" s="472">
        <f t="shared" si="5"/>
        <v>1.1914759929746416E-2</v>
      </c>
      <c r="I79" s="196">
        <f t="shared" si="6"/>
        <v>3.748662768864644E-2</v>
      </c>
      <c r="J79" s="197">
        <f t="shared" si="7"/>
        <v>4.9401387618392856E-2</v>
      </c>
    </row>
    <row r="80" spans="1:10" x14ac:dyDescent="0.15">
      <c r="A80" s="208"/>
      <c r="B80" s="191" t="s">
        <v>335</v>
      </c>
      <c r="C80" s="192" t="s">
        <v>21</v>
      </c>
      <c r="D80" s="214"/>
      <c r="E80" s="198"/>
      <c r="F80" s="195">
        <f>逆行列係数!E81</f>
        <v>2.9505397406390407E-2</v>
      </c>
      <c r="G80" s="195">
        <f>逆行列係数!AT81</f>
        <v>7.6788444229849179E-2</v>
      </c>
      <c r="H80" s="472">
        <f t="shared" si="5"/>
        <v>1.183366127135111</v>
      </c>
      <c r="I80" s="196">
        <f t="shared" si="6"/>
        <v>3.5063083233232786</v>
      </c>
      <c r="J80" s="197">
        <f t="shared" si="7"/>
        <v>4.6896744504583898</v>
      </c>
    </row>
    <row r="81" spans="1:10" x14ac:dyDescent="0.15">
      <c r="A81" s="208"/>
      <c r="B81" s="191" t="s">
        <v>381</v>
      </c>
      <c r="C81" s="435" t="s">
        <v>439</v>
      </c>
      <c r="D81" s="214"/>
      <c r="E81" s="198"/>
      <c r="F81" s="195">
        <f>逆行列係数!E82</f>
        <v>2.6268954992458789E-4</v>
      </c>
      <c r="G81" s="195">
        <f>逆行列係数!AT82</f>
        <v>8.0275940848116274E-4</v>
      </c>
      <c r="H81" s="472">
        <f t="shared" ref="H81:I83" si="9">D$6*F81</f>
        <v>1.0535628822467513E-2</v>
      </c>
      <c r="I81" s="196">
        <f t="shared" si="9"/>
        <v>3.6655541387950595E-2</v>
      </c>
      <c r="J81" s="197">
        <f>SUM(H81:I81)</f>
        <v>4.7191170210418104E-2</v>
      </c>
    </row>
    <row r="82" spans="1:10" x14ac:dyDescent="0.15">
      <c r="A82" s="208"/>
      <c r="B82" s="191" t="s">
        <v>336</v>
      </c>
      <c r="C82" s="192" t="s">
        <v>383</v>
      </c>
      <c r="D82" s="214"/>
      <c r="E82" s="198"/>
      <c r="F82" s="195">
        <f>逆行列係数!E83</f>
        <v>2.8901979148824707E-4</v>
      </c>
      <c r="G82" s="195">
        <f>逆行列係数!AT83</f>
        <v>2.0167078609200232E-3</v>
      </c>
      <c r="H82" s="472">
        <f t="shared" si="9"/>
        <v>1.1591649711004024E-2</v>
      </c>
      <c r="I82" s="196">
        <f t="shared" si="9"/>
        <v>9.2086766822482999E-2</v>
      </c>
      <c r="J82" s="197">
        <f>SUM(H82:I82)</f>
        <v>0.10367841653348703</v>
      </c>
    </row>
    <row r="83" spans="1:10" x14ac:dyDescent="0.15">
      <c r="A83" s="208"/>
      <c r="B83" s="191" t="s">
        <v>337</v>
      </c>
      <c r="C83" s="192" t="s">
        <v>384</v>
      </c>
      <c r="D83" s="214"/>
      <c r="E83" s="198"/>
      <c r="F83" s="195">
        <f>逆行列係数!E84</f>
        <v>1.6139366899746922E-3</v>
      </c>
      <c r="G83" s="195">
        <f>逆行列係数!AT84</f>
        <v>1.476381986346929E-2</v>
      </c>
      <c r="H83" s="472">
        <f t="shared" si="9"/>
        <v>6.4729784315427058E-2</v>
      </c>
      <c r="I83" s="196">
        <f t="shared" si="9"/>
        <v>0.67414446262742822</v>
      </c>
      <c r="J83" s="197">
        <f>SUM(H83:I83)</f>
        <v>0.73887424694285531</v>
      </c>
    </row>
    <row r="84" spans="1:10" x14ac:dyDescent="0.15">
      <c r="A84" s="216"/>
      <c r="B84" s="277"/>
      <c r="C84" s="278" t="s">
        <v>116</v>
      </c>
      <c r="D84" s="217">
        <f>SUM(D45:D83)</f>
        <v>0</v>
      </c>
      <c r="E84" s="224">
        <f>SUM(E45:E83)</f>
        <v>0</v>
      </c>
      <c r="F84" s="218">
        <f>逆行列係数!E85</f>
        <v>0.2574790296345924</v>
      </c>
      <c r="G84" s="218">
        <f>逆行列係数!AT85</f>
        <v>1.6263509129954579</v>
      </c>
      <c r="H84" s="488">
        <f>SUM(H45:H83)</f>
        <v>10.326651694282981</v>
      </c>
      <c r="I84" s="219">
        <f>SUM(I45:I83)</f>
        <v>74.26231642109137</v>
      </c>
      <c r="J84" s="220">
        <f>SUM(J45:J83)</f>
        <v>84.588968115374357</v>
      </c>
    </row>
    <row r="85" spans="1:10" x14ac:dyDescent="0.15">
      <c r="A85" s="221"/>
      <c r="B85" s="222"/>
      <c r="C85" s="223" t="s">
        <v>48</v>
      </c>
      <c r="D85" s="215">
        <f>SUM(D84,D44)</f>
        <v>40.106767952863173</v>
      </c>
      <c r="E85" s="215">
        <f>SUM(E84,E44)</f>
        <v>45.661926849669229</v>
      </c>
      <c r="F85" s="199">
        <f>逆行列係数!E87</f>
        <v>1.4241685679494598</v>
      </c>
      <c r="G85" s="199">
        <f>逆行列係数!AT87</f>
        <v>1.6356021016761351</v>
      </c>
      <c r="H85" s="473">
        <f>SUM(H84,H44)</f>
        <v>57.118798280510433</v>
      </c>
      <c r="I85" s="200">
        <f>SUM(I84,I44)</f>
        <v>74.684743521900941</v>
      </c>
      <c r="J85" s="201">
        <f>SUM(J84,J44)</f>
        <v>131.80354180241139</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5"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3</v>
      </c>
      <c r="C2" s="168" t="s">
        <v>55</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209</v>
      </c>
      <c r="E4" s="182" t="s">
        <v>154</v>
      </c>
      <c r="F4" s="183" t="s">
        <v>155</v>
      </c>
      <c r="G4" s="183" t="s">
        <v>210</v>
      </c>
      <c r="H4" s="479" t="s">
        <v>211</v>
      </c>
      <c r="I4" s="185" t="s">
        <v>212</v>
      </c>
      <c r="J4" s="186" t="s">
        <v>213</v>
      </c>
      <c r="K4" s="187"/>
      <c r="L4" s="188"/>
    </row>
    <row r="5" spans="1:12" x14ac:dyDescent="0.15">
      <c r="A5" s="190" t="s">
        <v>130</v>
      </c>
      <c r="B5" s="191" t="s">
        <v>358</v>
      </c>
      <c r="C5" s="192" t="s">
        <v>359</v>
      </c>
      <c r="D5" s="193"/>
      <c r="E5" s="194"/>
      <c r="F5" s="195">
        <f>逆行列係数!F5</f>
        <v>3.665314960754262E-3</v>
      </c>
      <c r="G5" s="195">
        <f>逆行列係数!AU5</f>
        <v>4.7545025118873288E-4</v>
      </c>
      <c r="H5" s="472">
        <f t="shared" ref="H5:H40" si="0">D$7*F5</f>
        <v>0.16114803698305061</v>
      </c>
      <c r="I5" s="196">
        <f t="shared" ref="I5:I40" si="1">E$7*G5</f>
        <v>1.8912484714363163E-2</v>
      </c>
      <c r="J5" s="197">
        <f t="shared" ref="J5:J40" si="2">SUM(H5:I5)</f>
        <v>0.18006052169741377</v>
      </c>
    </row>
    <row r="6" spans="1:12" x14ac:dyDescent="0.15">
      <c r="A6" s="190" t="s">
        <v>132</v>
      </c>
      <c r="B6" s="191" t="s">
        <v>360</v>
      </c>
      <c r="C6" s="192" t="s">
        <v>361</v>
      </c>
      <c r="D6" s="193"/>
      <c r="E6" s="194"/>
      <c r="F6" s="195">
        <f>逆行列係数!F6</f>
        <v>1.4508530051402001E-4</v>
      </c>
      <c r="G6" s="195">
        <f>逆行列係数!AU6</f>
        <v>6.9980164333143004E-6</v>
      </c>
      <c r="H6" s="472">
        <f t="shared" si="0"/>
        <v>6.3787727994101331E-3</v>
      </c>
      <c r="I6" s="196">
        <f t="shared" si="1"/>
        <v>2.7836746009706452E-4</v>
      </c>
      <c r="J6" s="197">
        <f t="shared" si="2"/>
        <v>6.6571402595071976E-3</v>
      </c>
    </row>
    <row r="7" spans="1:12" x14ac:dyDescent="0.15">
      <c r="A7" s="190" t="s">
        <v>134</v>
      </c>
      <c r="B7" s="191" t="s">
        <v>362</v>
      </c>
      <c r="C7" s="192" t="s">
        <v>363</v>
      </c>
      <c r="D7" s="193">
        <f>地域別最終需要!K9</f>
        <v>43.965672447938545</v>
      </c>
      <c r="E7" s="194">
        <f>地域別最終需要!I9</f>
        <v>39.778051787916155</v>
      </c>
      <c r="F7" s="195">
        <f>逆行列係数!F7</f>
        <v>1.0207621450767785</v>
      </c>
      <c r="G7" s="195">
        <f>逆行列係数!AU7</f>
        <v>2.8049836031624213E-4</v>
      </c>
      <c r="H7" s="472">
        <f t="shared" si="0"/>
        <v>44.878494117700768</v>
      </c>
      <c r="I7" s="196">
        <f t="shared" si="1"/>
        <v>1.1157678303085046E-2</v>
      </c>
      <c r="J7" s="197">
        <f t="shared" si="2"/>
        <v>44.889651796003854</v>
      </c>
    </row>
    <row r="8" spans="1:12" x14ac:dyDescent="0.15">
      <c r="A8" s="190" t="s">
        <v>136</v>
      </c>
      <c r="B8" s="191" t="s">
        <v>364</v>
      </c>
      <c r="C8" s="192" t="s">
        <v>3</v>
      </c>
      <c r="D8" s="193"/>
      <c r="E8" s="194"/>
      <c r="F8" s="195">
        <f>逆行列係数!F8</f>
        <v>1.9916561787290291E-2</v>
      </c>
      <c r="G8" s="195">
        <f>逆行列係数!AU8</f>
        <v>4.8965688429585398E-4</v>
      </c>
      <c r="H8" s="472">
        <f t="shared" si="0"/>
        <v>0.87564503182913445</v>
      </c>
      <c r="I8" s="196">
        <f t="shared" si="1"/>
        <v>1.9477596901830149E-2</v>
      </c>
      <c r="J8" s="197">
        <f t="shared" si="2"/>
        <v>0.8951226287309646</v>
      </c>
    </row>
    <row r="9" spans="1:12" x14ac:dyDescent="0.15">
      <c r="A9" s="190"/>
      <c r="B9" s="191" t="s">
        <v>365</v>
      </c>
      <c r="C9" s="192" t="s">
        <v>344</v>
      </c>
      <c r="D9" s="193"/>
      <c r="E9" s="194"/>
      <c r="F9" s="195">
        <f>逆行列係数!F9</f>
        <v>4.2528889406248369E-2</v>
      </c>
      <c r="G9" s="195">
        <f>逆行列係数!AU9</f>
        <v>4.4255559240154807E-3</v>
      </c>
      <c r="H9" s="472">
        <f t="shared" si="0"/>
        <v>1.8698112212097193</v>
      </c>
      <c r="I9" s="196">
        <f t="shared" si="1"/>
        <v>0.17603999273580692</v>
      </c>
      <c r="J9" s="197">
        <f t="shared" si="2"/>
        <v>2.045851213945526</v>
      </c>
    </row>
    <row r="10" spans="1:12" x14ac:dyDescent="0.15">
      <c r="A10" s="190"/>
      <c r="B10" s="191" t="s">
        <v>366</v>
      </c>
      <c r="C10" s="192" t="s">
        <v>4</v>
      </c>
      <c r="D10" s="193"/>
      <c r="E10" s="194"/>
      <c r="F10" s="195">
        <f>逆行列係数!F10</f>
        <v>1.5350589165390345E-2</v>
      </c>
      <c r="G10" s="195">
        <f>逆行列係数!AU10</f>
        <v>4.4246355643067956E-4</v>
      </c>
      <c r="H10" s="472">
        <f t="shared" si="0"/>
        <v>0.67489897512842623</v>
      </c>
      <c r="I10" s="196">
        <f t="shared" si="1"/>
        <v>1.7600338261965134E-2</v>
      </c>
      <c r="J10" s="197">
        <f t="shared" si="2"/>
        <v>0.69249931339039139</v>
      </c>
    </row>
    <row r="11" spans="1:12" x14ac:dyDescent="0.15">
      <c r="A11" s="190"/>
      <c r="B11" s="191" t="s">
        <v>367</v>
      </c>
      <c r="C11" s="192" t="s">
        <v>113</v>
      </c>
      <c r="D11" s="193"/>
      <c r="E11" s="194"/>
      <c r="F11" s="195">
        <f>逆行列係数!F11</f>
        <v>3.8370031330542814E-3</v>
      </c>
      <c r="G11" s="195">
        <f>逆行列係数!AU11</f>
        <v>5.2208647852025234E-4</v>
      </c>
      <c r="H11" s="472">
        <f t="shared" si="0"/>
        <v>0.16869642292957848</v>
      </c>
      <c r="I11" s="196">
        <f t="shared" si="1"/>
        <v>2.0767582980349374E-2</v>
      </c>
      <c r="J11" s="197">
        <f t="shared" si="2"/>
        <v>0.18946400590992785</v>
      </c>
    </row>
    <row r="12" spans="1:12" x14ac:dyDescent="0.15">
      <c r="A12" s="190"/>
      <c r="B12" s="191" t="s">
        <v>368</v>
      </c>
      <c r="C12" s="192" t="s">
        <v>5</v>
      </c>
      <c r="D12" s="193"/>
      <c r="E12" s="194"/>
      <c r="F12" s="195">
        <f>逆行列係数!F12</f>
        <v>7.4930783072971602E-3</v>
      </c>
      <c r="G12" s="195">
        <f>逆行列係数!AU12</f>
        <v>1.8379499277461737E-3</v>
      </c>
      <c r="H12" s="472">
        <f t="shared" si="0"/>
        <v>0.32943822648538074</v>
      </c>
      <c r="I12" s="196">
        <f t="shared" si="1"/>
        <v>7.3110067409484059E-2</v>
      </c>
      <c r="J12" s="197">
        <f t="shared" si="2"/>
        <v>0.40254829389486479</v>
      </c>
    </row>
    <row r="13" spans="1:12" x14ac:dyDescent="0.15">
      <c r="A13" s="190"/>
      <c r="B13" s="191" t="s">
        <v>369</v>
      </c>
      <c r="C13" s="192" t="s">
        <v>6</v>
      </c>
      <c r="D13" s="193"/>
      <c r="E13" s="194"/>
      <c r="F13" s="195">
        <f>逆行列係数!F13</f>
        <v>2.875189797078137E-2</v>
      </c>
      <c r="G13" s="195">
        <f>逆行列係数!AU13</f>
        <v>3.9940871372144487E-4</v>
      </c>
      <c r="H13" s="472">
        <f t="shared" si="0"/>
        <v>1.2640965284399226</v>
      </c>
      <c r="I13" s="196">
        <f t="shared" si="1"/>
        <v>1.5887700498956613E-2</v>
      </c>
      <c r="J13" s="197">
        <f t="shared" si="2"/>
        <v>1.2799842289388792</v>
      </c>
    </row>
    <row r="14" spans="1:12" x14ac:dyDescent="0.15">
      <c r="A14" s="190"/>
      <c r="B14" s="191" t="s">
        <v>88</v>
      </c>
      <c r="C14" s="192" t="s">
        <v>370</v>
      </c>
      <c r="D14" s="193"/>
      <c r="E14" s="194"/>
      <c r="F14" s="195">
        <f>逆行列係数!F14</f>
        <v>3.4163348531414642E-3</v>
      </c>
      <c r="G14" s="195">
        <f>逆行列係数!AU14</f>
        <v>1.5477041344272994E-3</v>
      </c>
      <c r="H14" s="472">
        <f t="shared" si="0"/>
        <v>0.15020145912569385</v>
      </c>
      <c r="I14" s="196">
        <f t="shared" si="1"/>
        <v>6.1564655211621064E-2</v>
      </c>
      <c r="J14" s="197">
        <f t="shared" si="2"/>
        <v>0.2117661143373149</v>
      </c>
    </row>
    <row r="15" spans="1:12" x14ac:dyDescent="0.15">
      <c r="A15" s="190"/>
      <c r="B15" s="191" t="s">
        <v>89</v>
      </c>
      <c r="C15" s="192" t="s">
        <v>7</v>
      </c>
      <c r="D15" s="193"/>
      <c r="E15" s="194"/>
      <c r="F15" s="195">
        <f>逆行列係数!F15</f>
        <v>3.3821962520010627E-4</v>
      </c>
      <c r="G15" s="195">
        <f>逆行列係数!AU15</f>
        <v>1.0674368963419767E-4</v>
      </c>
      <c r="H15" s="472">
        <f t="shared" si="0"/>
        <v>1.4870053257012412E-2</v>
      </c>
      <c r="I15" s="196">
        <f t="shared" si="1"/>
        <v>4.2460560143023638E-3</v>
      </c>
      <c r="J15" s="197">
        <f t="shared" si="2"/>
        <v>1.9116109271314775E-2</v>
      </c>
    </row>
    <row r="16" spans="1:12" x14ac:dyDescent="0.15">
      <c r="A16" s="190"/>
      <c r="B16" s="191" t="s">
        <v>90</v>
      </c>
      <c r="C16" s="192" t="s">
        <v>8</v>
      </c>
      <c r="D16" s="193"/>
      <c r="E16" s="194"/>
      <c r="F16" s="195">
        <f>逆行列係数!F16</f>
        <v>3.2532468939283962E-3</v>
      </c>
      <c r="G16" s="195">
        <f>逆行列係数!AU16</f>
        <v>1.776750973645963E-3</v>
      </c>
      <c r="H16" s="472">
        <f t="shared" si="0"/>
        <v>0.14303118733072934</v>
      </c>
      <c r="I16" s="196">
        <f t="shared" si="1"/>
        <v>7.0675692243919563E-2</v>
      </c>
      <c r="J16" s="197">
        <f t="shared" si="2"/>
        <v>0.2137068795746489</v>
      </c>
    </row>
    <row r="17" spans="1:10" x14ac:dyDescent="0.15">
      <c r="A17" s="190"/>
      <c r="B17" s="191" t="s">
        <v>91</v>
      </c>
      <c r="C17" s="192" t="s">
        <v>9</v>
      </c>
      <c r="D17" s="193"/>
      <c r="E17" s="194"/>
      <c r="F17" s="195">
        <f>逆行列係数!F17</f>
        <v>2.0619421806129137E-4</v>
      </c>
      <c r="G17" s="195">
        <f>逆行列係数!AU17</f>
        <v>1.2992415508699431E-4</v>
      </c>
      <c r="H17" s="472">
        <f t="shared" si="0"/>
        <v>9.0654674519415508E-3</v>
      </c>
      <c r="I17" s="196">
        <f t="shared" si="1"/>
        <v>5.1681297695517102E-3</v>
      </c>
      <c r="J17" s="197">
        <f t="shared" si="2"/>
        <v>1.4233597221493262E-2</v>
      </c>
    </row>
    <row r="18" spans="1:10" x14ac:dyDescent="0.15">
      <c r="A18" s="190"/>
      <c r="B18" s="191" t="s">
        <v>92</v>
      </c>
      <c r="C18" s="192" t="s">
        <v>10</v>
      </c>
      <c r="D18" s="193"/>
      <c r="E18" s="194"/>
      <c r="F18" s="195">
        <f>逆行列係数!F18</f>
        <v>1.4699403782806471E-3</v>
      </c>
      <c r="G18" s="195">
        <f>逆行列係数!AU18</f>
        <v>5.0089238831668465E-4</v>
      </c>
      <c r="H18" s="472">
        <f t="shared" si="0"/>
        <v>6.4626917189485808E-2</v>
      </c>
      <c r="I18" s="196">
        <f t="shared" si="1"/>
        <v>1.9924523362634092E-2</v>
      </c>
      <c r="J18" s="197">
        <f t="shared" si="2"/>
        <v>8.4551440552119897E-2</v>
      </c>
    </row>
    <row r="19" spans="1:10" x14ac:dyDescent="0.15">
      <c r="A19" s="190"/>
      <c r="B19" s="191" t="s">
        <v>93</v>
      </c>
      <c r="C19" s="192" t="s">
        <v>371</v>
      </c>
      <c r="D19" s="193"/>
      <c r="E19" s="194"/>
      <c r="F19" s="195">
        <f>逆行列係数!F19</f>
        <v>1.8893988435037101E-4</v>
      </c>
      <c r="G19" s="195">
        <f>逆行列係数!AU19</f>
        <v>1.5940939184668241E-4</v>
      </c>
      <c r="H19" s="472">
        <f t="shared" ref="H19:I21" si="3">D$7*F19</f>
        <v>8.3068690676998021E-3</v>
      </c>
      <c r="I19" s="196">
        <f t="shared" si="3"/>
        <v>6.3409950443575527E-3</v>
      </c>
      <c r="J19" s="197">
        <f>SUM(H19:I19)</f>
        <v>1.4647864112057355E-2</v>
      </c>
    </row>
    <row r="20" spans="1:10" x14ac:dyDescent="0.15">
      <c r="A20" s="190"/>
      <c r="B20" s="191" t="s">
        <v>94</v>
      </c>
      <c r="C20" s="192" t="s">
        <v>372</v>
      </c>
      <c r="D20" s="193"/>
      <c r="E20" s="194"/>
      <c r="F20" s="195">
        <f>逆行列係数!F20</f>
        <v>9.8370433447247301E-5</v>
      </c>
      <c r="G20" s="195">
        <f>逆行列係数!AU20</f>
        <v>4.4414109373203404E-5</v>
      </c>
      <c r="H20" s="472">
        <f t="shared" si="3"/>
        <v>4.3249222555034128E-3</v>
      </c>
      <c r="I20" s="196">
        <f t="shared" si="3"/>
        <v>1.7667067427614574E-3</v>
      </c>
      <c r="J20" s="197">
        <f>SUM(H20:I20)</f>
        <v>6.09162899826487E-3</v>
      </c>
    </row>
    <row r="21" spans="1:10" x14ac:dyDescent="0.15">
      <c r="A21" s="190"/>
      <c r="B21" s="191" t="s">
        <v>95</v>
      </c>
      <c r="C21" s="192" t="s">
        <v>373</v>
      </c>
      <c r="D21" s="193"/>
      <c r="E21" s="194"/>
      <c r="F21" s="195">
        <f>逆行列係数!F21</f>
        <v>1.1236950239801792E-4</v>
      </c>
      <c r="G21" s="195">
        <f>逆行列係数!AU21</f>
        <v>2.1108972154059773E-5</v>
      </c>
      <c r="H21" s="472">
        <f t="shared" si="3"/>
        <v>4.9404007355691006E-3</v>
      </c>
      <c r="I21" s="196">
        <f t="shared" si="3"/>
        <v>8.396737875338697E-4</v>
      </c>
      <c r="J21" s="197">
        <f>SUM(H21:I21)</f>
        <v>5.7800745231029703E-3</v>
      </c>
    </row>
    <row r="22" spans="1:10" x14ac:dyDescent="0.15">
      <c r="A22" s="190"/>
      <c r="B22" s="191" t="s">
        <v>96</v>
      </c>
      <c r="C22" s="192" t="s">
        <v>374</v>
      </c>
      <c r="D22" s="193"/>
      <c r="E22" s="194"/>
      <c r="F22" s="195">
        <f>逆行列係数!F22</f>
        <v>1.5245573862956332E-4</v>
      </c>
      <c r="G22" s="195">
        <f>逆行列係数!AU22</f>
        <v>6.4719957433558625E-5</v>
      </c>
      <c r="H22" s="472">
        <f t="shared" si="0"/>
        <v>6.7028190673959123E-3</v>
      </c>
      <c r="I22" s="196">
        <f t="shared" si="1"/>
        <v>2.5744338185038243E-3</v>
      </c>
      <c r="J22" s="197">
        <f t="shared" si="2"/>
        <v>9.277252885899737E-3</v>
      </c>
    </row>
    <row r="23" spans="1:10" x14ac:dyDescent="0.15">
      <c r="A23" s="190"/>
      <c r="B23" s="191" t="s">
        <v>97</v>
      </c>
      <c r="C23" s="192" t="s">
        <v>11</v>
      </c>
      <c r="D23" s="193"/>
      <c r="E23" s="194"/>
      <c r="F23" s="195">
        <f>逆行列係数!F23</f>
        <v>5.0734794591108059E-4</v>
      </c>
      <c r="G23" s="195">
        <f>逆行列係数!AU23</f>
        <v>3.2914735819531121E-4</v>
      </c>
      <c r="H23" s="472">
        <f t="shared" si="0"/>
        <v>2.2305893607061009E-2</v>
      </c>
      <c r="I23" s="196">
        <f t="shared" si="1"/>
        <v>1.3092840660148878E-2</v>
      </c>
      <c r="J23" s="197">
        <f t="shared" si="2"/>
        <v>3.5398734267209887E-2</v>
      </c>
    </row>
    <row r="24" spans="1:10" x14ac:dyDescent="0.15">
      <c r="A24" s="190"/>
      <c r="B24" s="191" t="s">
        <v>98</v>
      </c>
      <c r="C24" s="192" t="s">
        <v>345</v>
      </c>
      <c r="D24" s="193"/>
      <c r="E24" s="194"/>
      <c r="F24" s="195">
        <f>逆行列係数!F24</f>
        <v>9.0676944648861735E-5</v>
      </c>
      <c r="G24" s="195">
        <f>逆行列係数!AU24</f>
        <v>4.1252583986897181E-5</v>
      </c>
      <c r="H24" s="472">
        <f t="shared" si="0"/>
        <v>3.9866728470117092E-3</v>
      </c>
      <c r="I24" s="196">
        <f t="shared" si="1"/>
        <v>1.6409474222161568E-3</v>
      </c>
      <c r="J24" s="197">
        <f t="shared" si="2"/>
        <v>5.6276202692278655E-3</v>
      </c>
    </row>
    <row r="25" spans="1:10" x14ac:dyDescent="0.15">
      <c r="A25" s="190"/>
      <c r="B25" s="191" t="s">
        <v>99</v>
      </c>
      <c r="C25" s="192" t="s">
        <v>342</v>
      </c>
      <c r="D25" s="193"/>
      <c r="E25" s="194"/>
      <c r="F25" s="195">
        <f>逆行列係数!F25</f>
        <v>8.859821151849058E-3</v>
      </c>
      <c r="G25" s="195">
        <f>逆行列係数!AU25</f>
        <v>1.459216376769793E-3</v>
      </c>
      <c r="H25" s="472">
        <f t="shared" si="0"/>
        <v>0.38952799470951327</v>
      </c>
      <c r="I25" s="196">
        <f t="shared" si="1"/>
        <v>5.8044784604924203E-2</v>
      </c>
      <c r="J25" s="197">
        <f t="shared" si="2"/>
        <v>0.44757277931443745</v>
      </c>
    </row>
    <row r="26" spans="1:10" x14ac:dyDescent="0.15">
      <c r="A26" s="190"/>
      <c r="B26" s="191" t="s">
        <v>100</v>
      </c>
      <c r="C26" s="192" t="s">
        <v>13</v>
      </c>
      <c r="D26" s="193"/>
      <c r="E26" s="194"/>
      <c r="F26" s="195">
        <f>逆行列係数!F26</f>
        <v>4.0119968724242746E-3</v>
      </c>
      <c r="G26" s="195">
        <f>逆行列係数!AU26</f>
        <v>5.0141370130609786E-4</v>
      </c>
      <c r="H26" s="472">
        <f t="shared" si="0"/>
        <v>0.17639014035515954</v>
      </c>
      <c r="I26" s="196">
        <f t="shared" si="1"/>
        <v>1.9945260177724682E-2</v>
      </c>
      <c r="J26" s="197">
        <f t="shared" si="2"/>
        <v>0.19633540053288423</v>
      </c>
    </row>
    <row r="27" spans="1:10" x14ac:dyDescent="0.15">
      <c r="A27" s="190"/>
      <c r="B27" s="191" t="s">
        <v>101</v>
      </c>
      <c r="C27" s="192" t="s">
        <v>14</v>
      </c>
      <c r="D27" s="193"/>
      <c r="E27" s="194"/>
      <c r="F27" s="195">
        <f>逆行列係数!F27</f>
        <v>2.6443733981523854E-3</v>
      </c>
      <c r="G27" s="195">
        <f>逆行列係数!AU27</f>
        <v>8.5545575579907692E-5</v>
      </c>
      <c r="H27" s="472">
        <f t="shared" si="0"/>
        <v>0.11626165465320995</v>
      </c>
      <c r="I27" s="196">
        <f t="shared" si="1"/>
        <v>3.4028363356446638E-3</v>
      </c>
      <c r="J27" s="197">
        <f t="shared" si="2"/>
        <v>0.11966449098885461</v>
      </c>
    </row>
    <row r="28" spans="1:10" x14ac:dyDescent="0.15">
      <c r="A28" s="190"/>
      <c r="B28" s="191" t="s">
        <v>102</v>
      </c>
      <c r="C28" s="192" t="s">
        <v>343</v>
      </c>
      <c r="D28" s="193"/>
      <c r="E28" s="194"/>
      <c r="F28" s="195">
        <f>逆行列係数!F28</f>
        <v>7.579179793115484E-3</v>
      </c>
      <c r="G28" s="195">
        <f>逆行列係数!AU28</f>
        <v>4.1457021675160262E-4</v>
      </c>
      <c r="H28" s="472">
        <f t="shared" si="0"/>
        <v>0.33322373620814999</v>
      </c>
      <c r="I28" s="196">
        <f t="shared" si="1"/>
        <v>1.6490795551672873E-2</v>
      </c>
      <c r="J28" s="197">
        <f t="shared" si="2"/>
        <v>0.34971453175982287</v>
      </c>
    </row>
    <row r="29" spans="1:10" x14ac:dyDescent="0.15">
      <c r="A29" s="190"/>
      <c r="B29" s="191" t="s">
        <v>103</v>
      </c>
      <c r="C29" s="192" t="s">
        <v>375</v>
      </c>
      <c r="D29" s="193"/>
      <c r="E29" s="194"/>
      <c r="F29" s="195">
        <f>逆行列係数!F29</f>
        <v>1.2981180511554317E-3</v>
      </c>
      <c r="G29" s="195">
        <f>逆行列係数!AU29</f>
        <v>5.397100887988734E-5</v>
      </c>
      <c r="H29" s="472">
        <f t="shared" si="0"/>
        <v>5.7072633035856038E-2</v>
      </c>
      <c r="I29" s="196">
        <f t="shared" si="1"/>
        <v>2.1468615862702415E-3</v>
      </c>
      <c r="J29" s="197">
        <f t="shared" si="2"/>
        <v>5.9219494622126279E-2</v>
      </c>
    </row>
    <row r="30" spans="1:10" x14ac:dyDescent="0.15">
      <c r="A30" s="190"/>
      <c r="B30" s="191" t="s">
        <v>104</v>
      </c>
      <c r="C30" s="192" t="s">
        <v>376</v>
      </c>
      <c r="D30" s="193"/>
      <c r="E30" s="194"/>
      <c r="F30" s="195">
        <f>逆行列係数!F30</f>
        <v>4.6544836330353789E-4</v>
      </c>
      <c r="G30" s="195">
        <f>逆行列係数!AU30</f>
        <v>2.5243671745810261E-5</v>
      </c>
      <c r="H30" s="472">
        <f>D$7*F30</f>
        <v>2.0463750282432445E-2</v>
      </c>
      <c r="I30" s="196">
        <f>E$7*G30</f>
        <v>1.0041440820219964E-3</v>
      </c>
      <c r="J30" s="197">
        <f>SUM(H30:I30)</f>
        <v>2.146789436445444E-2</v>
      </c>
    </row>
    <row r="31" spans="1:10" x14ac:dyDescent="0.15">
      <c r="A31" s="190"/>
      <c r="B31" s="191" t="s">
        <v>105</v>
      </c>
      <c r="C31" s="192" t="s">
        <v>377</v>
      </c>
      <c r="D31" s="193"/>
      <c r="E31" s="194"/>
      <c r="F31" s="195">
        <f>逆行列係数!F31</f>
        <v>2.364475687698555E-2</v>
      </c>
      <c r="G31" s="195">
        <f>逆行列係数!AU31</f>
        <v>2.254131138509482E-3</v>
      </c>
      <c r="H31" s="472">
        <f>D$7*F31</f>
        <v>1.039557635964689</v>
      </c>
      <c r="I31" s="196">
        <f>E$7*G31</f>
        <v>8.9664945164384585E-2</v>
      </c>
      <c r="J31" s="197">
        <f>SUM(H31:I31)</f>
        <v>1.1292225811290735</v>
      </c>
    </row>
    <row r="32" spans="1:10" x14ac:dyDescent="0.15">
      <c r="A32" s="190"/>
      <c r="B32" s="191" t="s">
        <v>106</v>
      </c>
      <c r="C32" s="192" t="s">
        <v>17</v>
      </c>
      <c r="D32" s="193"/>
      <c r="E32" s="194"/>
      <c r="F32" s="195">
        <f>逆行列係数!F32</f>
        <v>1.3147443577704455E-2</v>
      </c>
      <c r="G32" s="195">
        <f>逆行列係数!AU32</f>
        <v>2.2394059726173687E-4</v>
      </c>
      <c r="H32" s="472">
        <f t="shared" si="0"/>
        <v>0.57803619786510729</v>
      </c>
      <c r="I32" s="196">
        <f t="shared" si="1"/>
        <v>8.9079206752942439E-3</v>
      </c>
      <c r="J32" s="197">
        <f t="shared" si="2"/>
        <v>0.58694411854040152</v>
      </c>
    </row>
    <row r="33" spans="1:10" x14ac:dyDescent="0.15">
      <c r="A33" s="190"/>
      <c r="B33" s="191" t="s">
        <v>107</v>
      </c>
      <c r="C33" s="192" t="s">
        <v>18</v>
      </c>
      <c r="D33" s="193"/>
      <c r="E33" s="194"/>
      <c r="F33" s="195">
        <f>逆行列係数!F33</f>
        <v>4.3703426127616168E-3</v>
      </c>
      <c r="G33" s="195">
        <f>逆行列係数!AU33</f>
        <v>1.9322826176228599E-4</v>
      </c>
      <c r="H33" s="472">
        <f t="shared" si="0"/>
        <v>0.19214505179794517</v>
      </c>
      <c r="I33" s="196">
        <f t="shared" si="1"/>
        <v>7.6862438032692312E-3</v>
      </c>
      <c r="J33" s="197">
        <f t="shared" si="2"/>
        <v>0.1998312956012144</v>
      </c>
    </row>
    <row r="34" spans="1:10" x14ac:dyDescent="0.15">
      <c r="A34" s="190"/>
      <c r="B34" s="191" t="s">
        <v>108</v>
      </c>
      <c r="C34" s="192" t="s">
        <v>378</v>
      </c>
      <c r="D34" s="193"/>
      <c r="E34" s="194"/>
      <c r="F34" s="195">
        <f>逆行列係数!F34</f>
        <v>1.6505405952524008E-2</v>
      </c>
      <c r="G34" s="195">
        <f>逆行列係数!AU34</f>
        <v>1.4301699262100475E-3</v>
      </c>
      <c r="H34" s="472">
        <f t="shared" si="0"/>
        <v>0.72567127172892565</v>
      </c>
      <c r="I34" s="196">
        <f t="shared" si="1"/>
        <v>5.6889373390303498E-2</v>
      </c>
      <c r="J34" s="197">
        <f t="shared" si="2"/>
        <v>0.78256064511922918</v>
      </c>
    </row>
    <row r="35" spans="1:10" x14ac:dyDescent="0.15">
      <c r="A35" s="190"/>
      <c r="B35" s="191" t="s">
        <v>109</v>
      </c>
      <c r="C35" s="192" t="s">
        <v>347</v>
      </c>
      <c r="D35" s="193"/>
      <c r="E35" s="194"/>
      <c r="F35" s="195">
        <f>逆行列係数!F35</f>
        <v>6.5862153714116908E-3</v>
      </c>
      <c r="G35" s="195">
        <f>逆行列係数!AU35</f>
        <v>2.5780329463323439E-4</v>
      </c>
      <c r="H35" s="472">
        <f t="shared" si="0"/>
        <v>0.28956738769106433</v>
      </c>
      <c r="I35" s="196">
        <f t="shared" si="1"/>
        <v>1.0254912805016204E-2</v>
      </c>
      <c r="J35" s="197">
        <f t="shared" si="2"/>
        <v>0.29982230049608055</v>
      </c>
    </row>
    <row r="36" spans="1:10" x14ac:dyDescent="0.15">
      <c r="A36" s="190"/>
      <c r="B36" s="191" t="s">
        <v>110</v>
      </c>
      <c r="C36" s="192" t="s">
        <v>19</v>
      </c>
      <c r="D36" s="193"/>
      <c r="E36" s="194"/>
      <c r="F36" s="195">
        <f>逆行列係数!F36</f>
        <v>4.0529584507726837E-3</v>
      </c>
      <c r="G36" s="195">
        <f>逆行列係数!AU36</f>
        <v>2.4254710506309466E-5</v>
      </c>
      <c r="H36" s="472">
        <f t="shared" si="0"/>
        <v>0.17819104369177627</v>
      </c>
      <c r="I36" s="196">
        <f t="shared" si="1"/>
        <v>9.6480513062089204E-4</v>
      </c>
      <c r="J36" s="197">
        <f t="shared" si="2"/>
        <v>0.17915584882239716</v>
      </c>
    </row>
    <row r="37" spans="1:10" x14ac:dyDescent="0.15">
      <c r="A37" s="190"/>
      <c r="B37" s="191" t="s">
        <v>111</v>
      </c>
      <c r="C37" s="192" t="s">
        <v>20</v>
      </c>
      <c r="D37" s="193"/>
      <c r="E37" s="194"/>
      <c r="F37" s="195">
        <f>逆行列係数!F37</f>
        <v>4.3112479660965359E-3</v>
      </c>
      <c r="G37" s="195">
        <f>逆行列係数!AU37</f>
        <v>3.6402245734473991E-4</v>
      </c>
      <c r="H37" s="472">
        <f t="shared" si="0"/>
        <v>0.18954691591924155</v>
      </c>
      <c r="I37" s="196">
        <f t="shared" si="1"/>
        <v>1.4480104160223564E-2</v>
      </c>
      <c r="J37" s="197">
        <f t="shared" si="2"/>
        <v>0.2040270200794651</v>
      </c>
    </row>
    <row r="38" spans="1:10" x14ac:dyDescent="0.15">
      <c r="A38" s="190"/>
      <c r="B38" s="191" t="s">
        <v>112</v>
      </c>
      <c r="C38" s="192" t="s">
        <v>379</v>
      </c>
      <c r="D38" s="193"/>
      <c r="E38" s="194"/>
      <c r="F38" s="195">
        <f>逆行列係数!F38</f>
        <v>9.5315088899470025E-5</v>
      </c>
      <c r="G38" s="195">
        <f>逆行列係数!AU38</f>
        <v>3.2925160717781634E-6</v>
      </c>
      <c r="H38" s="472">
        <f t="shared" si="0"/>
        <v>4.1905919779002421E-3</v>
      </c>
      <c r="I38" s="196">
        <f t="shared" si="1"/>
        <v>1.3096987481573804E-4</v>
      </c>
      <c r="J38" s="197">
        <f t="shared" si="2"/>
        <v>4.3215618527159801E-3</v>
      </c>
    </row>
    <row r="39" spans="1:10" x14ac:dyDescent="0.15">
      <c r="A39" s="190"/>
      <c r="B39" s="191" t="s">
        <v>334</v>
      </c>
      <c r="C39" s="192" t="s">
        <v>380</v>
      </c>
      <c r="D39" s="193"/>
      <c r="E39" s="194"/>
      <c r="F39" s="195">
        <f>逆行列係数!F39</f>
        <v>7.8757174279778363E-3</v>
      </c>
      <c r="G39" s="195">
        <f>逆行列係数!AU39</f>
        <v>2.4454464378602788E-5</v>
      </c>
      <c r="H39" s="472">
        <f t="shared" si="0"/>
        <v>0.34626121273099458</v>
      </c>
      <c r="I39" s="196">
        <f t="shared" si="1"/>
        <v>9.727509504978126E-4</v>
      </c>
      <c r="J39" s="197">
        <f t="shared" si="2"/>
        <v>0.3472339636814924</v>
      </c>
    </row>
    <row r="40" spans="1:10" x14ac:dyDescent="0.15">
      <c r="A40" s="190"/>
      <c r="B40" s="191" t="s">
        <v>335</v>
      </c>
      <c r="C40" s="192" t="s">
        <v>21</v>
      </c>
      <c r="D40" s="193"/>
      <c r="E40" s="194"/>
      <c r="F40" s="195">
        <f>逆行列係数!F40</f>
        <v>2.98889444767611E-2</v>
      </c>
      <c r="G40" s="195">
        <f>逆行列係数!AU40</f>
        <v>9.1661780077591953E-4</v>
      </c>
      <c r="H40" s="472">
        <f t="shared" si="0"/>
        <v>1.3140875426799004</v>
      </c>
      <c r="I40" s="196">
        <f t="shared" si="1"/>
        <v>3.6461270348990341E-2</v>
      </c>
      <c r="J40" s="197">
        <f t="shared" si="2"/>
        <v>1.3505488130288907</v>
      </c>
    </row>
    <row r="41" spans="1:10" x14ac:dyDescent="0.15">
      <c r="A41" s="190"/>
      <c r="B41" s="191" t="s">
        <v>381</v>
      </c>
      <c r="C41" s="435" t="s">
        <v>439</v>
      </c>
      <c r="D41" s="193"/>
      <c r="E41" s="194"/>
      <c r="F41" s="195">
        <f>逆行列係数!F41</f>
        <v>1.0367717501316522E-3</v>
      </c>
      <c r="G41" s="195">
        <f>逆行列係数!AU41</f>
        <v>4.227074086572129E-5</v>
      </c>
      <c r="H41" s="472">
        <f t="shared" ref="H41:I43" si="4">D$7*F41</f>
        <v>4.5582367169564209E-2</v>
      </c>
      <c r="I41" s="196">
        <f t="shared" si="4"/>
        <v>1.6814477192702453E-3</v>
      </c>
      <c r="J41" s="197">
        <f>SUM(H41:I41)</f>
        <v>4.7263814888834452E-2</v>
      </c>
    </row>
    <row r="42" spans="1:10" x14ac:dyDescent="0.15">
      <c r="A42" s="190"/>
      <c r="B42" s="191" t="s">
        <v>336</v>
      </c>
      <c r="C42" s="192" t="s">
        <v>383</v>
      </c>
      <c r="D42" s="193"/>
      <c r="E42" s="194"/>
      <c r="F42" s="195">
        <f>逆行列係数!F42</f>
        <v>1.6636428305618638E-3</v>
      </c>
      <c r="G42" s="195">
        <f>逆行列係数!AU42</f>
        <v>2.2586149074064687E-5</v>
      </c>
      <c r="H42" s="472">
        <f t="shared" si="4"/>
        <v>7.3143175758844228E-2</v>
      </c>
      <c r="I42" s="196">
        <f t="shared" si="4"/>
        <v>8.9843300755773961E-4</v>
      </c>
      <c r="J42" s="197">
        <f>SUM(H42:I42)</f>
        <v>7.4041608766401965E-2</v>
      </c>
    </row>
    <row r="43" spans="1:10" x14ac:dyDescent="0.15">
      <c r="A43" s="190"/>
      <c r="B43" s="191" t="s">
        <v>337</v>
      </c>
      <c r="C43" s="192" t="s">
        <v>384</v>
      </c>
      <c r="D43" s="320"/>
      <c r="E43" s="321"/>
      <c r="F43" s="199">
        <f>逆行列係数!F43</f>
        <v>1.7866750520651228E-2</v>
      </c>
      <c r="G43" s="199">
        <f>逆行列係数!AU43</f>
        <v>1.0692260155892595E-4</v>
      </c>
      <c r="H43" s="473">
        <f t="shared" si="4"/>
        <v>0.78552370109998737</v>
      </c>
      <c r="I43" s="200">
        <f t="shared" si="4"/>
        <v>4.2531727821096812E-3</v>
      </c>
      <c r="J43" s="201">
        <f>SUM(H43:I43)</f>
        <v>0.78977687388209705</v>
      </c>
    </row>
    <row r="44" spans="1:10" x14ac:dyDescent="0.15">
      <c r="A44" s="202"/>
      <c r="B44" s="271"/>
      <c r="C44" s="272" t="s">
        <v>116</v>
      </c>
      <c r="D44" s="204">
        <f>SUM(D5:D43)</f>
        <v>43.965672447938545</v>
      </c>
      <c r="E44" s="204">
        <f>SUM(E5:E43)</f>
        <v>39.778051787916155</v>
      </c>
      <c r="F44" s="205">
        <f>逆行列係数!F44</f>
        <v>1.3081891120593461</v>
      </c>
      <c r="G44" s="205">
        <f>逆行列係数!AU44</f>
        <v>2.2005791036754967E-2</v>
      </c>
      <c r="H44" s="474">
        <f>SUM(H5:H43)</f>
        <v>57.515414000760771</v>
      </c>
      <c r="I44" s="206">
        <f>SUM(I5:I43)</f>
        <v>0.87534749549410085</v>
      </c>
      <c r="J44" s="207">
        <f>SUM(J5:J43)</f>
        <v>58.390761496254846</v>
      </c>
    </row>
    <row r="45" spans="1:10" x14ac:dyDescent="0.15">
      <c r="A45" s="208" t="s">
        <v>137</v>
      </c>
      <c r="B45" s="191" t="s">
        <v>358</v>
      </c>
      <c r="C45" s="192" t="s">
        <v>359</v>
      </c>
      <c r="D45" s="209"/>
      <c r="E45" s="210"/>
      <c r="F45" s="211">
        <f>逆行列係数!F46</f>
        <v>2.0442620858021635E-2</v>
      </c>
      <c r="G45" s="211">
        <f>逆行列係数!AU46</f>
        <v>2.4078564706309511E-2</v>
      </c>
      <c r="H45" s="472">
        <f t="shared" ref="H45:H80" si="5">D$7*F45</f>
        <v>0.89877357262117563</v>
      </c>
      <c r="I45" s="212">
        <f t="shared" ref="I45:I80" si="6">E$7*G45</f>
        <v>0.95779839386626986</v>
      </c>
      <c r="J45" s="213">
        <f t="shared" ref="J45:J80" si="7">SUM(H45:I45)</f>
        <v>1.8565719664874454</v>
      </c>
    </row>
    <row r="46" spans="1:10" x14ac:dyDescent="0.15">
      <c r="A46" s="208" t="s">
        <v>138</v>
      </c>
      <c r="B46" s="191" t="s">
        <v>360</v>
      </c>
      <c r="C46" s="192" t="s">
        <v>361</v>
      </c>
      <c r="D46" s="193"/>
      <c r="E46" s="194"/>
      <c r="F46" s="195">
        <f>逆行列係数!F47</f>
        <v>6.532488146228254E-4</v>
      </c>
      <c r="G46" s="195">
        <f>逆行列係数!AU47</f>
        <v>7.8755232409970439E-4</v>
      </c>
      <c r="H46" s="472">
        <f t="shared" si="5"/>
        <v>2.8720523410711268E-2</v>
      </c>
      <c r="I46" s="196">
        <f t="shared" si="6"/>
        <v>3.1327297133731773E-2</v>
      </c>
      <c r="J46" s="197">
        <f t="shared" si="7"/>
        <v>6.0047820544443041E-2</v>
      </c>
    </row>
    <row r="47" spans="1:10" x14ac:dyDescent="0.15">
      <c r="A47" s="208" t="s">
        <v>139</v>
      </c>
      <c r="B47" s="191" t="s">
        <v>362</v>
      </c>
      <c r="C47" s="192" t="s">
        <v>363</v>
      </c>
      <c r="D47" s="214"/>
      <c r="E47" s="198"/>
      <c r="F47" s="195">
        <f>逆行列係数!F48</f>
        <v>1.6468423013838666E-2</v>
      </c>
      <c r="G47" s="195">
        <f>逆行列係数!AU48</f>
        <v>1.0428858341522103</v>
      </c>
      <c r="H47" s="472">
        <f t="shared" si="5"/>
        <v>0.7240452919605237</v>
      </c>
      <c r="I47" s="196">
        <f t="shared" si="6"/>
        <v>41.483966719790757</v>
      </c>
      <c r="J47" s="197">
        <f t="shared" si="7"/>
        <v>42.208012011751279</v>
      </c>
    </row>
    <row r="48" spans="1:10" x14ac:dyDescent="0.15">
      <c r="A48" s="208" t="s">
        <v>140</v>
      </c>
      <c r="B48" s="191" t="s">
        <v>364</v>
      </c>
      <c r="C48" s="192" t="s">
        <v>3</v>
      </c>
      <c r="D48" s="214"/>
      <c r="E48" s="198"/>
      <c r="F48" s="195">
        <f>逆行列係数!F49</f>
        <v>7.6138679417722302E-2</v>
      </c>
      <c r="G48" s="195">
        <f>逆行列係数!AU49</f>
        <v>9.8458097460010524E-2</v>
      </c>
      <c r="H48" s="472">
        <f t="shared" si="5"/>
        <v>3.3474882398981789</v>
      </c>
      <c r="I48" s="196">
        <f t="shared" si="6"/>
        <v>3.9164712997039945</v>
      </c>
      <c r="J48" s="197">
        <f t="shared" si="7"/>
        <v>7.2639595396021734</v>
      </c>
    </row>
    <row r="49" spans="1:10" x14ac:dyDescent="0.15">
      <c r="A49" s="208" t="s">
        <v>136</v>
      </c>
      <c r="B49" s="191" t="s">
        <v>365</v>
      </c>
      <c r="C49" s="192" t="s">
        <v>344</v>
      </c>
      <c r="E49" s="198"/>
      <c r="F49" s="195">
        <f>逆行列係数!F50</f>
        <v>7.7830584821517057E-2</v>
      </c>
      <c r="G49" s="195">
        <f>逆行列係数!AU50</f>
        <v>0.11150470035180604</v>
      </c>
      <c r="H49" s="472">
        <f t="shared" si="5"/>
        <v>3.4218739986943163</v>
      </c>
      <c r="I49" s="196">
        <f t="shared" si="6"/>
        <v>4.4354397451902132</v>
      </c>
      <c r="J49" s="197">
        <f t="shared" si="7"/>
        <v>7.8573137438845295</v>
      </c>
    </row>
    <row r="50" spans="1:10" x14ac:dyDescent="0.15">
      <c r="A50" s="208"/>
      <c r="B50" s="191" t="s">
        <v>366</v>
      </c>
      <c r="C50" s="192" t="s">
        <v>4</v>
      </c>
      <c r="E50" s="198"/>
      <c r="F50" s="195">
        <f>逆行列係数!F51</f>
        <v>1.3897966225282063E-2</v>
      </c>
      <c r="G50" s="195">
        <f>逆行列係数!AU51</f>
        <v>2.7837252125174097E-2</v>
      </c>
      <c r="H50" s="472">
        <f t="shared" si="5"/>
        <v>0.61103343075326411</v>
      </c>
      <c r="I50" s="196">
        <f t="shared" si="6"/>
        <v>1.1073116566684542</v>
      </c>
      <c r="J50" s="197">
        <f t="shared" si="7"/>
        <v>1.7183450874217183</v>
      </c>
    </row>
    <row r="51" spans="1:10" x14ac:dyDescent="0.15">
      <c r="A51" s="208"/>
      <c r="B51" s="191" t="s">
        <v>367</v>
      </c>
      <c r="C51" s="192" t="s">
        <v>113</v>
      </c>
      <c r="E51" s="198"/>
      <c r="F51" s="195">
        <f>逆行列係数!F52</f>
        <v>1.4241069364212535E-2</v>
      </c>
      <c r="G51" s="195">
        <f>逆行列係数!AU52</f>
        <v>1.6996676276245515E-2</v>
      </c>
      <c r="H51" s="472">
        <f t="shared" si="5"/>
        <v>0.62611819097534072</v>
      </c>
      <c r="I51" s="196">
        <f t="shared" si="6"/>
        <v>0.67609466913894001</v>
      </c>
      <c r="J51" s="197">
        <f t="shared" si="7"/>
        <v>1.3022128601142806</v>
      </c>
    </row>
    <row r="52" spans="1:10" x14ac:dyDescent="0.15">
      <c r="A52" s="208"/>
      <c r="B52" s="191" t="s">
        <v>368</v>
      </c>
      <c r="C52" s="192" t="s">
        <v>5</v>
      </c>
      <c r="E52" s="198"/>
      <c r="F52" s="195">
        <f>逆行列係数!F53</f>
        <v>3.769938845714297E-2</v>
      </c>
      <c r="G52" s="195">
        <f>逆行列係数!AU53</f>
        <v>4.1876452291328789E-2</v>
      </c>
      <c r="H52" s="472">
        <f t="shared" si="5"/>
        <v>1.6574789643943431</v>
      </c>
      <c r="I52" s="196">
        <f t="shared" si="6"/>
        <v>1.6657636879386768</v>
      </c>
      <c r="J52" s="197">
        <f t="shared" si="7"/>
        <v>3.3232426523330201</v>
      </c>
    </row>
    <row r="53" spans="1:10" x14ac:dyDescent="0.15">
      <c r="A53" s="208"/>
      <c r="B53" s="191" t="s">
        <v>369</v>
      </c>
      <c r="C53" s="192" t="s">
        <v>6</v>
      </c>
      <c r="E53" s="198"/>
      <c r="F53" s="195">
        <f>逆行列係数!F54</f>
        <v>0.10303893955813738</v>
      </c>
      <c r="G53" s="195">
        <f>逆行列係数!AU54</f>
        <v>0.13273131519451892</v>
      </c>
      <c r="H53" s="472">
        <f t="shared" si="5"/>
        <v>4.5301762659960056</v>
      </c>
      <c r="I53" s="196">
        <f t="shared" si="6"/>
        <v>5.2797931296857961</v>
      </c>
      <c r="J53" s="197">
        <f t="shared" si="7"/>
        <v>9.8099693956818008</v>
      </c>
    </row>
    <row r="54" spans="1:10" x14ac:dyDescent="0.15">
      <c r="A54" s="208"/>
      <c r="B54" s="191" t="s">
        <v>88</v>
      </c>
      <c r="C54" s="192" t="s">
        <v>370</v>
      </c>
      <c r="E54" s="198"/>
      <c r="F54" s="195">
        <f>逆行列係数!F55</f>
        <v>3.0684372877407107E-2</v>
      </c>
      <c r="G54" s="195">
        <f>逆行列係数!AU55</f>
        <v>3.2597736414151389E-2</v>
      </c>
      <c r="H54" s="472">
        <f t="shared" si="5"/>
        <v>1.3490590871984904</v>
      </c>
      <c r="I54" s="196">
        <f t="shared" si="6"/>
        <v>1.2966744472509542</v>
      </c>
      <c r="J54" s="197">
        <f t="shared" si="7"/>
        <v>2.6457335344494446</v>
      </c>
    </row>
    <row r="55" spans="1:10" x14ac:dyDescent="0.15">
      <c r="A55" s="208"/>
      <c r="B55" s="191" t="s">
        <v>89</v>
      </c>
      <c r="C55" s="192" t="s">
        <v>7</v>
      </c>
      <c r="E55" s="198"/>
      <c r="F55" s="195">
        <f>逆行列係数!F56</f>
        <v>2.5404133708745009E-3</v>
      </c>
      <c r="G55" s="195">
        <f>逆行列係数!AU56</f>
        <v>2.8320359073970322E-3</v>
      </c>
      <c r="H55" s="472">
        <f t="shared" si="5"/>
        <v>0.11169098214623173</v>
      </c>
      <c r="I55" s="196">
        <f t="shared" si="6"/>
        <v>0.11265287098967727</v>
      </c>
      <c r="J55" s="197">
        <f t="shared" si="7"/>
        <v>0.22434385313590899</v>
      </c>
    </row>
    <row r="56" spans="1:10" x14ac:dyDescent="0.15">
      <c r="A56" s="208"/>
      <c r="B56" s="191" t="s">
        <v>90</v>
      </c>
      <c r="C56" s="192" t="s">
        <v>8</v>
      </c>
      <c r="E56" s="198"/>
      <c r="F56" s="195">
        <f>逆行列係数!F57</f>
        <v>1.7773538530257097E-2</v>
      </c>
      <c r="G56" s="195">
        <f>逆行列係数!AU57</f>
        <v>1.9513605649899481E-2</v>
      </c>
      <c r="H56" s="472">
        <f t="shared" si="5"/>
        <v>0.78142557326209861</v>
      </c>
      <c r="I56" s="196">
        <f t="shared" si="6"/>
        <v>0.77621321611067484</v>
      </c>
      <c r="J56" s="197">
        <f t="shared" si="7"/>
        <v>1.5576387893727734</v>
      </c>
    </row>
    <row r="57" spans="1:10" x14ac:dyDescent="0.15">
      <c r="A57" s="208"/>
      <c r="B57" s="191" t="s">
        <v>91</v>
      </c>
      <c r="C57" s="192" t="s">
        <v>9</v>
      </c>
      <c r="E57" s="198"/>
      <c r="F57" s="195">
        <f>逆行列係数!F58</f>
        <v>3.8293076783455582E-3</v>
      </c>
      <c r="G57" s="195">
        <f>逆行列係数!AU58</f>
        <v>3.9675911932056203E-3</v>
      </c>
      <c r="H57" s="472">
        <f t="shared" si="5"/>
        <v>0.16835808708851682</v>
      </c>
      <c r="I57" s="196">
        <f t="shared" si="6"/>
        <v>0.15782304795661323</v>
      </c>
      <c r="J57" s="197">
        <f t="shared" si="7"/>
        <v>0.32618113504513002</v>
      </c>
    </row>
    <row r="58" spans="1:10" x14ac:dyDescent="0.15">
      <c r="A58" s="208"/>
      <c r="B58" s="191" t="s">
        <v>92</v>
      </c>
      <c r="C58" s="192" t="s">
        <v>10</v>
      </c>
      <c r="E58" s="198"/>
      <c r="F58" s="195">
        <f>逆行列係数!F59</f>
        <v>8.1416176397368159E-3</v>
      </c>
      <c r="G58" s="195">
        <f>逆行列係数!AU59</f>
        <v>8.9221892027600263E-3</v>
      </c>
      <c r="H58" s="472">
        <f t="shared" ref="H58:I62" si="8">D$7*F58</f>
        <v>0.35795169434502738</v>
      </c>
      <c r="I58" s="196">
        <f t="shared" si="8"/>
        <v>0.3549073041689747</v>
      </c>
      <c r="J58" s="197">
        <f>SUM(H58:I58)</f>
        <v>0.71285899851400214</v>
      </c>
    </row>
    <row r="59" spans="1:10" x14ac:dyDescent="0.15">
      <c r="A59" s="208"/>
      <c r="B59" s="191" t="s">
        <v>93</v>
      </c>
      <c r="C59" s="192" t="s">
        <v>371</v>
      </c>
      <c r="E59" s="198"/>
      <c r="F59" s="195">
        <f>逆行列係数!F60</f>
        <v>1.7902319239034093E-3</v>
      </c>
      <c r="G59" s="195">
        <f>逆行列係数!AU60</f>
        <v>1.7033092799687915E-3</v>
      </c>
      <c r="H59" s="472">
        <f t="shared" si="8"/>
        <v>7.8708750372180128E-2</v>
      </c>
      <c r="I59" s="196">
        <f t="shared" si="8"/>
        <v>6.7754324749436767E-2</v>
      </c>
      <c r="J59" s="197">
        <f>SUM(H59:I59)</f>
        <v>0.14646307512161688</v>
      </c>
    </row>
    <row r="60" spans="1:10" x14ac:dyDescent="0.15">
      <c r="A60" s="208"/>
      <c r="B60" s="191" t="s">
        <v>94</v>
      </c>
      <c r="C60" s="192" t="s">
        <v>372</v>
      </c>
      <c r="E60" s="198"/>
      <c r="F60" s="195">
        <f>逆行列係数!F61</f>
        <v>1.4177361534370276E-3</v>
      </c>
      <c r="G60" s="195">
        <f>逆行列係数!AU61</f>
        <v>1.2571502194334602E-3</v>
      </c>
      <c r="H60" s="472">
        <f t="shared" si="8"/>
        <v>6.2331723339612698E-2</v>
      </c>
      <c r="I60" s="196">
        <f t="shared" si="8"/>
        <v>5.0006986533814336E-2</v>
      </c>
      <c r="J60" s="197">
        <f>SUM(H60:I60)</f>
        <v>0.11233870987342703</v>
      </c>
    </row>
    <row r="61" spans="1:10" x14ac:dyDescent="0.15">
      <c r="A61" s="208"/>
      <c r="B61" s="191" t="s">
        <v>95</v>
      </c>
      <c r="C61" s="192" t="s">
        <v>373</v>
      </c>
      <c r="E61" s="198"/>
      <c r="F61" s="195">
        <f>逆行列係数!F62</f>
        <v>6.6765410295081503E-4</v>
      </c>
      <c r="G61" s="195">
        <f>逆行列係数!AU62</f>
        <v>7.0281904026357799E-4</v>
      </c>
      <c r="H61" s="472">
        <f t="shared" si="8"/>
        <v>2.9353861598857774E-2</v>
      </c>
      <c r="I61" s="196">
        <f t="shared" si="8"/>
        <v>2.7956772181138134E-2</v>
      </c>
      <c r="J61" s="197">
        <f>SUM(H61:I61)</f>
        <v>5.7310633779995908E-2</v>
      </c>
    </row>
    <row r="62" spans="1:10" x14ac:dyDescent="0.15">
      <c r="A62" s="208"/>
      <c r="B62" s="191" t="s">
        <v>96</v>
      </c>
      <c r="C62" s="192" t="s">
        <v>374</v>
      </c>
      <c r="E62" s="198"/>
      <c r="F62" s="195">
        <f>逆行列係数!F63</f>
        <v>2.286089782776916E-3</v>
      </c>
      <c r="G62" s="195">
        <f>逆行列係数!AU63</f>
        <v>2.2663084045839096E-3</v>
      </c>
      <c r="H62" s="472">
        <f t="shared" si="8"/>
        <v>0.10050947457614887</v>
      </c>
      <c r="I62" s="196">
        <f t="shared" si="8"/>
        <v>9.0149333084928396E-2</v>
      </c>
      <c r="J62" s="197">
        <f>SUM(H62:I62)</f>
        <v>0.19065880766107726</v>
      </c>
    </row>
    <row r="63" spans="1:10" x14ac:dyDescent="0.15">
      <c r="A63" s="208"/>
      <c r="B63" s="191" t="s">
        <v>97</v>
      </c>
      <c r="C63" s="192" t="s">
        <v>11</v>
      </c>
      <c r="E63" s="198"/>
      <c r="F63" s="195">
        <f>逆行列係数!F64</f>
        <v>3.7182985229179434E-3</v>
      </c>
      <c r="G63" s="195">
        <f>逆行列係数!AU64</f>
        <v>3.9661355543113477E-3</v>
      </c>
      <c r="H63" s="472">
        <f t="shared" si="5"/>
        <v>0.16347749492226402</v>
      </c>
      <c r="I63" s="196">
        <f t="shared" si="6"/>
        <v>0.15776514547729234</v>
      </c>
      <c r="J63" s="197">
        <f t="shared" si="7"/>
        <v>0.32124264039955636</v>
      </c>
    </row>
    <row r="64" spans="1:10" x14ac:dyDescent="0.15">
      <c r="A64" s="208"/>
      <c r="B64" s="191" t="s">
        <v>98</v>
      </c>
      <c r="C64" s="192" t="s">
        <v>345</v>
      </c>
      <c r="E64" s="198"/>
      <c r="F64" s="195">
        <f>逆行列係数!F65</f>
        <v>3.5725215930796332E-4</v>
      </c>
      <c r="G64" s="195">
        <f>逆行列係数!AU65</f>
        <v>4.4174608131696132E-4</v>
      </c>
      <c r="H64" s="472">
        <f t="shared" si="5"/>
        <v>1.5706831417452674E-2</v>
      </c>
      <c r="I64" s="196">
        <f t="shared" si="6"/>
        <v>1.7571798499735107E-2</v>
      </c>
      <c r="J64" s="197">
        <f t="shared" si="7"/>
        <v>3.3278629917187781E-2</v>
      </c>
    </row>
    <row r="65" spans="1:10" x14ac:dyDescent="0.15">
      <c r="A65" s="208"/>
      <c r="B65" s="191" t="s">
        <v>99</v>
      </c>
      <c r="C65" s="192" t="s">
        <v>342</v>
      </c>
      <c r="E65" s="198"/>
      <c r="F65" s="195">
        <f>逆行列係数!F66</f>
        <v>7.2776173905879607E-2</v>
      </c>
      <c r="G65" s="195">
        <f>逆行列係数!AU66</f>
        <v>8.5033282716973621E-2</v>
      </c>
      <c r="H65" s="472">
        <f t="shared" si="5"/>
        <v>3.1996534239601151</v>
      </c>
      <c r="I65" s="196">
        <f t="shared" si="6"/>
        <v>3.3824583236122923</v>
      </c>
      <c r="J65" s="197">
        <f t="shared" si="7"/>
        <v>6.5821117475724069</v>
      </c>
    </row>
    <row r="66" spans="1:10" x14ac:dyDescent="0.15">
      <c r="A66" s="208"/>
      <c r="B66" s="191" t="s">
        <v>100</v>
      </c>
      <c r="C66" s="192" t="s">
        <v>13</v>
      </c>
      <c r="E66" s="198"/>
      <c r="F66" s="195">
        <f>逆行列係数!F67</f>
        <v>8.9326248057243589E-3</v>
      </c>
      <c r="G66" s="195">
        <f>逆行列係数!AU67</f>
        <v>1.2155729855328201E-2</v>
      </c>
      <c r="H66" s="472">
        <f t="shared" si="5"/>
        <v>0.39272885630880783</v>
      </c>
      <c r="I66" s="196">
        <f t="shared" si="6"/>
        <v>0.48353125170516376</v>
      </c>
      <c r="J66" s="197">
        <f t="shared" si="7"/>
        <v>0.87626010801397158</v>
      </c>
    </row>
    <row r="67" spans="1:10" x14ac:dyDescent="0.15">
      <c r="A67" s="208"/>
      <c r="B67" s="191" t="s">
        <v>101</v>
      </c>
      <c r="C67" s="192" t="s">
        <v>14</v>
      </c>
      <c r="E67" s="198"/>
      <c r="F67" s="195">
        <f>逆行列係数!F68</f>
        <v>5.4755938318244834E-3</v>
      </c>
      <c r="G67" s="195">
        <f>逆行列係数!AU68</f>
        <v>9.86346434260915E-3</v>
      </c>
      <c r="H67" s="472">
        <f t="shared" si="5"/>
        <v>0.24073816486794794</v>
      </c>
      <c r="I67" s="196">
        <f t="shared" si="6"/>
        <v>0.39234939542857117</v>
      </c>
      <c r="J67" s="197">
        <f t="shared" si="7"/>
        <v>0.63308756029651914</v>
      </c>
    </row>
    <row r="68" spans="1:10" x14ac:dyDescent="0.15">
      <c r="A68" s="208"/>
      <c r="B68" s="191" t="s">
        <v>102</v>
      </c>
      <c r="C68" s="192" t="s">
        <v>343</v>
      </c>
      <c r="E68" s="198"/>
      <c r="F68" s="195">
        <f>逆行列係数!F69</f>
        <v>1.6104609801041947E-2</v>
      </c>
      <c r="G68" s="195">
        <f>逆行列係数!AU69</f>
        <v>2.4549645562506373E-2</v>
      </c>
      <c r="H68" s="472">
        <f t="shared" si="5"/>
        <v>0.708049999414471</v>
      </c>
      <c r="I68" s="196">
        <f t="shared" si="6"/>
        <v>0.97653707256036459</v>
      </c>
      <c r="J68" s="197">
        <f t="shared" si="7"/>
        <v>1.6845870719748355</v>
      </c>
    </row>
    <row r="69" spans="1:10" x14ac:dyDescent="0.15">
      <c r="A69" s="208"/>
      <c r="B69" s="191" t="s">
        <v>103</v>
      </c>
      <c r="C69" s="192" t="s">
        <v>375</v>
      </c>
      <c r="E69" s="198"/>
      <c r="F69" s="195">
        <f>逆行列係数!F70</f>
        <v>1.7334269891272379E-3</v>
      </c>
      <c r="G69" s="195">
        <f>逆行列係数!AU70</f>
        <v>2.8849662309675369E-3</v>
      </c>
      <c r="H69" s="472">
        <f t="shared" si="5"/>
        <v>7.6211283216384471E-2</v>
      </c>
      <c r="I69" s="196">
        <f t="shared" si="6"/>
        <v>0.11475833614181596</v>
      </c>
      <c r="J69" s="197">
        <f t="shared" si="7"/>
        <v>0.19096961935820045</v>
      </c>
    </row>
    <row r="70" spans="1:10" x14ac:dyDescent="0.15">
      <c r="A70" s="208"/>
      <c r="B70" s="191" t="s">
        <v>104</v>
      </c>
      <c r="C70" s="192" t="s">
        <v>376</v>
      </c>
      <c r="E70" s="198"/>
      <c r="F70" s="195">
        <f>逆行列係数!F71</f>
        <v>9.5175987120996815E-4</v>
      </c>
      <c r="G70" s="195">
        <f>逆行列係数!AU71</f>
        <v>1.4471121257345391E-3</v>
      </c>
      <c r="H70" s="472">
        <f>D$7*F70</f>
        <v>4.1844762746709632E-2</v>
      </c>
      <c r="I70" s="196">
        <f>E$7*G70</f>
        <v>5.7563301080389928E-2</v>
      </c>
      <c r="J70" s="197">
        <f>SUM(H70:I70)</f>
        <v>9.940806382709956E-2</v>
      </c>
    </row>
    <row r="71" spans="1:10" x14ac:dyDescent="0.15">
      <c r="A71" s="208"/>
      <c r="B71" s="191" t="s">
        <v>105</v>
      </c>
      <c r="C71" s="192" t="s">
        <v>377</v>
      </c>
      <c r="E71" s="198"/>
      <c r="F71" s="195">
        <f>逆行列係数!F72</f>
        <v>8.5825646869768998E-2</v>
      </c>
      <c r="G71" s="195">
        <f>逆行列係数!AU72</f>
        <v>0.10161921366398302</v>
      </c>
      <c r="H71" s="472">
        <f>D$7*F71</f>
        <v>3.7733822779087061</v>
      </c>
      <c r="I71" s="196">
        <f>E$7*G71</f>
        <v>4.0422143437732334</v>
      </c>
      <c r="J71" s="197">
        <f>SUM(H71:I71)</f>
        <v>7.815596621681939</v>
      </c>
    </row>
    <row r="72" spans="1:10" x14ac:dyDescent="0.15">
      <c r="A72" s="208"/>
      <c r="B72" s="191" t="s">
        <v>106</v>
      </c>
      <c r="C72" s="192" t="s">
        <v>17</v>
      </c>
      <c r="D72" s="214"/>
      <c r="E72" s="198"/>
      <c r="F72" s="195">
        <f>逆行列係数!F73</f>
        <v>1.1969693637446505E-2</v>
      </c>
      <c r="G72" s="195">
        <f>逆行列係数!AU73</f>
        <v>2.4562561034954276E-2</v>
      </c>
      <c r="H72" s="472">
        <f t="shared" si="5"/>
        <v>0.52625562976614715</v>
      </c>
      <c r="I72" s="196">
        <f t="shared" si="6"/>
        <v>0.97705082489226258</v>
      </c>
      <c r="J72" s="197">
        <f t="shared" si="7"/>
        <v>1.5033064546584098</v>
      </c>
    </row>
    <row r="73" spans="1:10" x14ac:dyDescent="0.15">
      <c r="A73" s="208"/>
      <c r="B73" s="191" t="s">
        <v>107</v>
      </c>
      <c r="C73" s="192" t="s">
        <v>18</v>
      </c>
      <c r="D73" s="214"/>
      <c r="E73" s="198"/>
      <c r="F73" s="195">
        <f>逆行列係数!F74</f>
        <v>7.3453270437126503E-3</v>
      </c>
      <c r="G73" s="195">
        <f>逆行列係数!AU74</f>
        <v>1.1303311913256181E-2</v>
      </c>
      <c r="H73" s="472">
        <f t="shared" si="5"/>
        <v>0.32294224282685513</v>
      </c>
      <c r="I73" s="196">
        <f t="shared" si="6"/>
        <v>0.44962372666047401</v>
      </c>
      <c r="J73" s="197">
        <f t="shared" si="7"/>
        <v>0.77256596948732914</v>
      </c>
    </row>
    <row r="74" spans="1:10" x14ac:dyDescent="0.15">
      <c r="A74" s="208"/>
      <c r="B74" s="191" t="s">
        <v>108</v>
      </c>
      <c r="C74" s="192" t="s">
        <v>378</v>
      </c>
      <c r="D74" s="214"/>
      <c r="E74" s="198"/>
      <c r="F74" s="195">
        <f>逆行列係数!F75</f>
        <v>3.1366046075906005E-2</v>
      </c>
      <c r="G74" s="195">
        <f>逆行列係数!AU75</f>
        <v>4.5057778848698972E-2</v>
      </c>
      <c r="H74" s="472">
        <f t="shared" si="5"/>
        <v>1.3790293077602316</v>
      </c>
      <c r="I74" s="196">
        <f t="shared" si="6"/>
        <v>1.7923106604920209</v>
      </c>
      <c r="J74" s="197">
        <f t="shared" si="7"/>
        <v>3.1713399682522523</v>
      </c>
    </row>
    <row r="75" spans="1:10" x14ac:dyDescent="0.15">
      <c r="A75" s="208"/>
      <c r="B75" s="191" t="s">
        <v>109</v>
      </c>
      <c r="C75" s="192" t="s">
        <v>347</v>
      </c>
      <c r="D75" s="214"/>
      <c r="E75" s="198"/>
      <c r="F75" s="195">
        <f>逆行列係数!F76</f>
        <v>2.261074982325929E-2</v>
      </c>
      <c r="G75" s="195">
        <f>逆行列係数!AU76</f>
        <v>2.9686261253094127E-2</v>
      </c>
      <c r="H75" s="472">
        <f t="shared" si="5"/>
        <v>0.99409682053170223</v>
      </c>
      <c r="I75" s="196">
        <f t="shared" si="6"/>
        <v>1.180861637515187</v>
      </c>
      <c r="J75" s="197">
        <f t="shared" si="7"/>
        <v>2.1749584580468895</v>
      </c>
    </row>
    <row r="76" spans="1:10" x14ac:dyDescent="0.15">
      <c r="A76" s="208"/>
      <c r="B76" s="191" t="s">
        <v>110</v>
      </c>
      <c r="C76" s="192" t="s">
        <v>19</v>
      </c>
      <c r="D76" s="214"/>
      <c r="E76" s="198"/>
      <c r="F76" s="195">
        <f>逆行列係数!F77</f>
        <v>8.5980161451766049E-4</v>
      </c>
      <c r="G76" s="195">
        <f>逆行列係数!AU77</f>
        <v>4.7928470497420441E-3</v>
      </c>
      <c r="H76" s="472">
        <f t="shared" si="5"/>
        <v>3.7801756154092182E-2</v>
      </c>
      <c r="I76" s="196">
        <f t="shared" si="6"/>
        <v>0.19065011815620017</v>
      </c>
      <c r="J76" s="197">
        <f t="shared" si="7"/>
        <v>0.22845187431029235</v>
      </c>
    </row>
    <row r="77" spans="1:10" x14ac:dyDescent="0.15">
      <c r="A77" s="208"/>
      <c r="B77" s="191" t="s">
        <v>111</v>
      </c>
      <c r="C77" s="192" t="s">
        <v>20</v>
      </c>
      <c r="D77" s="214"/>
      <c r="E77" s="198"/>
      <c r="F77" s="195">
        <f>逆行列係数!F78</f>
        <v>1.0807516821086049E-2</v>
      </c>
      <c r="G77" s="195">
        <f>逆行列係数!AU78</f>
        <v>1.5060855764705202E-2</v>
      </c>
      <c r="H77" s="472">
        <f t="shared" si="5"/>
        <v>0.47515974453145526</v>
      </c>
      <c r="I77" s="196">
        <f t="shared" si="6"/>
        <v>0.59909150057877902</v>
      </c>
      <c r="J77" s="197">
        <f t="shared" si="7"/>
        <v>1.0742512451102342</v>
      </c>
    </row>
    <row r="78" spans="1:10" x14ac:dyDescent="0.15">
      <c r="A78" s="208"/>
      <c r="B78" s="191" t="s">
        <v>112</v>
      </c>
      <c r="C78" s="192" t="s">
        <v>379</v>
      </c>
      <c r="D78" s="214"/>
      <c r="E78" s="198"/>
      <c r="F78" s="195">
        <f>逆行列係数!F79</f>
        <v>7.0189646421496153E-5</v>
      </c>
      <c r="G78" s="195">
        <f>逆行列係数!AU79</f>
        <v>1.4992420843417493E-4</v>
      </c>
      <c r="H78" s="472">
        <f t="shared" si="5"/>
        <v>3.0859350038041217E-3</v>
      </c>
      <c r="I78" s="196">
        <f t="shared" si="6"/>
        <v>5.963692927356946E-3</v>
      </c>
      <c r="J78" s="197">
        <f t="shared" si="7"/>
        <v>9.0496279311610677E-3</v>
      </c>
    </row>
    <row r="79" spans="1:10" x14ac:dyDescent="0.15">
      <c r="A79" s="208"/>
      <c r="B79" s="191" t="s">
        <v>334</v>
      </c>
      <c r="C79" s="192" t="s">
        <v>380</v>
      </c>
      <c r="D79" s="214"/>
      <c r="E79" s="198"/>
      <c r="F79" s="195">
        <f>逆行列係数!F80</f>
        <v>1.205580341765655E-3</v>
      </c>
      <c r="G79" s="195">
        <f>逆行列係数!AU80</f>
        <v>8.2512759189476998E-3</v>
      </c>
      <c r="H79" s="472">
        <f t="shared" si="5"/>
        <v>5.3004150415742593E-2</v>
      </c>
      <c r="I79" s="196">
        <f t="shared" si="6"/>
        <v>0.32821968082028707</v>
      </c>
      <c r="J79" s="197">
        <f t="shared" si="7"/>
        <v>0.38122383123602965</v>
      </c>
    </row>
    <row r="80" spans="1:10" x14ac:dyDescent="0.15">
      <c r="A80" s="208"/>
      <c r="B80" s="191" t="s">
        <v>335</v>
      </c>
      <c r="C80" s="192" t="s">
        <v>21</v>
      </c>
      <c r="D80" s="214"/>
      <c r="E80" s="198"/>
      <c r="F80" s="195">
        <f>逆行列係数!F81</f>
        <v>6.0654826409335602E-2</v>
      </c>
      <c r="G80" s="195">
        <f>逆行列係数!AU81</f>
        <v>8.4615233793609565E-2</v>
      </c>
      <c r="H80" s="472">
        <f t="shared" si="5"/>
        <v>2.6667302302994216</v>
      </c>
      <c r="I80" s="196">
        <f t="shared" si="6"/>
        <v>3.3658291518888346</v>
      </c>
      <c r="J80" s="197">
        <f t="shared" si="7"/>
        <v>6.0325593821882562</v>
      </c>
    </row>
    <row r="81" spans="1:10" x14ac:dyDescent="0.15">
      <c r="A81" s="208"/>
      <c r="B81" s="191" t="s">
        <v>381</v>
      </c>
      <c r="C81" s="435" t="s">
        <v>439</v>
      </c>
      <c r="D81" s="214"/>
      <c r="E81" s="198"/>
      <c r="F81" s="195">
        <f>逆行列係数!F82</f>
        <v>1.1405701747712307E-3</v>
      </c>
      <c r="G81" s="195">
        <f>逆行列係数!AU82</f>
        <v>2.2668472713548234E-3</v>
      </c>
      <c r="H81" s="472">
        <f t="shared" ref="H81:I83" si="9">D$7*F81</f>
        <v>5.0145934707879952E-2</v>
      </c>
      <c r="I81" s="196">
        <f t="shared" si="9"/>
        <v>9.017076815524859E-2</v>
      </c>
      <c r="J81" s="197">
        <f>SUM(H81:I81)</f>
        <v>0.14031670286312853</v>
      </c>
    </row>
    <row r="82" spans="1:10" x14ac:dyDescent="0.15">
      <c r="A82" s="208"/>
      <c r="B82" s="191" t="s">
        <v>336</v>
      </c>
      <c r="C82" s="192" t="s">
        <v>383</v>
      </c>
      <c r="D82" s="214"/>
      <c r="E82" s="198"/>
      <c r="F82" s="195">
        <f>逆行列係数!F83</f>
        <v>7.4777707004602793E-4</v>
      </c>
      <c r="G82" s="195">
        <f>逆行列係数!AU83</f>
        <v>2.3450887009680691E-3</v>
      </c>
      <c r="H82" s="472">
        <f t="shared" si="9"/>
        <v>3.2876521725722863E-2</v>
      </c>
      <c r="I82" s="196">
        <f t="shared" si="9"/>
        <v>9.3283059794364881E-2</v>
      </c>
      <c r="J82" s="197">
        <f>SUM(H82:I82)</f>
        <v>0.12615958152008774</v>
      </c>
    </row>
    <row r="83" spans="1:10" x14ac:dyDescent="0.15">
      <c r="A83" s="208"/>
      <c r="B83" s="191" t="s">
        <v>337</v>
      </c>
      <c r="C83" s="192" t="s">
        <v>384</v>
      </c>
      <c r="D83" s="214"/>
      <c r="E83" s="198"/>
      <c r="F83" s="195">
        <f>逆行列係数!F84</f>
        <v>3.7902242563324995E-3</v>
      </c>
      <c r="G83" s="195">
        <f>逆行列係数!AU84</f>
        <v>2.112808912904271E-2</v>
      </c>
      <c r="H83" s="472">
        <f t="shared" si="9"/>
        <v>0.16663975815814613</v>
      </c>
      <c r="I83" s="196">
        <f t="shared" si="9"/>
        <v>0.84043422355476927</v>
      </c>
      <c r="J83" s="197">
        <f>SUM(H83:I83)</f>
        <v>1.0070739817129155</v>
      </c>
    </row>
    <row r="84" spans="1:10" x14ac:dyDescent="0.15">
      <c r="A84" s="216"/>
      <c r="B84" s="277"/>
      <c r="C84" s="278" t="s">
        <v>116</v>
      </c>
      <c r="D84" s="217">
        <f>SUM(D45:D83)</f>
        <v>0</v>
      </c>
      <c r="E84" s="224">
        <f>SUM(E45:E83)</f>
        <v>0</v>
      </c>
      <c r="F84" s="218">
        <f>逆行列係数!F85</f>
        <v>0.77798557226158993</v>
      </c>
      <c r="G84" s="218">
        <f>逆行列係数!AU85</f>
        <v>2.0621005612139047</v>
      </c>
      <c r="H84" s="488">
        <f>SUM(H45:H83)</f>
        <v>34.204658839275083</v>
      </c>
      <c r="I84" s="219">
        <f>SUM(I45:I83)</f>
        <v>82.026342915857683</v>
      </c>
      <c r="J84" s="220">
        <f>SUM(J45:J83)</f>
        <v>116.23100175513279</v>
      </c>
    </row>
    <row r="85" spans="1:10" x14ac:dyDescent="0.15">
      <c r="A85" s="221"/>
      <c r="B85" s="222"/>
      <c r="C85" s="223" t="s">
        <v>48</v>
      </c>
      <c r="D85" s="215">
        <f>SUM(D84,D44)</f>
        <v>43.965672447938545</v>
      </c>
      <c r="E85" s="215">
        <f>SUM(E84,E44)</f>
        <v>39.778051787916155</v>
      </c>
      <c r="F85" s="199">
        <f>逆行列係数!F87</f>
        <v>2.0861746843209361</v>
      </c>
      <c r="G85" s="199">
        <f>逆行列係数!AU87</f>
        <v>2.0841063522506595</v>
      </c>
      <c r="H85" s="473">
        <f>SUM(H84,H44)</f>
        <v>91.720072840035854</v>
      </c>
      <c r="I85" s="200">
        <f>SUM(I84,I44)</f>
        <v>82.90169041135178</v>
      </c>
      <c r="J85" s="201">
        <f>SUM(J84,J44)</f>
        <v>174.62176325138765</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4</v>
      </c>
      <c r="C2" s="168" t="s">
        <v>3</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214</v>
      </c>
      <c r="E4" s="182" t="s">
        <v>154</v>
      </c>
      <c r="F4" s="183" t="s">
        <v>155</v>
      </c>
      <c r="G4" s="183" t="s">
        <v>215</v>
      </c>
      <c r="H4" s="479" t="s">
        <v>216</v>
      </c>
      <c r="I4" s="185" t="s">
        <v>217</v>
      </c>
      <c r="J4" s="186" t="s">
        <v>218</v>
      </c>
      <c r="K4" s="187"/>
      <c r="L4" s="188"/>
    </row>
    <row r="5" spans="1:12" x14ac:dyDescent="0.15">
      <c r="A5" s="190" t="s">
        <v>130</v>
      </c>
      <c r="B5" s="191" t="s">
        <v>358</v>
      </c>
      <c r="C5" s="192" t="s">
        <v>359</v>
      </c>
      <c r="D5" s="193"/>
      <c r="E5" s="194"/>
      <c r="F5" s="195">
        <f>逆行列係数!G5</f>
        <v>9.6081674158722896E-5</v>
      </c>
      <c r="G5" s="195">
        <f>逆行列係数!AV5</f>
        <v>1.7347687469471488E-5</v>
      </c>
      <c r="H5" s="472">
        <f t="shared" ref="H5:H40" si="0">D$8*F5</f>
        <v>1.506566963690242E-4</v>
      </c>
      <c r="I5" s="196">
        <f t="shared" ref="I5:I40" si="1">E$8*G5</f>
        <v>3.2224806444838678E-5</v>
      </c>
      <c r="J5" s="197">
        <f t="shared" ref="J5:J40" si="2">SUM(H5:I5)</f>
        <v>1.8288150281386289E-4</v>
      </c>
    </row>
    <row r="6" spans="1:12" x14ac:dyDescent="0.15">
      <c r="A6" s="190" t="s">
        <v>132</v>
      </c>
      <c r="B6" s="191" t="s">
        <v>360</v>
      </c>
      <c r="C6" s="192" t="s">
        <v>361</v>
      </c>
      <c r="D6" s="193"/>
      <c r="E6" s="194"/>
      <c r="F6" s="195">
        <f>逆行列係数!G6</f>
        <v>2.9004802258783191E-5</v>
      </c>
      <c r="G6" s="195">
        <f>逆行列係数!AV6</f>
        <v>4.1034196849796141E-6</v>
      </c>
      <c r="H6" s="472">
        <f t="shared" si="0"/>
        <v>4.5479720512846322E-5</v>
      </c>
      <c r="I6" s="196">
        <f t="shared" si="1"/>
        <v>7.6224514272067128E-6</v>
      </c>
      <c r="J6" s="197">
        <f t="shared" si="2"/>
        <v>5.3102171940053037E-5</v>
      </c>
    </row>
    <row r="7" spans="1:12" x14ac:dyDescent="0.15">
      <c r="A7" s="190" t="s">
        <v>134</v>
      </c>
      <c r="B7" s="191" t="s">
        <v>362</v>
      </c>
      <c r="C7" s="192" t="s">
        <v>363</v>
      </c>
      <c r="D7" s="193"/>
      <c r="E7" s="194"/>
      <c r="F7" s="195">
        <f>逆行列係数!G7</f>
        <v>1.1851646124594553E-5</v>
      </c>
      <c r="G7" s="195">
        <f>逆行列係数!AV7</f>
        <v>1.7112816987401619E-6</v>
      </c>
      <c r="H7" s="472">
        <f t="shared" si="0"/>
        <v>1.8583458992570668E-5</v>
      </c>
      <c r="I7" s="196">
        <f t="shared" si="1"/>
        <v>3.1788514527681024E-6</v>
      </c>
      <c r="J7" s="197">
        <f t="shared" si="2"/>
        <v>2.176231044533877E-5</v>
      </c>
    </row>
    <row r="8" spans="1:12" x14ac:dyDescent="0.15">
      <c r="A8" s="190" t="s">
        <v>136</v>
      </c>
      <c r="B8" s="191" t="s">
        <v>364</v>
      </c>
      <c r="C8" s="192" t="s">
        <v>3</v>
      </c>
      <c r="D8" s="193">
        <f>地域別最終需要!K10</f>
        <v>1.5680065703283401</v>
      </c>
      <c r="E8" s="194">
        <f>地域別最終需要!I10</f>
        <v>1.8575851393188854</v>
      </c>
      <c r="F8" s="195">
        <f>逆行列係数!G8</f>
        <v>1.0417934396475494</v>
      </c>
      <c r="G8" s="195">
        <f>逆行列係数!AV8</f>
        <v>5.6724114509098351E-4</v>
      </c>
      <c r="H8" s="472">
        <f t="shared" si="0"/>
        <v>1.6335389582923185</v>
      </c>
      <c r="I8" s="196">
        <f t="shared" si="1"/>
        <v>1.0536987215312387E-3</v>
      </c>
      <c r="J8" s="197">
        <f t="shared" si="2"/>
        <v>1.6345926570138498</v>
      </c>
    </row>
    <row r="9" spans="1:12" x14ac:dyDescent="0.15">
      <c r="A9" s="190"/>
      <c r="B9" s="191" t="s">
        <v>365</v>
      </c>
      <c r="C9" s="192" t="s">
        <v>344</v>
      </c>
      <c r="D9" s="193"/>
      <c r="E9" s="194"/>
      <c r="F9" s="195">
        <f>逆行列係数!G9</f>
        <v>1.3598124024336296E-4</v>
      </c>
      <c r="G9" s="195">
        <f>逆行列係数!AV9</f>
        <v>3.8963311575645655E-5</v>
      </c>
      <c r="H9" s="472">
        <f t="shared" si="0"/>
        <v>2.1321947814298962E-4</v>
      </c>
      <c r="I9" s="196">
        <f t="shared" si="1"/>
        <v>7.2377668561570866E-5</v>
      </c>
      <c r="J9" s="197">
        <f t="shared" si="2"/>
        <v>2.8559714670456046E-4</v>
      </c>
    </row>
    <row r="10" spans="1:12" x14ac:dyDescent="0.15">
      <c r="A10" s="190"/>
      <c r="B10" s="191" t="s">
        <v>366</v>
      </c>
      <c r="C10" s="192" t="s">
        <v>4</v>
      </c>
      <c r="D10" s="193"/>
      <c r="E10" s="194"/>
      <c r="F10" s="195">
        <f>逆行列係数!G10</f>
        <v>4.7154766226957887E-3</v>
      </c>
      <c r="G10" s="195">
        <f>逆行列係数!AV10</f>
        <v>1.4920386802487435E-4</v>
      </c>
      <c r="H10" s="472">
        <f t="shared" si="0"/>
        <v>7.393898326616688E-3</v>
      </c>
      <c r="I10" s="196">
        <f t="shared" si="1"/>
        <v>2.7715888797190283E-4</v>
      </c>
      <c r="J10" s="197">
        <f t="shared" si="2"/>
        <v>7.671057214588591E-3</v>
      </c>
    </row>
    <row r="11" spans="1:12" x14ac:dyDescent="0.15">
      <c r="A11" s="190"/>
      <c r="B11" s="191" t="s">
        <v>367</v>
      </c>
      <c r="C11" s="192" t="s">
        <v>113</v>
      </c>
      <c r="D11" s="193"/>
      <c r="E11" s="194"/>
      <c r="F11" s="195">
        <f>逆行列係数!G11</f>
        <v>2.9397056968522221E-3</v>
      </c>
      <c r="G11" s="195">
        <f>逆行列係数!AV11</f>
        <v>3.7980028063197904E-4</v>
      </c>
      <c r="H11" s="472">
        <f t="shared" si="0"/>
        <v>4.6094778474959361E-3</v>
      </c>
      <c r="I11" s="196">
        <f t="shared" si="1"/>
        <v>7.0551135721110653E-4</v>
      </c>
      <c r="J11" s="197">
        <f t="shared" si="2"/>
        <v>5.314989204707043E-3</v>
      </c>
    </row>
    <row r="12" spans="1:12" x14ac:dyDescent="0.15">
      <c r="A12" s="190"/>
      <c r="B12" s="191" t="s">
        <v>368</v>
      </c>
      <c r="C12" s="192" t="s">
        <v>5</v>
      </c>
      <c r="D12" s="193"/>
      <c r="E12" s="194"/>
      <c r="F12" s="195">
        <f>逆行列係数!G12</f>
        <v>8.6715980486313758E-3</v>
      </c>
      <c r="G12" s="195">
        <f>逆行列係数!AV12</f>
        <v>1.3841676654582501E-3</v>
      </c>
      <c r="H12" s="472">
        <f t="shared" si="0"/>
        <v>1.359712271550041E-2</v>
      </c>
      <c r="I12" s="196">
        <f t="shared" si="1"/>
        <v>2.5712092856809599E-3</v>
      </c>
      <c r="J12" s="197">
        <f t="shared" si="2"/>
        <v>1.6168332001181372E-2</v>
      </c>
    </row>
    <row r="13" spans="1:12" x14ac:dyDescent="0.15">
      <c r="A13" s="190"/>
      <c r="B13" s="191" t="s">
        <v>369</v>
      </c>
      <c r="C13" s="192" t="s">
        <v>6</v>
      </c>
      <c r="D13" s="193"/>
      <c r="E13" s="194"/>
      <c r="F13" s="195">
        <f>逆行列係数!G13</f>
        <v>5.3417597676732972E-2</v>
      </c>
      <c r="G13" s="195">
        <f>逆行列係数!AV13</f>
        <v>4.6392363359078496E-4</v>
      </c>
      <c r="H13" s="472">
        <f t="shared" si="0"/>
        <v>8.3759144128273177E-2</v>
      </c>
      <c r="I13" s="196">
        <f t="shared" si="1"/>
        <v>8.6177764753706183E-4</v>
      </c>
      <c r="J13" s="197">
        <f t="shared" si="2"/>
        <v>8.4620921775810237E-2</v>
      </c>
    </row>
    <row r="14" spans="1:12" x14ac:dyDescent="0.15">
      <c r="A14" s="190"/>
      <c r="B14" s="191" t="s">
        <v>88</v>
      </c>
      <c r="C14" s="192" t="s">
        <v>370</v>
      </c>
      <c r="D14" s="193"/>
      <c r="E14" s="194"/>
      <c r="F14" s="195">
        <f>逆行列係数!G14</f>
        <v>1.8465335317343686E-3</v>
      </c>
      <c r="G14" s="195">
        <f>逆行列係数!AV14</f>
        <v>8.1417216299402187E-4</v>
      </c>
      <c r="H14" s="472">
        <f t="shared" si="0"/>
        <v>2.8953767100910843E-3</v>
      </c>
      <c r="I14" s="196">
        <f t="shared" si="1"/>
        <v>1.5123941108248083E-3</v>
      </c>
      <c r="J14" s="197">
        <f t="shared" si="2"/>
        <v>4.4077708209158926E-3</v>
      </c>
    </row>
    <row r="15" spans="1:12" x14ac:dyDescent="0.15">
      <c r="A15" s="190"/>
      <c r="B15" s="191" t="s">
        <v>89</v>
      </c>
      <c r="C15" s="192" t="s">
        <v>7</v>
      </c>
      <c r="D15" s="193"/>
      <c r="E15" s="194"/>
      <c r="F15" s="195">
        <f>逆行列係数!G15</f>
        <v>4.548724412124014E-4</v>
      </c>
      <c r="G15" s="195">
        <f>逆行列係数!AV15</f>
        <v>1.1828104771207965E-4</v>
      </c>
      <c r="H15" s="472">
        <f t="shared" si="0"/>
        <v>7.1324297648233705E-4</v>
      </c>
      <c r="I15" s="196">
        <f t="shared" si="1"/>
        <v>2.1971711649302719E-4</v>
      </c>
      <c r="J15" s="197">
        <f t="shared" si="2"/>
        <v>9.3296009297536421E-4</v>
      </c>
    </row>
    <row r="16" spans="1:12" x14ac:dyDescent="0.15">
      <c r="A16" s="190"/>
      <c r="B16" s="191" t="s">
        <v>90</v>
      </c>
      <c r="C16" s="192" t="s">
        <v>8</v>
      </c>
      <c r="D16" s="193"/>
      <c r="E16" s="194"/>
      <c r="F16" s="195">
        <f>逆行列係数!G16</f>
        <v>5.44771691787806E-3</v>
      </c>
      <c r="G16" s="195">
        <f>逆行列係数!AV16</f>
        <v>2.6146400179612003E-3</v>
      </c>
      <c r="H16" s="472">
        <f t="shared" si="0"/>
        <v>8.5420559205216535E-3</v>
      </c>
      <c r="I16" s="196">
        <f t="shared" si="1"/>
        <v>4.8569164420331889E-3</v>
      </c>
      <c r="J16" s="197">
        <f t="shared" si="2"/>
        <v>1.3398972362554842E-2</v>
      </c>
    </row>
    <row r="17" spans="1:10" x14ac:dyDescent="0.15">
      <c r="A17" s="190"/>
      <c r="B17" s="191" t="s">
        <v>91</v>
      </c>
      <c r="C17" s="192" t="s">
        <v>9</v>
      </c>
      <c r="D17" s="193"/>
      <c r="E17" s="194"/>
      <c r="F17" s="195">
        <f>逆行列係数!G17</f>
        <v>2.7604452956828921E-4</v>
      </c>
      <c r="G17" s="195">
        <f>逆行列係数!AV17</f>
        <v>1.5308917914422042E-4</v>
      </c>
      <c r="H17" s="472">
        <f t="shared" si="0"/>
        <v>4.3283963606627324E-4</v>
      </c>
      <c r="I17" s="196">
        <f t="shared" si="1"/>
        <v>2.843761841688305E-4</v>
      </c>
      <c r="J17" s="197">
        <f t="shared" si="2"/>
        <v>7.1721582023510379E-4</v>
      </c>
    </row>
    <row r="18" spans="1:10" x14ac:dyDescent="0.15">
      <c r="A18" s="190"/>
      <c r="B18" s="191" t="s">
        <v>92</v>
      </c>
      <c r="C18" s="192" t="s">
        <v>10</v>
      </c>
      <c r="D18" s="193"/>
      <c r="E18" s="194"/>
      <c r="F18" s="195">
        <f>逆行列係数!G18</f>
        <v>9.5848757649188293E-3</v>
      </c>
      <c r="G18" s="195">
        <f>逆行列係数!AV18</f>
        <v>1.4438234591832078E-3</v>
      </c>
      <c r="H18" s="472">
        <f t="shared" si="0"/>
        <v>1.5029148175173599E-2</v>
      </c>
      <c r="I18" s="196">
        <f t="shared" si="1"/>
        <v>2.6820250015787139E-3</v>
      </c>
      <c r="J18" s="197">
        <f t="shared" si="2"/>
        <v>1.7711173176752311E-2</v>
      </c>
    </row>
    <row r="19" spans="1:10" x14ac:dyDescent="0.15">
      <c r="A19" s="190"/>
      <c r="B19" s="191" t="s">
        <v>93</v>
      </c>
      <c r="C19" s="192" t="s">
        <v>371</v>
      </c>
      <c r="D19" s="193"/>
      <c r="E19" s="194"/>
      <c r="F19" s="195">
        <f>逆行列係数!G19</f>
        <v>6.5665306471017395E-4</v>
      </c>
      <c r="G19" s="195">
        <f>逆行列係数!AV19</f>
        <v>4.4198205989343857E-4</v>
      </c>
      <c r="H19" s="472">
        <f>D$8*F19</f>
        <v>1.0296363198917934E-3</v>
      </c>
      <c r="I19" s="196">
        <f>E$8*G19</f>
        <v>8.2101930630360106E-4</v>
      </c>
      <c r="J19" s="197">
        <f>SUM(H19:I19)</f>
        <v>1.8506556261953945E-3</v>
      </c>
    </row>
    <row r="20" spans="1:10" x14ac:dyDescent="0.15">
      <c r="A20" s="190"/>
      <c r="B20" s="191" t="s">
        <v>94</v>
      </c>
      <c r="C20" s="192" t="s">
        <v>372</v>
      </c>
      <c r="D20" s="193"/>
      <c r="E20" s="194"/>
      <c r="F20" s="195">
        <f>逆行列係数!G20</f>
        <v>6.2825237704828391E-4</v>
      </c>
      <c r="G20" s="195">
        <f>逆行列係数!AV20</f>
        <v>1.4805480541137545E-4</v>
      </c>
      <c r="H20" s="472">
        <f>D$8*F20</f>
        <v>9.8510385503610678E-4</v>
      </c>
      <c r="I20" s="196">
        <f>E$8*G20</f>
        <v>2.7502440633692034E-4</v>
      </c>
      <c r="J20" s="197">
        <f>SUM(H20:I20)</f>
        <v>1.2601282613730271E-3</v>
      </c>
    </row>
    <row r="21" spans="1:10" x14ac:dyDescent="0.15">
      <c r="A21" s="190"/>
      <c r="B21" s="191" t="s">
        <v>95</v>
      </c>
      <c r="C21" s="192" t="s">
        <v>373</v>
      </c>
      <c r="D21" s="193"/>
      <c r="E21" s="194"/>
      <c r="F21" s="195">
        <f>逆行列係数!G21</f>
        <v>4.4362302865279696E-4</v>
      </c>
      <c r="G21" s="195">
        <f>逆行列係数!AV21</f>
        <v>3.8886239783706488E-5</v>
      </c>
      <c r="H21" s="472">
        <f t="shared" si="0"/>
        <v>6.9560382367654314E-4</v>
      </c>
      <c r="I21" s="196">
        <f t="shared" si="1"/>
        <v>7.2234501146204003E-5</v>
      </c>
      <c r="J21" s="197">
        <f t="shared" si="2"/>
        <v>7.6783832482274711E-4</v>
      </c>
    </row>
    <row r="22" spans="1:10" x14ac:dyDescent="0.15">
      <c r="A22" s="190"/>
      <c r="B22" s="191" t="s">
        <v>96</v>
      </c>
      <c r="C22" s="192" t="s">
        <v>374</v>
      </c>
      <c r="D22" s="193"/>
      <c r="E22" s="194"/>
      <c r="F22" s="195">
        <f>逆行列係数!G22</f>
        <v>5.2641608534820326E-4</v>
      </c>
      <c r="G22" s="195">
        <f>逆行列係数!AV22</f>
        <v>9.3941482698239968E-5</v>
      </c>
      <c r="H22" s="472">
        <f t="shared" si="0"/>
        <v>8.2542388055250693E-4</v>
      </c>
      <c r="I22" s="196">
        <f t="shared" si="1"/>
        <v>1.7450430222583276E-4</v>
      </c>
      <c r="J22" s="197">
        <f t="shared" si="2"/>
        <v>9.9992818277833974E-4</v>
      </c>
    </row>
    <row r="23" spans="1:10" x14ac:dyDescent="0.15">
      <c r="A23" s="190"/>
      <c r="B23" s="191" t="s">
        <v>97</v>
      </c>
      <c r="C23" s="192" t="s">
        <v>11</v>
      </c>
      <c r="D23" s="193"/>
      <c r="E23" s="194"/>
      <c r="F23" s="195">
        <f>逆行列係数!G23</f>
        <v>4.5196144905391202E-4</v>
      </c>
      <c r="G23" s="195">
        <f>逆行列係数!AV23</f>
        <v>2.0996141089444243E-4</v>
      </c>
      <c r="H23" s="472">
        <f t="shared" si="0"/>
        <v>7.0867852165165137E-4</v>
      </c>
      <c r="I23" s="196">
        <f t="shared" si="1"/>
        <v>3.9002119670794258E-4</v>
      </c>
      <c r="J23" s="197">
        <f t="shared" si="2"/>
        <v>1.0986997183595939E-3</v>
      </c>
    </row>
    <row r="24" spans="1:10" x14ac:dyDescent="0.15">
      <c r="A24" s="190"/>
      <c r="B24" s="191" t="s">
        <v>98</v>
      </c>
      <c r="C24" s="192" t="s">
        <v>345</v>
      </c>
      <c r="D24" s="193"/>
      <c r="E24" s="194"/>
      <c r="F24" s="195">
        <f>逆行列係数!G24</f>
        <v>1.5442482739332436E-4</v>
      </c>
      <c r="G24" s="195">
        <f>逆行列係数!AV24</f>
        <v>2.6755321196278569E-5</v>
      </c>
      <c r="H24" s="472">
        <f t="shared" si="0"/>
        <v>2.4213914397455243E-4</v>
      </c>
      <c r="I24" s="196">
        <f t="shared" si="1"/>
        <v>4.9700287051910652E-5</v>
      </c>
      <c r="J24" s="197">
        <f t="shared" si="2"/>
        <v>2.9183943102646307E-4</v>
      </c>
    </row>
    <row r="25" spans="1:10" x14ac:dyDescent="0.15">
      <c r="A25" s="190"/>
      <c r="B25" s="191" t="s">
        <v>99</v>
      </c>
      <c r="C25" s="192" t="s">
        <v>342</v>
      </c>
      <c r="D25" s="193"/>
      <c r="E25" s="194"/>
      <c r="F25" s="195">
        <f>逆行列係数!G25</f>
        <v>8.7581052541428736E-4</v>
      </c>
      <c r="G25" s="195">
        <f>逆行列係数!AV25</f>
        <v>2.143314945211168E-4</v>
      </c>
      <c r="H25" s="472">
        <f t="shared" si="0"/>
        <v>1.3732766582123183E-3</v>
      </c>
      <c r="I25" s="196">
        <f t="shared" si="1"/>
        <v>3.9813899911043368E-4</v>
      </c>
      <c r="J25" s="197">
        <f t="shared" si="2"/>
        <v>1.7714156573227519E-3</v>
      </c>
    </row>
    <row r="26" spans="1:10" x14ac:dyDescent="0.15">
      <c r="A26" s="190"/>
      <c r="B26" s="191" t="s">
        <v>100</v>
      </c>
      <c r="C26" s="192" t="s">
        <v>13</v>
      </c>
      <c r="D26" s="193"/>
      <c r="E26" s="194"/>
      <c r="F26" s="195">
        <f>逆行列係数!G26</f>
        <v>4.1182317754640055E-3</v>
      </c>
      <c r="G26" s="195">
        <f>逆行列係数!AV26</f>
        <v>4.2720982753933465E-4</v>
      </c>
      <c r="H26" s="472">
        <f t="shared" si="0"/>
        <v>6.4574144820625061E-3</v>
      </c>
      <c r="I26" s="196">
        <f t="shared" si="1"/>
        <v>7.9357862700805189E-4</v>
      </c>
      <c r="J26" s="197">
        <f t="shared" si="2"/>
        <v>7.250993109070558E-3</v>
      </c>
    </row>
    <row r="27" spans="1:10" x14ac:dyDescent="0.15">
      <c r="A27" s="190"/>
      <c r="B27" s="191" t="s">
        <v>101</v>
      </c>
      <c r="C27" s="192" t="s">
        <v>14</v>
      </c>
      <c r="D27" s="193"/>
      <c r="E27" s="194"/>
      <c r="F27" s="195">
        <f>逆行列係数!G27</f>
        <v>1.1502887084527881E-2</v>
      </c>
      <c r="G27" s="195">
        <f>逆行列係数!AV27</f>
        <v>7.6495385023944752E-5</v>
      </c>
      <c r="H27" s="472">
        <f t="shared" si="0"/>
        <v>1.8036602526284723E-2</v>
      </c>
      <c r="I27" s="196">
        <f t="shared" si="1"/>
        <v>1.4209669044695618E-4</v>
      </c>
      <c r="J27" s="197">
        <f t="shared" si="2"/>
        <v>1.8178699216731681E-2</v>
      </c>
    </row>
    <row r="28" spans="1:10" x14ac:dyDescent="0.15">
      <c r="A28" s="190"/>
      <c r="B28" s="191" t="s">
        <v>102</v>
      </c>
      <c r="C28" s="192" t="s">
        <v>343</v>
      </c>
      <c r="D28" s="193"/>
      <c r="E28" s="194"/>
      <c r="F28" s="195">
        <f>逆行列係数!G28</f>
        <v>2.5435173088818895E-2</v>
      </c>
      <c r="G28" s="195">
        <f>逆行列係数!AV28</f>
        <v>4.0417356242797834E-4</v>
      </c>
      <c r="H28" s="472">
        <f t="shared" si="0"/>
        <v>3.9882518520706609E-2</v>
      </c>
      <c r="I28" s="196">
        <f t="shared" si="1"/>
        <v>7.5078680327178636E-4</v>
      </c>
      <c r="J28" s="197">
        <f t="shared" si="2"/>
        <v>4.0633305323978394E-2</v>
      </c>
    </row>
    <row r="29" spans="1:10" x14ac:dyDescent="0.15">
      <c r="A29" s="190"/>
      <c r="B29" s="191" t="s">
        <v>103</v>
      </c>
      <c r="C29" s="192" t="s">
        <v>375</v>
      </c>
      <c r="D29" s="193"/>
      <c r="E29" s="194"/>
      <c r="F29" s="195">
        <f>逆行列係数!G29</f>
        <v>7.2993054625377848E-3</v>
      </c>
      <c r="G29" s="195">
        <f>逆行列係数!AV29</f>
        <v>3.4776847507161435E-5</v>
      </c>
      <c r="H29" s="472">
        <f t="shared" si="0"/>
        <v>1.1445358924092791E-2</v>
      </c>
      <c r="I29" s="196">
        <f t="shared" si="1"/>
        <v>6.4600955121662111E-5</v>
      </c>
      <c r="J29" s="197">
        <f t="shared" si="2"/>
        <v>1.1509959879214453E-2</v>
      </c>
    </row>
    <row r="30" spans="1:10" x14ac:dyDescent="0.15">
      <c r="A30" s="190"/>
      <c r="B30" s="191" t="s">
        <v>104</v>
      </c>
      <c r="C30" s="192" t="s">
        <v>376</v>
      </c>
      <c r="D30" s="193"/>
      <c r="E30" s="194"/>
      <c r="F30" s="195">
        <f>逆行列係数!G30</f>
        <v>1.8817895638565422E-3</v>
      </c>
      <c r="G30" s="195">
        <f>逆行列係数!AV30</f>
        <v>1.8652309986286064E-5</v>
      </c>
      <c r="H30" s="472">
        <f>D$8*F30</f>
        <v>2.9506584001023598E-3</v>
      </c>
      <c r="I30" s="196">
        <f>E$8*G30</f>
        <v>3.4648253844494237E-5</v>
      </c>
      <c r="J30" s="197">
        <f>SUM(H30:I30)</f>
        <v>2.9853066539468542E-3</v>
      </c>
    </row>
    <row r="31" spans="1:10" x14ac:dyDescent="0.15">
      <c r="A31" s="190"/>
      <c r="B31" s="191" t="s">
        <v>105</v>
      </c>
      <c r="C31" s="192" t="s">
        <v>377</v>
      </c>
      <c r="D31" s="193"/>
      <c r="E31" s="194"/>
      <c r="F31" s="195">
        <f>逆行列係数!G31</f>
        <v>2.0798546494996829E-2</v>
      </c>
      <c r="G31" s="195">
        <f>逆行列係数!AV31</f>
        <v>1.4854959345752122E-3</v>
      </c>
      <c r="H31" s="472">
        <f>D$8*F31</f>
        <v>3.26122575574345E-2</v>
      </c>
      <c r="I31" s="196">
        <f>E$8*G31</f>
        <v>2.7594351725855333E-3</v>
      </c>
      <c r="J31" s="197">
        <f>SUM(H31:I31)</f>
        <v>3.5371692730020034E-2</v>
      </c>
    </row>
    <row r="32" spans="1:10" x14ac:dyDescent="0.15">
      <c r="A32" s="190"/>
      <c r="B32" s="191" t="s">
        <v>106</v>
      </c>
      <c r="C32" s="192" t="s">
        <v>17</v>
      </c>
      <c r="D32" s="193"/>
      <c r="E32" s="194"/>
      <c r="F32" s="195">
        <f>逆行列係数!G32</f>
        <v>5.2830815451623124E-2</v>
      </c>
      <c r="G32" s="195">
        <f>逆行列係数!AV32</f>
        <v>2.0677665868074364E-4</v>
      </c>
      <c r="H32" s="472">
        <f t="shared" si="0"/>
        <v>8.2839065743949059E-2</v>
      </c>
      <c r="I32" s="196">
        <f t="shared" si="1"/>
        <v>3.8410524832336278E-4</v>
      </c>
      <c r="J32" s="197">
        <f t="shared" si="2"/>
        <v>8.3223170992272416E-2</v>
      </c>
    </row>
    <row r="33" spans="1:10" x14ac:dyDescent="0.15">
      <c r="A33" s="190"/>
      <c r="B33" s="191" t="s">
        <v>107</v>
      </c>
      <c r="C33" s="192" t="s">
        <v>18</v>
      </c>
      <c r="D33" s="193"/>
      <c r="E33" s="194"/>
      <c r="F33" s="195">
        <f>逆行列係数!G33</f>
        <v>1.1618941641614377E-2</v>
      </c>
      <c r="G33" s="195">
        <f>逆行列係数!AV33</f>
        <v>1.594828250514893E-4</v>
      </c>
      <c r="H33" s="472">
        <f t="shared" si="0"/>
        <v>1.8218576834312893E-2</v>
      </c>
      <c r="I33" s="196">
        <f t="shared" si="1"/>
        <v>2.9625292579224017E-4</v>
      </c>
      <c r="J33" s="197">
        <f t="shared" si="2"/>
        <v>1.8514829760105135E-2</v>
      </c>
    </row>
    <row r="34" spans="1:10" x14ac:dyDescent="0.15">
      <c r="A34" s="190"/>
      <c r="B34" s="191" t="s">
        <v>108</v>
      </c>
      <c r="C34" s="192" t="s">
        <v>378</v>
      </c>
      <c r="D34" s="193"/>
      <c r="E34" s="194"/>
      <c r="F34" s="195">
        <f>逆行列係数!G34</f>
        <v>2.6444289250940226E-2</v>
      </c>
      <c r="G34" s="195">
        <f>逆行列係数!AV34</f>
        <v>1.6492741789955077E-3</v>
      </c>
      <c r="H34" s="472">
        <f t="shared" si="0"/>
        <v>4.1464819293137375E-2</v>
      </c>
      <c r="I34" s="196">
        <f t="shared" si="1"/>
        <v>3.0636672055644105E-3</v>
      </c>
      <c r="J34" s="197">
        <f t="shared" si="2"/>
        <v>4.4528486498701787E-2</v>
      </c>
    </row>
    <row r="35" spans="1:10" x14ac:dyDescent="0.15">
      <c r="A35" s="190"/>
      <c r="B35" s="191" t="s">
        <v>109</v>
      </c>
      <c r="C35" s="192" t="s">
        <v>347</v>
      </c>
      <c r="D35" s="193"/>
      <c r="E35" s="194"/>
      <c r="F35" s="195">
        <f>逆行列係数!G35</f>
        <v>8.6301343221007673E-3</v>
      </c>
      <c r="G35" s="195">
        <f>逆行列係数!AV35</f>
        <v>2.8484569293821038E-4</v>
      </c>
      <c r="H35" s="472">
        <f t="shared" si="0"/>
        <v>1.3532107319870118E-2</v>
      </c>
      <c r="I35" s="196">
        <f t="shared" si="1"/>
        <v>5.2912512620101001E-4</v>
      </c>
      <c r="J35" s="197">
        <f t="shared" si="2"/>
        <v>1.4061232446071128E-2</v>
      </c>
    </row>
    <row r="36" spans="1:10" x14ac:dyDescent="0.15">
      <c r="A36" s="190"/>
      <c r="B36" s="191" t="s">
        <v>110</v>
      </c>
      <c r="C36" s="192" t="s">
        <v>19</v>
      </c>
      <c r="D36" s="193"/>
      <c r="E36" s="194"/>
      <c r="F36" s="195">
        <f>逆行列係数!G36</f>
        <v>1.7775186443941238E-3</v>
      </c>
      <c r="G36" s="195">
        <f>逆行列係数!AV36</f>
        <v>1.6868018760629594E-5</v>
      </c>
      <c r="H36" s="472">
        <f t="shared" si="0"/>
        <v>2.7871609132911106E-3</v>
      </c>
      <c r="I36" s="196">
        <f t="shared" si="1"/>
        <v>3.1333780979497699E-5</v>
      </c>
      <c r="J36" s="197">
        <f t="shared" si="2"/>
        <v>2.8184946942706084E-3</v>
      </c>
    </row>
    <row r="37" spans="1:10" x14ac:dyDescent="0.15">
      <c r="A37" s="190"/>
      <c r="B37" s="191" t="s">
        <v>111</v>
      </c>
      <c r="C37" s="192" t="s">
        <v>20</v>
      </c>
      <c r="D37" s="193"/>
      <c r="E37" s="194"/>
      <c r="F37" s="195">
        <f>逆行列係数!G37</f>
        <v>4.1387263813959753E-3</v>
      </c>
      <c r="G37" s="195">
        <f>逆行列係数!AV37</f>
        <v>2.6314297291694076E-4</v>
      </c>
      <c r="H37" s="472">
        <f t="shared" si="0"/>
        <v>6.4895501588201248E-3</v>
      </c>
      <c r="I37" s="196">
        <f t="shared" si="1"/>
        <v>4.8881047600670107E-4</v>
      </c>
      <c r="J37" s="197">
        <f t="shared" si="2"/>
        <v>6.9783606348268259E-3</v>
      </c>
    </row>
    <row r="38" spans="1:10" x14ac:dyDescent="0.15">
      <c r="A38" s="190"/>
      <c r="B38" s="191" t="s">
        <v>112</v>
      </c>
      <c r="C38" s="192" t="s">
        <v>379</v>
      </c>
      <c r="D38" s="193"/>
      <c r="E38" s="194"/>
      <c r="F38" s="195">
        <f>逆行列係数!G38</f>
        <v>8.3378857713921995E-5</v>
      </c>
      <c r="G38" s="195">
        <f>逆行列係数!AV38</f>
        <v>3.1089712997745426E-6</v>
      </c>
      <c r="H38" s="472">
        <f t="shared" si="0"/>
        <v>1.307385967219015E-4</v>
      </c>
      <c r="I38" s="196">
        <f t="shared" si="1"/>
        <v>5.7751788850301101E-6</v>
      </c>
      <c r="J38" s="197">
        <f t="shared" si="2"/>
        <v>1.365137756069316E-4</v>
      </c>
    </row>
    <row r="39" spans="1:10" x14ac:dyDescent="0.15">
      <c r="A39" s="190"/>
      <c r="B39" s="191" t="s">
        <v>334</v>
      </c>
      <c r="C39" s="192" t="s">
        <v>380</v>
      </c>
      <c r="D39" s="193"/>
      <c r="E39" s="194"/>
      <c r="F39" s="195">
        <f>逆行列係数!G39</f>
        <v>3.0346243827207063E-3</v>
      </c>
      <c r="G39" s="195">
        <f>逆行列係数!AV39</f>
        <v>1.7816087408441379E-5</v>
      </c>
      <c r="H39" s="472">
        <f t="shared" si="0"/>
        <v>4.7583109705846508E-3</v>
      </c>
      <c r="I39" s="196">
        <f t="shared" si="1"/>
        <v>3.3094899210727016E-5</v>
      </c>
      <c r="J39" s="197">
        <f t="shared" si="2"/>
        <v>4.7914058697953775E-3</v>
      </c>
    </row>
    <row r="40" spans="1:10" x14ac:dyDescent="0.15">
      <c r="A40" s="190"/>
      <c r="B40" s="191" t="s">
        <v>335</v>
      </c>
      <c r="C40" s="192" t="s">
        <v>21</v>
      </c>
      <c r="D40" s="193"/>
      <c r="E40" s="194"/>
      <c r="F40" s="195">
        <f>逆行列係数!G40</f>
        <v>0.16021658987486495</v>
      </c>
      <c r="G40" s="195">
        <f>逆行列係数!AV40</f>
        <v>8.9921368506760643E-4</v>
      </c>
      <c r="H40" s="472">
        <f t="shared" si="0"/>
        <v>0.25122066559938927</v>
      </c>
      <c r="I40" s="196">
        <f t="shared" si="1"/>
        <v>1.6703659784537579E-3</v>
      </c>
      <c r="J40" s="197">
        <f t="shared" si="2"/>
        <v>0.25289103157784304</v>
      </c>
    </row>
    <row r="41" spans="1:10" x14ac:dyDescent="0.15">
      <c r="A41" s="190"/>
      <c r="B41" s="191" t="s">
        <v>381</v>
      </c>
      <c r="C41" s="435" t="s">
        <v>439</v>
      </c>
      <c r="D41" s="193"/>
      <c r="E41" s="194"/>
      <c r="F41" s="195">
        <f>逆行列係数!G41</f>
        <v>4.2784949110286422E-4</v>
      </c>
      <c r="G41" s="195">
        <f>逆行列係数!AV41</f>
        <v>2.3642112192474669E-5</v>
      </c>
      <c r="H41" s="472">
        <f t="shared" ref="H41:I43" si="3">D$8*F41</f>
        <v>6.7087081316092776E-4</v>
      </c>
      <c r="I41" s="196">
        <f t="shared" si="3"/>
        <v>4.3917236270850778E-5</v>
      </c>
      <c r="J41" s="197">
        <f>SUM(H41:I41)</f>
        <v>7.147880494317785E-4</v>
      </c>
    </row>
    <row r="42" spans="1:10" x14ac:dyDescent="0.15">
      <c r="A42" s="190"/>
      <c r="B42" s="191" t="s">
        <v>336</v>
      </c>
      <c r="C42" s="192" t="s">
        <v>383</v>
      </c>
      <c r="D42" s="193"/>
      <c r="E42" s="194"/>
      <c r="F42" s="195">
        <f>逆行列係数!G42</f>
        <v>1.6131171713462706E-3</v>
      </c>
      <c r="G42" s="195">
        <f>逆行列係数!AV42</f>
        <v>1.5622282302342659E-5</v>
      </c>
      <c r="H42" s="472">
        <f t="shared" si="3"/>
        <v>2.5293783233804189E-3</v>
      </c>
      <c r="I42" s="196">
        <f t="shared" si="3"/>
        <v>2.9019719447076148E-5</v>
      </c>
      <c r="J42" s="197">
        <f>SUM(H42:I42)</f>
        <v>2.5583980428274949E-3</v>
      </c>
    </row>
    <row r="43" spans="1:10" x14ac:dyDescent="0.15">
      <c r="A43" s="190"/>
      <c r="B43" s="191" t="s">
        <v>337</v>
      </c>
      <c r="C43" s="192" t="s">
        <v>384</v>
      </c>
      <c r="D43" s="320"/>
      <c r="E43" s="321"/>
      <c r="F43" s="199">
        <f>逆行列係数!G43</f>
        <v>7.8358765703954655E-3</v>
      </c>
      <c r="G43" s="199">
        <f>逆行列係数!AV43</f>
        <v>7.435967741450124E-5</v>
      </c>
      <c r="H43" s="473">
        <f t="shared" si="3"/>
        <v>1.228670594666199E-2</v>
      </c>
      <c r="I43" s="200">
        <f t="shared" si="3"/>
        <v>1.3812943172972366E-4</v>
      </c>
      <c r="J43" s="201">
        <f>SUM(H43:I43)</f>
        <v>1.2424835378391714E-2</v>
      </c>
    </row>
    <row r="44" spans="1:10" x14ac:dyDescent="0.15">
      <c r="A44" s="202"/>
      <c r="B44" s="271"/>
      <c r="C44" s="272" t="s">
        <v>116</v>
      </c>
      <c r="D44" s="204">
        <f>SUM(D5:D43)</f>
        <v>1.5680065703283401</v>
      </c>
      <c r="E44" s="204">
        <f>SUM(E5:E43)</f>
        <v>1.8575851393188854</v>
      </c>
      <c r="F44" s="205">
        <f>逆行列係数!G44</f>
        <v>1.4828457171085945</v>
      </c>
      <c r="G44" s="205">
        <f>逆行列係数!AV44</f>
        <v>1.5385338004707616E-2</v>
      </c>
      <c r="H44" s="474">
        <f>SUM(H5:H43)</f>
        <v>2.3251118272095166</v>
      </c>
      <c r="I44" s="206">
        <f>SUM(I5:I43)</f>
        <v>2.8579575240942949E-2</v>
      </c>
      <c r="J44" s="207">
        <f>SUM(J5:J43)</f>
        <v>2.3536914024504596</v>
      </c>
    </row>
    <row r="45" spans="1:10" x14ac:dyDescent="0.15">
      <c r="A45" s="208" t="s">
        <v>137</v>
      </c>
      <c r="B45" s="191" t="s">
        <v>358</v>
      </c>
      <c r="C45" s="192" t="s">
        <v>359</v>
      </c>
      <c r="D45" s="209"/>
      <c r="E45" s="210"/>
      <c r="F45" s="211">
        <f>逆行列係数!G46</f>
        <v>9.1020477149856367E-4</v>
      </c>
      <c r="G45" s="211">
        <f>逆行列係数!AV46</f>
        <v>8.9962067041810911E-4</v>
      </c>
      <c r="H45" s="472">
        <f t="shared" ref="H45:H80" si="4">D$8*F45</f>
        <v>1.4272070620539533E-3</v>
      </c>
      <c r="I45" s="212">
        <f t="shared" ref="I45:I80" si="5">E$8*G45</f>
        <v>1.6711219883927722E-3</v>
      </c>
      <c r="J45" s="213">
        <f t="shared" ref="J45:J80" si="6">SUM(H45:I45)</f>
        <v>3.0983290504467253E-3</v>
      </c>
    </row>
    <row r="46" spans="1:10" x14ac:dyDescent="0.15">
      <c r="A46" s="208" t="s">
        <v>138</v>
      </c>
      <c r="B46" s="191" t="s">
        <v>360</v>
      </c>
      <c r="C46" s="192" t="s">
        <v>361</v>
      </c>
      <c r="D46" s="193"/>
      <c r="E46" s="194"/>
      <c r="F46" s="195">
        <f>逆行列係数!G47</f>
        <v>3.8872937701115562E-4</v>
      </c>
      <c r="G46" s="195">
        <f>逆行列係数!AV47</f>
        <v>5.5196074685587434E-4</v>
      </c>
      <c r="H46" s="472">
        <f t="shared" si="4"/>
        <v>6.0953021723313442E-4</v>
      </c>
      <c r="I46" s="196">
        <f t="shared" si="5"/>
        <v>1.0253140808468254E-3</v>
      </c>
      <c r="J46" s="197">
        <f t="shared" si="6"/>
        <v>1.6348442980799599E-3</v>
      </c>
    </row>
    <row r="47" spans="1:10" x14ac:dyDescent="0.15">
      <c r="A47" s="208" t="s">
        <v>139</v>
      </c>
      <c r="B47" s="191" t="s">
        <v>362</v>
      </c>
      <c r="C47" s="192" t="s">
        <v>363</v>
      </c>
      <c r="D47" s="214"/>
      <c r="E47" s="198"/>
      <c r="F47" s="195">
        <f>逆行列係数!G48</f>
        <v>6.9520153314128237E-5</v>
      </c>
      <c r="G47" s="195">
        <f>逆行列係数!AV48</f>
        <v>6.9186526196850955E-5</v>
      </c>
      <c r="H47" s="472">
        <f t="shared" si="4"/>
        <v>1.090080571667866E-4</v>
      </c>
      <c r="I47" s="196">
        <f t="shared" si="5"/>
        <v>1.2851986290436708E-4</v>
      </c>
      <c r="J47" s="197">
        <f t="shared" si="6"/>
        <v>2.3752792007115367E-4</v>
      </c>
    </row>
    <row r="48" spans="1:10" x14ac:dyDescent="0.15">
      <c r="A48" s="208" t="s">
        <v>140</v>
      </c>
      <c r="B48" s="191" t="s">
        <v>364</v>
      </c>
      <c r="C48" s="192" t="s">
        <v>3</v>
      </c>
      <c r="D48" s="214"/>
      <c r="E48" s="198"/>
      <c r="F48" s="195">
        <f>逆行列係数!G49</f>
        <v>0.1281182211502313</v>
      </c>
      <c r="G48" s="195">
        <f>逆行列係数!AV49</f>
        <v>1.136573215245182</v>
      </c>
      <c r="H48" s="472">
        <f t="shared" si="4"/>
        <v>0.20089021254234199</v>
      </c>
      <c r="I48" s="196">
        <f t="shared" si="5"/>
        <v>2.1112815143873349</v>
      </c>
      <c r="J48" s="197">
        <f t="shared" si="6"/>
        <v>2.3121717269296771</v>
      </c>
    </row>
    <row r="49" spans="1:10" x14ac:dyDescent="0.15">
      <c r="A49" s="208" t="s">
        <v>136</v>
      </c>
      <c r="B49" s="191" t="s">
        <v>365</v>
      </c>
      <c r="C49" s="192" t="s">
        <v>344</v>
      </c>
      <c r="E49" s="198"/>
      <c r="F49" s="195">
        <f>逆行列係数!G50</f>
        <v>7.6522466724152907E-4</v>
      </c>
      <c r="G49" s="195">
        <f>逆行列係数!AV50</f>
        <v>7.2293257935143794E-4</v>
      </c>
      <c r="H49" s="472">
        <f t="shared" si="4"/>
        <v>1.1998773060120354E-3</v>
      </c>
      <c r="I49" s="196">
        <f t="shared" si="5"/>
        <v>1.3429088161327021E-3</v>
      </c>
      <c r="J49" s="197">
        <f t="shared" si="6"/>
        <v>2.5427861221447375E-3</v>
      </c>
    </row>
    <row r="50" spans="1:10" x14ac:dyDescent="0.15">
      <c r="A50" s="208"/>
      <c r="B50" s="191" t="s">
        <v>366</v>
      </c>
      <c r="C50" s="192" t="s">
        <v>4</v>
      </c>
      <c r="E50" s="198"/>
      <c r="F50" s="195">
        <f>逆行列係数!G51</f>
        <v>5.675906497539321E-3</v>
      </c>
      <c r="G50" s="195">
        <f>逆行列係数!AV51</f>
        <v>8.5335112484978982E-3</v>
      </c>
      <c r="H50" s="472">
        <f t="shared" si="4"/>
        <v>8.899858680710972E-3</v>
      </c>
      <c r="I50" s="196">
        <f t="shared" si="5"/>
        <v>1.5851723681420245E-2</v>
      </c>
      <c r="J50" s="197">
        <f t="shared" si="6"/>
        <v>2.4751582362131215E-2</v>
      </c>
    </row>
    <row r="51" spans="1:10" x14ac:dyDescent="0.15">
      <c r="A51" s="208"/>
      <c r="B51" s="191" t="s">
        <v>367</v>
      </c>
      <c r="C51" s="192" t="s">
        <v>113</v>
      </c>
      <c r="E51" s="198"/>
      <c r="F51" s="195">
        <f>逆行列係数!G52</f>
        <v>1.1069644746630383E-2</v>
      </c>
      <c r="G51" s="195">
        <f>逆行列係数!AV52</f>
        <v>1.3393540576647031E-2</v>
      </c>
      <c r="H51" s="472">
        <f t="shared" si="4"/>
        <v>1.7357275693917033E-2</v>
      </c>
      <c r="I51" s="196">
        <f t="shared" si="5"/>
        <v>2.4879641938044018E-2</v>
      </c>
      <c r="J51" s="197">
        <f t="shared" si="6"/>
        <v>4.2236917631961052E-2</v>
      </c>
    </row>
    <row r="52" spans="1:10" x14ac:dyDescent="0.15">
      <c r="A52" s="208"/>
      <c r="B52" s="191" t="s">
        <v>368</v>
      </c>
      <c r="C52" s="192" t="s">
        <v>5</v>
      </c>
      <c r="E52" s="198"/>
      <c r="F52" s="195">
        <f>逆行列係数!G53</f>
        <v>3.3393610270950565E-2</v>
      </c>
      <c r="G52" s="195">
        <f>逆行列係数!AV53</f>
        <v>3.2928630411956025E-2</v>
      </c>
      <c r="H52" s="472">
        <f t="shared" si="4"/>
        <v>5.2361400311834429E-2</v>
      </c>
      <c r="I52" s="196">
        <f t="shared" si="5"/>
        <v>6.1167734511373417E-2</v>
      </c>
      <c r="J52" s="197">
        <f t="shared" si="6"/>
        <v>0.11352913482320784</v>
      </c>
    </row>
    <row r="53" spans="1:10" x14ac:dyDescent="0.15">
      <c r="A53" s="208"/>
      <c r="B53" s="191" t="s">
        <v>369</v>
      </c>
      <c r="C53" s="192" t="s">
        <v>6</v>
      </c>
      <c r="E53" s="198"/>
      <c r="F53" s="195">
        <f>逆行列係数!G54</f>
        <v>0.17667386934823312</v>
      </c>
      <c r="G53" s="195">
        <f>逆行列係数!AV54</f>
        <v>0.16985034257051621</v>
      </c>
      <c r="H53" s="472">
        <f t="shared" si="4"/>
        <v>0.27702578794336025</v>
      </c>
      <c r="I53" s="196">
        <f t="shared" si="5"/>
        <v>0.31551147226721277</v>
      </c>
      <c r="J53" s="197">
        <f t="shared" si="6"/>
        <v>0.59253726021057296</v>
      </c>
    </row>
    <row r="54" spans="1:10" x14ac:dyDescent="0.15">
      <c r="A54" s="208"/>
      <c r="B54" s="191" t="s">
        <v>88</v>
      </c>
      <c r="C54" s="192" t="s">
        <v>370</v>
      </c>
      <c r="E54" s="198"/>
      <c r="F54" s="195">
        <f>逆行列係数!G55</f>
        <v>1.7457490901393778E-2</v>
      </c>
      <c r="G54" s="195">
        <f>逆行列係数!AV55</f>
        <v>1.7174063992065083E-2</v>
      </c>
      <c r="H54" s="472">
        <f t="shared" si="4"/>
        <v>2.7373460434832662E-2</v>
      </c>
      <c r="I54" s="196">
        <f t="shared" si="5"/>
        <v>3.190228605337167E-2</v>
      </c>
      <c r="J54" s="197">
        <f t="shared" si="6"/>
        <v>5.9275746488204328E-2</v>
      </c>
    </row>
    <row r="55" spans="1:10" x14ac:dyDescent="0.15">
      <c r="A55" s="208"/>
      <c r="B55" s="191" t="s">
        <v>89</v>
      </c>
      <c r="C55" s="192" t="s">
        <v>7</v>
      </c>
      <c r="E55" s="198"/>
      <c r="F55" s="195">
        <f>逆行列係数!G56</f>
        <v>2.4745962761574401E-3</v>
      </c>
      <c r="G55" s="195">
        <f>逆行列係数!AV56</f>
        <v>3.4772806445625155E-3</v>
      </c>
      <c r="H55" s="472">
        <f t="shared" si="4"/>
        <v>3.8801832199249096E-3</v>
      </c>
      <c r="I55" s="196">
        <f t="shared" si="5"/>
        <v>6.4593448505805241E-3</v>
      </c>
      <c r="J55" s="197">
        <f t="shared" si="6"/>
        <v>1.0339528070505434E-2</v>
      </c>
    </row>
    <row r="56" spans="1:10" x14ac:dyDescent="0.15">
      <c r="A56" s="208"/>
      <c r="B56" s="191" t="s">
        <v>90</v>
      </c>
      <c r="C56" s="192" t="s">
        <v>8</v>
      </c>
      <c r="E56" s="198"/>
      <c r="F56" s="195">
        <f>逆行列係数!G57</f>
        <v>2.3675054217190999E-2</v>
      </c>
      <c r="G56" s="195">
        <f>逆行列係数!AV57</f>
        <v>2.8271970341933846E-2</v>
      </c>
      <c r="H56" s="472">
        <f t="shared" si="4"/>
        <v>3.7122640565435162E-2</v>
      </c>
      <c r="I56" s="196">
        <f t="shared" si="5"/>
        <v>5.2517591966440576E-2</v>
      </c>
      <c r="J56" s="197">
        <f t="shared" si="6"/>
        <v>8.9640232531875738E-2</v>
      </c>
    </row>
    <row r="57" spans="1:10" x14ac:dyDescent="0.15">
      <c r="A57" s="208"/>
      <c r="B57" s="191" t="s">
        <v>91</v>
      </c>
      <c r="C57" s="192" t="s">
        <v>9</v>
      </c>
      <c r="E57" s="198"/>
      <c r="F57" s="195">
        <f>逆行列係数!G58</f>
        <v>4.4310519368771029E-3</v>
      </c>
      <c r="G57" s="195">
        <f>逆行列係数!AV58</f>
        <v>4.6430486427310944E-3</v>
      </c>
      <c r="H57" s="472">
        <f t="shared" si="4"/>
        <v>6.9479185504894144E-3</v>
      </c>
      <c r="I57" s="196">
        <f t="shared" si="5"/>
        <v>8.6248581598720019E-3</v>
      </c>
      <c r="J57" s="197">
        <f t="shared" si="6"/>
        <v>1.5572776710361416E-2</v>
      </c>
    </row>
    <row r="58" spans="1:10" x14ac:dyDescent="0.15">
      <c r="A58" s="208"/>
      <c r="B58" s="191" t="s">
        <v>92</v>
      </c>
      <c r="C58" s="192" t="s">
        <v>10</v>
      </c>
      <c r="E58" s="198"/>
      <c r="F58" s="195">
        <f>逆行列係数!G59</f>
        <v>2.6876483271400926E-2</v>
      </c>
      <c r="G58" s="195">
        <f>逆行列係数!AV59</f>
        <v>2.7894684122903444E-2</v>
      </c>
      <c r="H58" s="472">
        <f t="shared" si="4"/>
        <v>4.2142502356876374E-2</v>
      </c>
      <c r="I58" s="196">
        <f t="shared" si="5"/>
        <v>5.1816750692699892E-2</v>
      </c>
      <c r="J58" s="197">
        <f t="shared" si="6"/>
        <v>9.3959253049576266E-2</v>
      </c>
    </row>
    <row r="59" spans="1:10" x14ac:dyDescent="0.15">
      <c r="A59" s="208"/>
      <c r="B59" s="191" t="s">
        <v>93</v>
      </c>
      <c r="C59" s="192" t="s">
        <v>371</v>
      </c>
      <c r="E59" s="198"/>
      <c r="F59" s="195">
        <f>逆行列係数!G60</f>
        <v>5.1042057846262976E-3</v>
      </c>
      <c r="G59" s="195">
        <f>逆行列係数!AV60</f>
        <v>4.7604195351826379E-3</v>
      </c>
      <c r="H59" s="472">
        <f t="shared" ref="H59:I61" si="7">D$8*F59</f>
        <v>8.003428206601956E-3</v>
      </c>
      <c r="I59" s="196">
        <f t="shared" si="7"/>
        <v>8.8428845854785845E-3</v>
      </c>
      <c r="J59" s="197">
        <f>SUM(H59:I59)</f>
        <v>1.6846312792080542E-2</v>
      </c>
    </row>
    <row r="60" spans="1:10" x14ac:dyDescent="0.15">
      <c r="A60" s="208"/>
      <c r="B60" s="191" t="s">
        <v>94</v>
      </c>
      <c r="C60" s="192" t="s">
        <v>372</v>
      </c>
      <c r="E60" s="198"/>
      <c r="F60" s="195">
        <f>逆行列係数!G61</f>
        <v>5.939014803258225E-3</v>
      </c>
      <c r="G60" s="195">
        <f>逆行列係数!AV61</f>
        <v>4.3494037437337985E-3</v>
      </c>
      <c r="H60" s="472">
        <f t="shared" si="7"/>
        <v>9.3124142327861703E-3</v>
      </c>
      <c r="I60" s="196">
        <f t="shared" si="7"/>
        <v>8.0793877592578289E-3</v>
      </c>
      <c r="J60" s="197">
        <f>SUM(H60:I60)</f>
        <v>1.7391801992044001E-2</v>
      </c>
    </row>
    <row r="61" spans="1:10" x14ac:dyDescent="0.15">
      <c r="A61" s="208"/>
      <c r="B61" s="191" t="s">
        <v>95</v>
      </c>
      <c r="C61" s="192" t="s">
        <v>373</v>
      </c>
      <c r="E61" s="198"/>
      <c r="F61" s="195">
        <f>逆行列係数!G62</f>
        <v>1.6571391497249188E-3</v>
      </c>
      <c r="G61" s="195">
        <f>逆行列係数!AV62</f>
        <v>1.4098802825485632E-3</v>
      </c>
      <c r="H61" s="472">
        <f t="shared" si="7"/>
        <v>2.5984050747169915E-3</v>
      </c>
      <c r="I61" s="196">
        <f t="shared" si="7"/>
        <v>2.618972661080922E-3</v>
      </c>
      <c r="J61" s="197">
        <f>SUM(H61:I61)</f>
        <v>5.2173777357979135E-3</v>
      </c>
    </row>
    <row r="62" spans="1:10" x14ac:dyDescent="0.15">
      <c r="A62" s="208"/>
      <c r="B62" s="191" t="s">
        <v>96</v>
      </c>
      <c r="C62" s="192" t="s">
        <v>374</v>
      </c>
      <c r="E62" s="198"/>
      <c r="F62" s="195">
        <f>逆行列係数!G63</f>
        <v>4.596964772217391E-3</v>
      </c>
      <c r="G62" s="195">
        <f>逆行列係数!AV63</f>
        <v>3.51563543334573E-3</v>
      </c>
      <c r="H62" s="472">
        <f t="shared" si="4"/>
        <v>7.2080709664047908E-3</v>
      </c>
      <c r="I62" s="196">
        <f t="shared" si="5"/>
        <v>6.5305921362459381E-3</v>
      </c>
      <c r="J62" s="197">
        <f t="shared" si="6"/>
        <v>1.373866310265073E-2</v>
      </c>
    </row>
    <row r="63" spans="1:10" x14ac:dyDescent="0.15">
      <c r="A63" s="208"/>
      <c r="B63" s="191" t="s">
        <v>97</v>
      </c>
      <c r="C63" s="192" t="s">
        <v>11</v>
      </c>
      <c r="E63" s="198"/>
      <c r="F63" s="195">
        <f>逆行列係数!G64</f>
        <v>2.8643655531417115E-3</v>
      </c>
      <c r="G63" s="195">
        <f>逆行列係数!AV64</f>
        <v>2.5370800261705012E-3</v>
      </c>
      <c r="H63" s="472">
        <f t="shared" si="4"/>
        <v>4.4913440071483735E-3</v>
      </c>
      <c r="I63" s="196">
        <f t="shared" si="5"/>
        <v>4.7128421538770917E-3</v>
      </c>
      <c r="J63" s="197">
        <f t="shared" si="6"/>
        <v>9.2041861610254651E-3</v>
      </c>
    </row>
    <row r="64" spans="1:10" x14ac:dyDescent="0.15">
      <c r="A64" s="208"/>
      <c r="B64" s="191" t="s">
        <v>98</v>
      </c>
      <c r="C64" s="192" t="s">
        <v>345</v>
      </c>
      <c r="E64" s="198"/>
      <c r="F64" s="195">
        <f>逆行列係数!G65</f>
        <v>2.4225788594284351E-4</v>
      </c>
      <c r="G64" s="195">
        <f>逆行列係数!AV65</f>
        <v>2.8247557929530896E-4</v>
      </c>
      <c r="H64" s="472">
        <f t="shared" si="4"/>
        <v>3.7986195687223227E-4</v>
      </c>
      <c r="I64" s="196">
        <f t="shared" si="5"/>
        <v>5.2472243831945932E-4</v>
      </c>
      <c r="J64" s="197">
        <f t="shared" si="6"/>
        <v>9.045843951916916E-4</v>
      </c>
    </row>
    <row r="65" spans="1:10" x14ac:dyDescent="0.15">
      <c r="A65" s="208"/>
      <c r="B65" s="191" t="s">
        <v>99</v>
      </c>
      <c r="C65" s="192" t="s">
        <v>342</v>
      </c>
      <c r="E65" s="198"/>
      <c r="F65" s="195">
        <f>逆行列係数!G66</f>
        <v>1.2951651576704044E-2</v>
      </c>
      <c r="G65" s="195">
        <f>逆行列係数!AV66</f>
        <v>1.2137406914396636E-2</v>
      </c>
      <c r="H65" s="472">
        <f t="shared" si="4"/>
        <v>2.0308274768875346E-2</v>
      </c>
      <c r="I65" s="196">
        <f t="shared" si="5"/>
        <v>2.2546266714049478E-2</v>
      </c>
      <c r="J65" s="197">
        <f t="shared" si="6"/>
        <v>4.2854541482924821E-2</v>
      </c>
    </row>
    <row r="66" spans="1:10" x14ac:dyDescent="0.15">
      <c r="A66" s="208"/>
      <c r="B66" s="191" t="s">
        <v>100</v>
      </c>
      <c r="C66" s="192" t="s">
        <v>13</v>
      </c>
      <c r="E66" s="198"/>
      <c r="F66" s="195">
        <f>逆行列係数!G67</f>
        <v>9.3059662224720188E-3</v>
      </c>
      <c r="G66" s="195">
        <f>逆行列係数!AV67</f>
        <v>1.0602990570499427E-2</v>
      </c>
      <c r="H66" s="472">
        <f t="shared" si="4"/>
        <v>1.459181618008973E-2</v>
      </c>
      <c r="I66" s="196">
        <f t="shared" si="5"/>
        <v>1.9695957716098004E-2</v>
      </c>
      <c r="J66" s="197">
        <f t="shared" si="6"/>
        <v>3.4287773896187736E-2</v>
      </c>
    </row>
    <row r="67" spans="1:10" x14ac:dyDescent="0.15">
      <c r="A67" s="208"/>
      <c r="B67" s="191" t="s">
        <v>101</v>
      </c>
      <c r="C67" s="192" t="s">
        <v>14</v>
      </c>
      <c r="E67" s="198"/>
      <c r="F67" s="195">
        <f>逆行列係数!G68</f>
        <v>6.6684445939171602E-3</v>
      </c>
      <c r="G67" s="195">
        <f>逆行列係数!AV68</f>
        <v>2.4764178987414918E-2</v>
      </c>
      <c r="H67" s="472">
        <f t="shared" si="4"/>
        <v>1.0456164937132606E-2</v>
      </c>
      <c r="I67" s="196">
        <f t="shared" si="5"/>
        <v>4.6001570874454951E-2</v>
      </c>
      <c r="J67" s="197">
        <f t="shared" si="6"/>
        <v>5.6457735811587556E-2</v>
      </c>
    </row>
    <row r="68" spans="1:10" x14ac:dyDescent="0.15">
      <c r="A68" s="208"/>
      <c r="B68" s="191" t="s">
        <v>102</v>
      </c>
      <c r="C68" s="192" t="s">
        <v>343</v>
      </c>
      <c r="E68" s="198"/>
      <c r="F68" s="195">
        <f>逆行列係数!G69</f>
        <v>2.3187710137130273E-2</v>
      </c>
      <c r="G68" s="195">
        <f>逆行列係数!AV69</f>
        <v>5.7678609101643206E-2</v>
      </c>
      <c r="H68" s="472">
        <f t="shared" si="4"/>
        <v>3.6358481845889322E-2</v>
      </c>
      <c r="I68" s="196">
        <f t="shared" si="5"/>
        <v>0.10714292712379543</v>
      </c>
      <c r="J68" s="197">
        <f t="shared" si="6"/>
        <v>0.14350140896968475</v>
      </c>
    </row>
    <row r="69" spans="1:10" x14ac:dyDescent="0.15">
      <c r="A69" s="208"/>
      <c r="B69" s="191" t="s">
        <v>103</v>
      </c>
      <c r="C69" s="192" t="s">
        <v>375</v>
      </c>
      <c r="E69" s="198"/>
      <c r="F69" s="195">
        <f>逆行列係数!G70</f>
        <v>1.8616391678480788E-3</v>
      </c>
      <c r="G69" s="195">
        <f>逆行列係数!AV70</f>
        <v>8.1530366329581813E-3</v>
      </c>
      <c r="H69" s="472">
        <f t="shared" si="4"/>
        <v>2.9190624467663709E-3</v>
      </c>
      <c r="I69" s="196">
        <f t="shared" si="5"/>
        <v>1.5144959689705599E-2</v>
      </c>
      <c r="J69" s="197">
        <f t="shared" si="6"/>
        <v>1.8064022136471972E-2</v>
      </c>
    </row>
    <row r="70" spans="1:10" x14ac:dyDescent="0.15">
      <c r="A70" s="208"/>
      <c r="B70" s="191" t="s">
        <v>104</v>
      </c>
      <c r="C70" s="192" t="s">
        <v>376</v>
      </c>
      <c r="E70" s="198"/>
      <c r="F70" s="195">
        <f>逆行列係数!G71</f>
        <v>1.2222195223835328E-3</v>
      </c>
      <c r="G70" s="195">
        <f>逆行列係数!AV71</f>
        <v>3.6434328288677924E-3</v>
      </c>
      <c r="H70" s="472">
        <f>D$8*F70</f>
        <v>1.9164482414809451E-3</v>
      </c>
      <c r="I70" s="196">
        <f>E$8*G70</f>
        <v>6.7679866790113785E-3</v>
      </c>
      <c r="J70" s="197">
        <f>SUM(H70:I70)</f>
        <v>8.6844349204923243E-3</v>
      </c>
    </row>
    <row r="71" spans="1:10" x14ac:dyDescent="0.15">
      <c r="A71" s="208"/>
      <c r="B71" s="191" t="s">
        <v>105</v>
      </c>
      <c r="C71" s="192" t="s">
        <v>377</v>
      </c>
      <c r="E71" s="198"/>
      <c r="F71" s="195">
        <f>逆行列係数!G72</f>
        <v>7.2532195445083866E-2</v>
      </c>
      <c r="G71" s="195">
        <f>逆行列係数!AV72</f>
        <v>6.8783705764391981E-2</v>
      </c>
      <c r="H71" s="472">
        <f t="shared" si="4"/>
        <v>0.11373095901823081</v>
      </c>
      <c r="I71" s="196">
        <f t="shared" si="5"/>
        <v>0.12777158965521729</v>
      </c>
      <c r="J71" s="197">
        <f t="shared" si="6"/>
        <v>0.24150254867344811</v>
      </c>
    </row>
    <row r="72" spans="1:10" x14ac:dyDescent="0.15">
      <c r="A72" s="208"/>
      <c r="B72" s="191" t="s">
        <v>106</v>
      </c>
      <c r="C72" s="192" t="s">
        <v>17</v>
      </c>
      <c r="D72" s="214"/>
      <c r="E72" s="198"/>
      <c r="F72" s="195">
        <f>逆行列係数!G73</f>
        <v>2.057853836137942E-2</v>
      </c>
      <c r="G72" s="195">
        <f>逆行列係数!AV73</f>
        <v>6.120468246680371E-2</v>
      </c>
      <c r="H72" s="472">
        <f t="shared" si="4"/>
        <v>3.2267283358396723E-2</v>
      </c>
      <c r="I72" s="196">
        <f t="shared" si="5"/>
        <v>0.11369290860706571</v>
      </c>
      <c r="J72" s="197">
        <f t="shared" si="6"/>
        <v>0.14596019196546245</v>
      </c>
    </row>
    <row r="73" spans="1:10" x14ac:dyDescent="0.15">
      <c r="A73" s="208"/>
      <c r="B73" s="191" t="s">
        <v>107</v>
      </c>
      <c r="C73" s="192" t="s">
        <v>18</v>
      </c>
      <c r="D73" s="214"/>
      <c r="E73" s="198"/>
      <c r="F73" s="195">
        <f>逆行列係数!G74</f>
        <v>8.6414489683702897E-3</v>
      </c>
      <c r="G73" s="195">
        <f>逆行列係数!AV74</f>
        <v>2.2933070139591179E-2</v>
      </c>
      <c r="H73" s="472">
        <f t="shared" si="4"/>
        <v>1.354984875956167E-2</v>
      </c>
      <c r="I73" s="196">
        <f t="shared" si="5"/>
        <v>4.2600130290262252E-2</v>
      </c>
      <c r="J73" s="197">
        <f t="shared" si="6"/>
        <v>5.6149979049823925E-2</v>
      </c>
    </row>
    <row r="74" spans="1:10" x14ac:dyDescent="0.15">
      <c r="A74" s="208"/>
      <c r="B74" s="191" t="s">
        <v>108</v>
      </c>
      <c r="C74" s="192" t="s">
        <v>378</v>
      </c>
      <c r="D74" s="214"/>
      <c r="E74" s="198"/>
      <c r="F74" s="195">
        <f>逆行列係数!G75</f>
        <v>4.0959965197066898E-2</v>
      </c>
      <c r="G74" s="195">
        <f>逆行列係数!AV75</f>
        <v>5.7341757603982323E-2</v>
      </c>
      <c r="H74" s="472">
        <f t="shared" si="4"/>
        <v>6.4225494549421044E-2</v>
      </c>
      <c r="I74" s="196">
        <f t="shared" si="5"/>
        <v>0.10651719678758326</v>
      </c>
      <c r="J74" s="197">
        <f t="shared" si="6"/>
        <v>0.17074269133700432</v>
      </c>
    </row>
    <row r="75" spans="1:10" x14ac:dyDescent="0.15">
      <c r="A75" s="208"/>
      <c r="B75" s="191" t="s">
        <v>109</v>
      </c>
      <c r="C75" s="192" t="s">
        <v>347</v>
      </c>
      <c r="D75" s="214"/>
      <c r="E75" s="198"/>
      <c r="F75" s="195">
        <f>逆行列係数!G76</f>
        <v>3.1246790104195059E-2</v>
      </c>
      <c r="G75" s="195">
        <f>逆行列係数!AV76</f>
        <v>4.6560194424052834E-2</v>
      </c>
      <c r="H75" s="472">
        <f t="shared" si="4"/>
        <v>4.8995172185048411E-2</v>
      </c>
      <c r="I75" s="196">
        <f t="shared" si="5"/>
        <v>8.6489525245918575E-2</v>
      </c>
      <c r="J75" s="197">
        <f t="shared" si="6"/>
        <v>0.13548469743096697</v>
      </c>
    </row>
    <row r="76" spans="1:10" x14ac:dyDescent="0.15">
      <c r="A76" s="208"/>
      <c r="B76" s="191" t="s">
        <v>110</v>
      </c>
      <c r="C76" s="192" t="s">
        <v>19</v>
      </c>
      <c r="D76" s="214"/>
      <c r="E76" s="198"/>
      <c r="F76" s="195">
        <f>逆行列係数!G77</f>
        <v>9.5918767715989642E-4</v>
      </c>
      <c r="G76" s="195">
        <f>逆行列係数!AV77</f>
        <v>3.1507625831993539E-3</v>
      </c>
      <c r="H76" s="472">
        <f t="shared" si="4"/>
        <v>1.5040125799646964E-3</v>
      </c>
      <c r="I76" s="196">
        <f t="shared" si="5"/>
        <v>5.8528097520731031E-3</v>
      </c>
      <c r="J76" s="197">
        <f t="shared" si="6"/>
        <v>7.356822332037799E-3</v>
      </c>
    </row>
    <row r="77" spans="1:10" x14ac:dyDescent="0.15">
      <c r="A77" s="208"/>
      <c r="B77" s="191" t="s">
        <v>111</v>
      </c>
      <c r="C77" s="192" t="s">
        <v>20</v>
      </c>
      <c r="D77" s="214"/>
      <c r="E77" s="198"/>
      <c r="F77" s="195">
        <f>逆行列係数!G78</f>
        <v>8.7013837747324761E-3</v>
      </c>
      <c r="G77" s="195">
        <f>逆行列係数!AV78</f>
        <v>1.8512097165937259E-2</v>
      </c>
      <c r="H77" s="472">
        <f t="shared" si="4"/>
        <v>1.3643826929728936E-2</v>
      </c>
      <c r="I77" s="196">
        <f t="shared" si="5"/>
        <v>3.4387796593072305E-2</v>
      </c>
      <c r="J77" s="197">
        <f t="shared" si="6"/>
        <v>4.8031623522801242E-2</v>
      </c>
    </row>
    <row r="78" spans="1:10" x14ac:dyDescent="0.15">
      <c r="A78" s="208"/>
      <c r="B78" s="191" t="s">
        <v>112</v>
      </c>
      <c r="C78" s="192" t="s">
        <v>379</v>
      </c>
      <c r="D78" s="214"/>
      <c r="E78" s="198"/>
      <c r="F78" s="195">
        <f>逆行列係数!G79</f>
        <v>8.0651236957648718E-5</v>
      </c>
      <c r="G78" s="195">
        <f>逆行列係数!AV79</f>
        <v>1.4711543157931763E-4</v>
      </c>
      <c r="H78" s="472">
        <f t="shared" si="4"/>
        <v>1.2646166945470103E-4</v>
      </c>
      <c r="I78" s="196">
        <f t="shared" si="5"/>
        <v>2.7327943946622467E-4</v>
      </c>
      <c r="J78" s="197">
        <f t="shared" si="6"/>
        <v>3.9974110892092567E-4</v>
      </c>
    </row>
    <row r="79" spans="1:10" x14ac:dyDescent="0.15">
      <c r="A79" s="208"/>
      <c r="B79" s="191" t="s">
        <v>334</v>
      </c>
      <c r="C79" s="192" t="s">
        <v>380</v>
      </c>
      <c r="D79" s="214"/>
      <c r="E79" s="198"/>
      <c r="F79" s="195">
        <f>逆行列係数!G80</f>
        <v>1.3099756723917028E-3</v>
      </c>
      <c r="G79" s="195">
        <f>逆行列係数!AV80</f>
        <v>5.0968305392879885E-3</v>
      </c>
      <c r="H79" s="472">
        <f t="shared" si="4"/>
        <v>2.0540504612804752E-3</v>
      </c>
      <c r="I79" s="196">
        <f t="shared" si="5"/>
        <v>9.467796667408027E-3</v>
      </c>
      <c r="J79" s="197">
        <f t="shared" si="6"/>
        <v>1.1521847128688503E-2</v>
      </c>
    </row>
    <row r="80" spans="1:10" x14ac:dyDescent="0.15">
      <c r="A80" s="208"/>
      <c r="B80" s="191" t="s">
        <v>335</v>
      </c>
      <c r="C80" s="192" t="s">
        <v>21</v>
      </c>
      <c r="D80" s="214"/>
      <c r="E80" s="198"/>
      <c r="F80" s="195">
        <f>逆行列係数!G81</f>
        <v>0.13302473373587337</v>
      </c>
      <c r="G80" s="195">
        <f>逆行列係数!AV81</f>
        <v>0.23538547906097063</v>
      </c>
      <c r="H80" s="472">
        <f t="shared" si="4"/>
        <v>0.20858365651402744</v>
      </c>
      <c r="I80" s="196">
        <f t="shared" si="5"/>
        <v>0.43724856791511568</v>
      </c>
      <c r="J80" s="197">
        <f t="shared" si="6"/>
        <v>0.64583222442914312</v>
      </c>
    </row>
    <row r="81" spans="1:10" x14ac:dyDescent="0.15">
      <c r="A81" s="208"/>
      <c r="B81" s="191" t="s">
        <v>381</v>
      </c>
      <c r="C81" s="435" t="s">
        <v>439</v>
      </c>
      <c r="D81" s="214"/>
      <c r="E81" s="198"/>
      <c r="F81" s="195">
        <f>逆行列係数!G82</f>
        <v>8.5683462467590064E-4</v>
      </c>
      <c r="G81" s="195">
        <f>逆行列係数!AV82</f>
        <v>1.4109969468905819E-3</v>
      </c>
      <c r="H81" s="472">
        <f t="shared" ref="H81:I83" si="8">D$8*F81</f>
        <v>1.3435223211766296E-3</v>
      </c>
      <c r="I81" s="196">
        <f t="shared" si="8"/>
        <v>2.6210469601682636E-3</v>
      </c>
      <c r="J81" s="197">
        <f>SUM(H81:I81)</f>
        <v>3.9645692813448929E-3</v>
      </c>
    </row>
    <row r="82" spans="1:10" x14ac:dyDescent="0.15">
      <c r="A82" s="208"/>
      <c r="B82" s="191" t="s">
        <v>336</v>
      </c>
      <c r="C82" s="192" t="s">
        <v>383</v>
      </c>
      <c r="D82" s="214"/>
      <c r="E82" s="198"/>
      <c r="F82" s="195">
        <f>逆行列係数!G83</f>
        <v>8.4979458772076264E-4</v>
      </c>
      <c r="G82" s="195">
        <f>逆行列係数!AV83</f>
        <v>2.3320135722033433E-3</v>
      </c>
      <c r="H82" s="472">
        <f t="shared" si="8"/>
        <v>1.3324834969756188E-3</v>
      </c>
      <c r="I82" s="196">
        <f t="shared" si="8"/>
        <v>4.3319137564148793E-3</v>
      </c>
      <c r="J82" s="197">
        <f>SUM(H82:I82)</f>
        <v>5.6643972533904977E-3</v>
      </c>
    </row>
    <row r="83" spans="1:10" x14ac:dyDescent="0.15">
      <c r="A83" s="208"/>
      <c r="B83" s="191" t="s">
        <v>337</v>
      </c>
      <c r="C83" s="192" t="s">
        <v>384</v>
      </c>
      <c r="D83" s="214"/>
      <c r="E83" s="198"/>
      <c r="F83" s="195">
        <f>逆行列係数!G84</f>
        <v>4.2283433049682779E-3</v>
      </c>
      <c r="G83" s="195">
        <f>逆行列係数!AV84</f>
        <v>1.3889363042760073E-2</v>
      </c>
      <c r="H83" s="472">
        <f t="shared" si="8"/>
        <v>6.630070083794108E-3</v>
      </c>
      <c r="I83" s="196">
        <f t="shared" si="8"/>
        <v>2.5800674382836047E-2</v>
      </c>
      <c r="J83" s="197">
        <f>SUM(H83:I83)</f>
        <v>3.2430744466630156E-2</v>
      </c>
    </row>
    <row r="84" spans="1:10" x14ac:dyDescent="0.15">
      <c r="A84" s="216"/>
      <c r="B84" s="277"/>
      <c r="C84" s="278" t="s">
        <v>116</v>
      </c>
      <c r="D84" s="217">
        <f>SUM(D45:D83)</f>
        <v>0</v>
      </c>
      <c r="E84" s="224">
        <f>SUM(E45:E83)</f>
        <v>0</v>
      </c>
      <c r="F84" s="218">
        <f>逆行列係数!G85</f>
        <v>0.83155102944561221</v>
      </c>
      <c r="G84" s="218">
        <f>逆行列係数!AV85</f>
        <v>2.1155666066975245</v>
      </c>
      <c r="H84" s="488">
        <f>SUM(H45:H83)</f>
        <v>1.3038774777340152</v>
      </c>
      <c r="I84" s="219">
        <f>SUM(I45:I83)</f>
        <v>3.9298450898406028</v>
      </c>
      <c r="J84" s="220">
        <f>SUM(J45:J83)</f>
        <v>5.2337225675746177</v>
      </c>
    </row>
    <row r="85" spans="1:10" x14ac:dyDescent="0.15">
      <c r="A85" s="221"/>
      <c r="B85" s="222"/>
      <c r="C85" s="223" t="s">
        <v>48</v>
      </c>
      <c r="D85" s="215">
        <f>SUM(D84,D44)</f>
        <v>1.5680065703283401</v>
      </c>
      <c r="E85" s="215">
        <f>SUM(E84,E44)</f>
        <v>1.8575851393188854</v>
      </c>
      <c r="F85" s="199">
        <f>逆行列係数!G87</f>
        <v>2.3143967465542068</v>
      </c>
      <c r="G85" s="199">
        <f>逆行列係数!AV87</f>
        <v>2.130951944702232</v>
      </c>
      <c r="H85" s="473">
        <f>SUM(H84,H44)</f>
        <v>3.6289893049435316</v>
      </c>
      <c r="I85" s="200">
        <f>SUM(I84,I44)</f>
        <v>3.9584246650815458</v>
      </c>
      <c r="J85" s="201">
        <f>SUM(J84,J44)</f>
        <v>7.5874139700250769</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workbookViewId="0">
      <pane xSplit="3" ySplit="4" topLeftCell="D62" activePane="bottomRight" state="frozen"/>
      <selection activeCell="H78" sqref="H78"/>
      <selection pane="topRight" activeCell="H78" sqref="H78"/>
      <selection pane="bottomLeft" activeCell="H78" sqref="H78"/>
      <selection pane="bottomRight" activeCell="H78" sqref="H78"/>
    </sheetView>
  </sheetViews>
  <sheetFormatPr defaultRowHeight="11.25" x14ac:dyDescent="0.15"/>
  <cols>
    <col min="1" max="1" width="4" bestFit="1" customWidth="1"/>
    <col min="2" max="2" width="3.5" customWidth="1"/>
    <col min="3" max="3" width="25.83203125" customWidth="1"/>
    <col min="4" max="4" width="12.1640625" style="173" customWidth="1"/>
    <col min="5" max="5" width="12.83203125" style="173" customWidth="1"/>
    <col min="6" max="6" width="12" style="171" customWidth="1"/>
    <col min="7" max="7" width="12.83203125" style="171" customWidth="1"/>
    <col min="8" max="8" width="12" style="172" customWidth="1"/>
    <col min="9" max="9" width="13.5" style="172" customWidth="1"/>
    <col min="10" max="10" width="12" style="173" customWidth="1"/>
    <col min="11" max="11" width="12" style="171" customWidth="1"/>
    <col min="12" max="12" width="12" style="172" customWidth="1"/>
    <col min="13" max="59" width="12" customWidth="1"/>
  </cols>
  <sheetData>
    <row r="1" spans="1:12" ht="13.5" x14ac:dyDescent="0.15">
      <c r="B1" s="168"/>
      <c r="C1" s="169" t="s">
        <v>208</v>
      </c>
      <c r="D1" s="170"/>
      <c r="E1" s="170"/>
      <c r="I1" s="172" t="s">
        <v>405</v>
      </c>
    </row>
    <row r="2" spans="1:12" x14ac:dyDescent="0.15">
      <c r="B2" s="168">
        <v>5</v>
      </c>
      <c r="C2" s="324" t="s">
        <v>415</v>
      </c>
      <c r="D2" s="174"/>
      <c r="E2" s="174"/>
    </row>
    <row r="3" spans="1:12" s="112" customFormat="1" ht="33.75" customHeight="1" x14ac:dyDescent="0.15">
      <c r="A3" s="558" t="s">
        <v>410</v>
      </c>
      <c r="B3" s="559"/>
      <c r="C3" s="560"/>
      <c r="D3" s="175" t="s">
        <v>156</v>
      </c>
      <c r="E3" s="175" t="s">
        <v>157</v>
      </c>
      <c r="F3" s="176" t="s">
        <v>158</v>
      </c>
      <c r="G3" s="176" t="s">
        <v>159</v>
      </c>
      <c r="H3" s="477" t="s">
        <v>160</v>
      </c>
      <c r="I3" s="177" t="s">
        <v>161</v>
      </c>
      <c r="J3" s="178" t="s">
        <v>48</v>
      </c>
      <c r="K3" s="179"/>
      <c r="L3" s="180"/>
    </row>
    <row r="4" spans="1:12" s="189" customFormat="1" ht="19.5" customHeight="1" x14ac:dyDescent="0.15">
      <c r="A4" s="561"/>
      <c r="B4" s="562"/>
      <c r="C4" s="563"/>
      <c r="D4" s="181" t="s">
        <v>219</v>
      </c>
      <c r="E4" s="182" t="s">
        <v>154</v>
      </c>
      <c r="F4" s="183" t="s">
        <v>155</v>
      </c>
      <c r="G4" s="183" t="s">
        <v>220</v>
      </c>
      <c r="H4" s="479" t="s">
        <v>221</v>
      </c>
      <c r="I4" s="185" t="s">
        <v>222</v>
      </c>
      <c r="J4" s="186" t="s">
        <v>223</v>
      </c>
      <c r="K4" s="187"/>
      <c r="L4" s="188"/>
    </row>
    <row r="5" spans="1:12" x14ac:dyDescent="0.15">
      <c r="A5" s="190" t="s">
        <v>130</v>
      </c>
      <c r="B5" s="191" t="s">
        <v>358</v>
      </c>
      <c r="C5" s="192" t="s">
        <v>359</v>
      </c>
      <c r="D5" s="193"/>
      <c r="E5" s="194"/>
      <c r="F5" s="195">
        <f>逆行列係数!H5</f>
        <v>8.9040595119609572E-2</v>
      </c>
      <c r="G5" s="195">
        <f>逆行列係数!AW5</f>
        <v>1.8210325858442817E-3</v>
      </c>
      <c r="H5" s="472">
        <f t="shared" ref="H5:H40" si="0">D$9*F5</f>
        <v>2.2422805095890492</v>
      </c>
      <c r="I5" s="196">
        <f t="shared" ref="I5:I40" si="1">E$9*G5</f>
        <v>0.10782990483626742</v>
      </c>
      <c r="J5" s="197">
        <f t="shared" ref="J5:J40" si="2">SUM(H5:I5)</f>
        <v>2.3501104144253167</v>
      </c>
    </row>
    <row r="6" spans="1:12" x14ac:dyDescent="0.15">
      <c r="A6" s="190" t="s">
        <v>132</v>
      </c>
      <c r="B6" s="191" t="s">
        <v>360</v>
      </c>
      <c r="C6" s="192" t="s">
        <v>361</v>
      </c>
      <c r="D6" s="193"/>
      <c r="E6" s="194"/>
      <c r="F6" s="195">
        <f>逆行列係数!H6</f>
        <v>4.5031791393710904E-4</v>
      </c>
      <c r="G6" s="195">
        <f>逆行列係数!AW6</f>
        <v>1.6252392192084306E-5</v>
      </c>
      <c r="H6" s="472">
        <f t="shared" si="0"/>
        <v>1.1340210385876025E-2</v>
      </c>
      <c r="I6" s="196">
        <f t="shared" si="1"/>
        <v>9.6236273697520962E-4</v>
      </c>
      <c r="J6" s="197">
        <f t="shared" si="2"/>
        <v>1.2302573122851235E-2</v>
      </c>
    </row>
    <row r="7" spans="1:12" x14ac:dyDescent="0.15">
      <c r="A7" s="190" t="s">
        <v>134</v>
      </c>
      <c r="B7" s="191" t="s">
        <v>362</v>
      </c>
      <c r="C7" s="192" t="s">
        <v>363</v>
      </c>
      <c r="D7" s="193"/>
      <c r="E7" s="194"/>
      <c r="F7" s="195">
        <f>逆行列係数!H7</f>
        <v>8.4727369744409826E-3</v>
      </c>
      <c r="G7" s="195">
        <f>逆行列係数!AW7</f>
        <v>2.7173240014630363E-4</v>
      </c>
      <c r="H7" s="472">
        <f t="shared" si="0"/>
        <v>0.21336619499389989</v>
      </c>
      <c r="I7" s="196">
        <f t="shared" si="1"/>
        <v>1.6090255098385155E-2</v>
      </c>
      <c r="J7" s="197">
        <f t="shared" si="2"/>
        <v>0.22945645009228505</v>
      </c>
    </row>
    <row r="8" spans="1:12" x14ac:dyDescent="0.15">
      <c r="A8" s="190" t="s">
        <v>136</v>
      </c>
      <c r="B8" s="191" t="s">
        <v>364</v>
      </c>
      <c r="C8" s="192" t="s">
        <v>3</v>
      </c>
      <c r="D8" s="193"/>
      <c r="E8" s="194"/>
      <c r="F8" s="195">
        <f>逆行列係数!H8</f>
        <v>8.8826259337385829E-3</v>
      </c>
      <c r="G8" s="195">
        <f>逆行列係数!AW8</f>
        <v>4.3305788137482093E-4</v>
      </c>
      <c r="H8" s="472">
        <f t="shared" si="0"/>
        <v>0.22368829609053031</v>
      </c>
      <c r="I8" s="196">
        <f t="shared" si="1"/>
        <v>2.5642918473967161E-2</v>
      </c>
      <c r="J8" s="197">
        <f t="shared" si="2"/>
        <v>0.24933121456449747</v>
      </c>
    </row>
    <row r="9" spans="1:12" x14ac:dyDescent="0.15">
      <c r="A9" s="190"/>
      <c r="B9" s="191" t="s">
        <v>365</v>
      </c>
      <c r="C9" s="192" t="s">
        <v>344</v>
      </c>
      <c r="D9" s="193">
        <f>地域別最終需要!K11</f>
        <v>25.182676582259589</v>
      </c>
      <c r="E9" s="194">
        <f>地域別最終需要!I11</f>
        <v>59.213605332753808</v>
      </c>
      <c r="F9" s="195">
        <f>逆行列係数!H9</f>
        <v>1.098666245034138</v>
      </c>
      <c r="G9" s="195">
        <f>逆行列係数!AW9</f>
        <v>9.4670538345363025E-3</v>
      </c>
      <c r="H9" s="472">
        <f t="shared" si="0"/>
        <v>27.667356720540262</v>
      </c>
      <c r="I9" s="196">
        <f t="shared" si="1"/>
        <v>0.5605783894221662</v>
      </c>
      <c r="J9" s="197">
        <f t="shared" si="2"/>
        <v>28.227935109962427</v>
      </c>
    </row>
    <row r="10" spans="1:12" x14ac:dyDescent="0.15">
      <c r="A10" s="190"/>
      <c r="B10" s="191" t="s">
        <v>366</v>
      </c>
      <c r="C10" s="192" t="s">
        <v>4</v>
      </c>
      <c r="D10" s="193"/>
      <c r="E10" s="194"/>
      <c r="F10" s="195">
        <f>逆行列係数!H10</f>
        <v>1.7585557288602211E-3</v>
      </c>
      <c r="G10" s="195">
        <f>逆行列係数!AW10</f>
        <v>1.405149944214581E-4</v>
      </c>
      <c r="H10" s="472">
        <f t="shared" si="0"/>
        <v>4.4285140171766733E-2</v>
      </c>
      <c r="I10" s="196">
        <f t="shared" si="1"/>
        <v>8.3203994230063236E-3</v>
      </c>
      <c r="J10" s="197">
        <f t="shared" si="2"/>
        <v>5.2605539594773057E-2</v>
      </c>
    </row>
    <row r="11" spans="1:12" x14ac:dyDescent="0.15">
      <c r="A11" s="190"/>
      <c r="B11" s="191" t="s">
        <v>367</v>
      </c>
      <c r="C11" s="192" t="s">
        <v>113</v>
      </c>
      <c r="D11" s="193"/>
      <c r="E11" s="194"/>
      <c r="F11" s="195">
        <f>逆行列係数!H11</f>
        <v>1.2147317757078571E-2</v>
      </c>
      <c r="G11" s="195">
        <f>逆行列係数!AW11</f>
        <v>1.2240005424302353E-3</v>
      </c>
      <c r="H11" s="472">
        <f t="shared" si="0"/>
        <v>0.30590197441844863</v>
      </c>
      <c r="I11" s="196">
        <f t="shared" si="1"/>
        <v>7.247748504654053E-2</v>
      </c>
      <c r="J11" s="197">
        <f t="shared" si="2"/>
        <v>0.37837945946498919</v>
      </c>
    </row>
    <row r="12" spans="1:12" x14ac:dyDescent="0.15">
      <c r="A12" s="190"/>
      <c r="B12" s="191" t="s">
        <v>368</v>
      </c>
      <c r="C12" s="192" t="s">
        <v>5</v>
      </c>
      <c r="D12" s="193"/>
      <c r="E12" s="194"/>
      <c r="F12" s="195">
        <f>逆行列係数!H12</f>
        <v>9.6482984554474398E-3</v>
      </c>
      <c r="G12" s="195">
        <f>逆行列係数!AW12</f>
        <v>2.6973065252327453E-3</v>
      </c>
      <c r="H12" s="472">
        <f t="shared" si="0"/>
        <v>0.2429699795726476</v>
      </c>
      <c r="I12" s="196">
        <f t="shared" si="1"/>
        <v>0.15971724404659332</v>
      </c>
      <c r="J12" s="197">
        <f t="shared" si="2"/>
        <v>0.40268722361924092</v>
      </c>
    </row>
    <row r="13" spans="1:12" x14ac:dyDescent="0.15">
      <c r="A13" s="190"/>
      <c r="B13" s="191" t="s">
        <v>369</v>
      </c>
      <c r="C13" s="192" t="s">
        <v>6</v>
      </c>
      <c r="D13" s="193"/>
      <c r="E13" s="194"/>
      <c r="F13" s="195">
        <f>逆行列係数!H13</f>
        <v>4.8577986085506534E-3</v>
      </c>
      <c r="G13" s="195">
        <f>逆行列係数!AW13</f>
        <v>2.4517823080064214E-4</v>
      </c>
      <c r="H13" s="472">
        <f t="shared" si="0"/>
        <v>0.12233237126088176</v>
      </c>
      <c r="I13" s="196">
        <f t="shared" si="1"/>
        <v>1.4517886994812048E-2</v>
      </c>
      <c r="J13" s="197">
        <f t="shared" si="2"/>
        <v>0.1368502582556938</v>
      </c>
    </row>
    <row r="14" spans="1:12" x14ac:dyDescent="0.15">
      <c r="A14" s="190"/>
      <c r="B14" s="191" t="s">
        <v>88</v>
      </c>
      <c r="C14" s="192" t="s">
        <v>370</v>
      </c>
      <c r="D14" s="193"/>
      <c r="E14" s="194"/>
      <c r="F14" s="195">
        <f>逆行列係数!H14</f>
        <v>3.7738325824901928E-3</v>
      </c>
      <c r="G14" s="195">
        <f>逆行列係数!AW14</f>
        <v>1.6451119498344493E-3</v>
      </c>
      <c r="H14" s="472">
        <f t="shared" si="0"/>
        <v>9.5035205400444009E-2</v>
      </c>
      <c r="I14" s="196">
        <f t="shared" si="1"/>
        <v>9.7413009725694166E-2</v>
      </c>
      <c r="J14" s="197">
        <f t="shared" si="2"/>
        <v>0.19244821512613819</v>
      </c>
    </row>
    <row r="15" spans="1:12" x14ac:dyDescent="0.15">
      <c r="A15" s="190"/>
      <c r="B15" s="191" t="s">
        <v>89</v>
      </c>
      <c r="C15" s="192" t="s">
        <v>7</v>
      </c>
      <c r="D15" s="193"/>
      <c r="E15" s="194"/>
      <c r="F15" s="195">
        <f>逆行列係数!H15</f>
        <v>1.6726140356092053E-3</v>
      </c>
      <c r="G15" s="195">
        <f>逆行列係数!AW15</f>
        <v>1.9559431128961878E-4</v>
      </c>
      <c r="H15" s="472">
        <f t="shared" si="0"/>
        <v>4.212089830569464E-2</v>
      </c>
      <c r="I15" s="196">
        <f t="shared" si="1"/>
        <v>1.1581844354035279E-2</v>
      </c>
      <c r="J15" s="197">
        <f t="shared" si="2"/>
        <v>5.3702742659729921E-2</v>
      </c>
    </row>
    <row r="16" spans="1:12" x14ac:dyDescent="0.15">
      <c r="A16" s="190"/>
      <c r="B16" s="191" t="s">
        <v>90</v>
      </c>
      <c r="C16" s="192" t="s">
        <v>8</v>
      </c>
      <c r="D16" s="193"/>
      <c r="E16" s="194"/>
      <c r="F16" s="195">
        <f>逆行列係数!H16</f>
        <v>2.5182752984471502E-3</v>
      </c>
      <c r="G16" s="195">
        <f>逆行列係数!AW16</f>
        <v>1.4815126105332719E-3</v>
      </c>
      <c r="H16" s="472">
        <f t="shared" si="0"/>
        <v>6.3416912385887828E-2</v>
      </c>
      <c r="I16" s="196">
        <f t="shared" si="1"/>
        <v>8.7725703015614956E-2</v>
      </c>
      <c r="J16" s="197">
        <f t="shared" si="2"/>
        <v>0.15114261540150278</v>
      </c>
    </row>
    <row r="17" spans="1:10" x14ac:dyDescent="0.15">
      <c r="A17" s="190"/>
      <c r="B17" s="191" t="s">
        <v>91</v>
      </c>
      <c r="C17" s="192" t="s">
        <v>9</v>
      </c>
      <c r="D17" s="193"/>
      <c r="E17" s="194"/>
      <c r="F17" s="195">
        <f>逆行列係数!H17</f>
        <v>5.7391160167596781E-4</v>
      </c>
      <c r="G17" s="195">
        <f>逆行列係数!AW17</f>
        <v>1.5204957416624782E-4</v>
      </c>
      <c r="H17" s="472">
        <f t="shared" si="0"/>
        <v>1.4452630251812487E-2</v>
      </c>
      <c r="I17" s="196">
        <f t="shared" si="1"/>
        <v>9.0034034756934778E-3</v>
      </c>
      <c r="J17" s="197">
        <f t="shared" si="2"/>
        <v>2.3456033727505966E-2</v>
      </c>
    </row>
    <row r="18" spans="1:10" x14ac:dyDescent="0.15">
      <c r="A18" s="190"/>
      <c r="B18" s="191" t="s">
        <v>92</v>
      </c>
      <c r="C18" s="192" t="s">
        <v>10</v>
      </c>
      <c r="D18" s="193"/>
      <c r="E18" s="194"/>
      <c r="F18" s="195">
        <f>逆行列係数!H18</f>
        <v>4.602705616252571E-3</v>
      </c>
      <c r="G18" s="195">
        <f>逆行列係数!AW18</f>
        <v>1.1133483374139374E-3</v>
      </c>
      <c r="H18" s="472">
        <f t="shared" si="0"/>
        <v>0.11590844693743831</v>
      </c>
      <c r="I18" s="196">
        <f t="shared" si="1"/>
        <v>6.5925369049506508E-2</v>
      </c>
      <c r="J18" s="197">
        <f t="shared" si="2"/>
        <v>0.18183381598694481</v>
      </c>
    </row>
    <row r="19" spans="1:10" x14ac:dyDescent="0.15">
      <c r="A19" s="190"/>
      <c r="B19" s="191" t="s">
        <v>93</v>
      </c>
      <c r="C19" s="192" t="s">
        <v>371</v>
      </c>
      <c r="D19" s="193"/>
      <c r="E19" s="194"/>
      <c r="F19" s="195">
        <f>逆行列係数!H19</f>
        <v>1.5193705008547114E-4</v>
      </c>
      <c r="G19" s="195">
        <f>逆行列係数!AW19</f>
        <v>1.1301638905472693E-4</v>
      </c>
      <c r="H19" s="472">
        <f>D$9*F19</f>
        <v>3.8261815931649964E-3</v>
      </c>
      <c r="I19" s="196">
        <f>E$9*G19</f>
        <v>6.6921078576195579E-3</v>
      </c>
      <c r="J19" s="197">
        <f>SUM(H19:I19)</f>
        <v>1.0518289450784554E-2</v>
      </c>
    </row>
    <row r="20" spans="1:10" x14ac:dyDescent="0.15">
      <c r="A20" s="190"/>
      <c r="B20" s="191" t="s">
        <v>94</v>
      </c>
      <c r="C20" s="192" t="s">
        <v>372</v>
      </c>
      <c r="D20" s="193"/>
      <c r="E20" s="194"/>
      <c r="F20" s="195">
        <f>逆行列係数!H20</f>
        <v>1.2734792111263475E-4</v>
      </c>
      <c r="G20" s="195">
        <f>逆行列係数!AW20</f>
        <v>4.939508046329746E-5</v>
      </c>
      <c r="H20" s="472">
        <f>D$9*F20</f>
        <v>3.2069615108025885E-3</v>
      </c>
      <c r="I20" s="196">
        <f>E$9*G20</f>
        <v>2.9248607999333141E-3</v>
      </c>
      <c r="J20" s="197">
        <f>SUM(H20:I20)</f>
        <v>6.1318223107359026E-3</v>
      </c>
    </row>
    <row r="21" spans="1:10" x14ac:dyDescent="0.15">
      <c r="A21" s="190"/>
      <c r="B21" s="191" t="s">
        <v>95</v>
      </c>
      <c r="C21" s="192" t="s">
        <v>373</v>
      </c>
      <c r="D21" s="193"/>
      <c r="E21" s="194"/>
      <c r="F21" s="195">
        <f>逆行列係数!H21</f>
        <v>1.6694699794049756E-4</v>
      </c>
      <c r="G21" s="195">
        <f>逆行列係数!AW21</f>
        <v>2.6679351284107773E-5</v>
      </c>
      <c r="H21" s="472">
        <f t="shared" si="0"/>
        <v>4.2041722555147074E-3</v>
      </c>
      <c r="I21" s="196">
        <f t="shared" si="1"/>
        <v>1.5797805774710562E-3</v>
      </c>
      <c r="J21" s="197">
        <f t="shared" si="2"/>
        <v>5.7839528329857639E-3</v>
      </c>
    </row>
    <row r="22" spans="1:10" x14ac:dyDescent="0.15">
      <c r="A22" s="190"/>
      <c r="B22" s="191" t="s">
        <v>96</v>
      </c>
      <c r="C22" s="192" t="s">
        <v>374</v>
      </c>
      <c r="D22" s="193"/>
      <c r="E22" s="194"/>
      <c r="F22" s="195">
        <f>逆行列係数!H22</f>
        <v>1.7642104556684813E-4</v>
      </c>
      <c r="G22" s="195">
        <f>逆行列係数!AW22</f>
        <v>5.15043232506651E-5</v>
      </c>
      <c r="H22" s="472">
        <f t="shared" si="0"/>
        <v>4.4427541328140186E-3</v>
      </c>
      <c r="I22" s="196">
        <f t="shared" si="1"/>
        <v>3.0497566698954588E-3</v>
      </c>
      <c r="J22" s="197">
        <f t="shared" si="2"/>
        <v>7.4925108027094778E-3</v>
      </c>
    </row>
    <row r="23" spans="1:10" x14ac:dyDescent="0.15">
      <c r="A23" s="190"/>
      <c r="B23" s="191" t="s">
        <v>97</v>
      </c>
      <c r="C23" s="192" t="s">
        <v>11</v>
      </c>
      <c r="D23" s="193"/>
      <c r="E23" s="194"/>
      <c r="F23" s="195">
        <f>逆行列係数!H23</f>
        <v>1.6114266205147589E-4</v>
      </c>
      <c r="G23" s="195">
        <f>逆行列係数!AW23</f>
        <v>9.9984800013785372E-5</v>
      </c>
      <c r="H23" s="472">
        <f t="shared" si="0"/>
        <v>4.0580035420466733E-3</v>
      </c>
      <c r="I23" s="196">
        <f t="shared" si="1"/>
        <v>5.9204604872906044E-3</v>
      </c>
      <c r="J23" s="197">
        <f t="shared" si="2"/>
        <v>9.9784640293372785E-3</v>
      </c>
    </row>
    <row r="24" spans="1:10" x14ac:dyDescent="0.15">
      <c r="A24" s="190"/>
      <c r="B24" s="191" t="s">
        <v>98</v>
      </c>
      <c r="C24" s="192" t="s">
        <v>345</v>
      </c>
      <c r="D24" s="193"/>
      <c r="E24" s="194"/>
      <c r="F24" s="195">
        <f>逆行列係数!H24</f>
        <v>7.3424522885030149E-5</v>
      </c>
      <c r="G24" s="195">
        <f>逆行列係数!AW24</f>
        <v>1.8758520295593765E-5</v>
      </c>
      <c r="H24" s="472">
        <f t="shared" si="0"/>
        <v>1.8490260130204321E-3</v>
      </c>
      <c r="I24" s="196">
        <f t="shared" si="1"/>
        <v>1.1107596174097414E-3</v>
      </c>
      <c r="J24" s="197">
        <f t="shared" si="2"/>
        <v>2.9597856304301737E-3</v>
      </c>
    </row>
    <row r="25" spans="1:10" x14ac:dyDescent="0.15">
      <c r="A25" s="190"/>
      <c r="B25" s="191" t="s">
        <v>99</v>
      </c>
      <c r="C25" s="192" t="s">
        <v>342</v>
      </c>
      <c r="D25" s="193"/>
      <c r="E25" s="194"/>
      <c r="F25" s="195">
        <f>逆行列係数!H25</f>
        <v>4.1894581207806939E-4</v>
      </c>
      <c r="G25" s="195">
        <f>逆行列係数!AW25</f>
        <v>1.6905337826837591E-4</v>
      </c>
      <c r="H25" s="472">
        <f t="shared" si="0"/>
        <v>1.0550176891054124E-2</v>
      </c>
      <c r="I25" s="196">
        <f t="shared" si="1"/>
        <v>1.0010260020952351E-2</v>
      </c>
      <c r="J25" s="197">
        <f t="shared" si="2"/>
        <v>2.0560436912006475E-2</v>
      </c>
    </row>
    <row r="26" spans="1:10" x14ac:dyDescent="0.15">
      <c r="A26" s="190"/>
      <c r="B26" s="191" t="s">
        <v>100</v>
      </c>
      <c r="C26" s="192" t="s">
        <v>13</v>
      </c>
      <c r="D26" s="193"/>
      <c r="E26" s="194"/>
      <c r="F26" s="195">
        <f>逆行列係数!H26</f>
        <v>5.0639957338278526E-3</v>
      </c>
      <c r="G26" s="195">
        <f>逆行列係数!AW26</f>
        <v>5.9563717141083181E-4</v>
      </c>
      <c r="H26" s="472">
        <f t="shared" si="0"/>
        <v>0.12752496677892913</v>
      </c>
      <c r="I26" s="196">
        <f t="shared" si="1"/>
        <v>3.5269824389438827E-2</v>
      </c>
      <c r="J26" s="197">
        <f t="shared" si="2"/>
        <v>0.16279479116836795</v>
      </c>
    </row>
    <row r="27" spans="1:10" x14ac:dyDescent="0.15">
      <c r="A27" s="190"/>
      <c r="B27" s="191" t="s">
        <v>101</v>
      </c>
      <c r="C27" s="192" t="s">
        <v>14</v>
      </c>
      <c r="D27" s="193"/>
      <c r="E27" s="194"/>
      <c r="F27" s="195">
        <f>逆行列係数!H27</f>
        <v>2.7034861031079568E-3</v>
      </c>
      <c r="G27" s="195">
        <f>逆行列係数!AW27</f>
        <v>1.1354459859005553E-4</v>
      </c>
      <c r="H27" s="472">
        <f t="shared" si="0"/>
        <v>6.8081016179200982E-2</v>
      </c>
      <c r="I27" s="196">
        <f t="shared" si="1"/>
        <v>6.7233850485775024E-3</v>
      </c>
      <c r="J27" s="197">
        <f t="shared" si="2"/>
        <v>7.4804401227778483E-2</v>
      </c>
    </row>
    <row r="28" spans="1:10" x14ac:dyDescent="0.15">
      <c r="A28" s="190"/>
      <c r="B28" s="191" t="s">
        <v>102</v>
      </c>
      <c r="C28" s="192" t="s">
        <v>343</v>
      </c>
      <c r="D28" s="193"/>
      <c r="E28" s="194"/>
      <c r="F28" s="195">
        <f>逆行列係数!H28</f>
        <v>1.7303372708073368E-2</v>
      </c>
      <c r="G28" s="195">
        <f>逆行列係数!AW28</f>
        <v>5.6763073423051098E-4</v>
      </c>
      <c r="H28" s="472">
        <f t="shared" si="0"/>
        <v>0.43574523868970888</v>
      </c>
      <c r="I28" s="196">
        <f t="shared" si="1"/>
        <v>3.3611462271466747E-2</v>
      </c>
      <c r="J28" s="197">
        <f t="shared" si="2"/>
        <v>0.46935670096117565</v>
      </c>
    </row>
    <row r="29" spans="1:10" x14ac:dyDescent="0.15">
      <c r="A29" s="190"/>
      <c r="B29" s="191" t="s">
        <v>103</v>
      </c>
      <c r="C29" s="192" t="s">
        <v>375</v>
      </c>
      <c r="D29" s="193"/>
      <c r="E29" s="194"/>
      <c r="F29" s="195">
        <f>逆行列係数!H29</f>
        <v>4.1382551171454942E-3</v>
      </c>
      <c r="G29" s="195">
        <f>逆行列係数!AW29</f>
        <v>8.1551121918706527E-5</v>
      </c>
      <c r="H29" s="472">
        <f t="shared" si="0"/>
        <v>0.10421234022995575</v>
      </c>
      <c r="I29" s="196">
        <f t="shared" si="1"/>
        <v>4.8289359477375771E-3</v>
      </c>
      <c r="J29" s="197">
        <f t="shared" si="2"/>
        <v>0.10904127617769332</v>
      </c>
    </row>
    <row r="30" spans="1:10" x14ac:dyDescent="0.15">
      <c r="A30" s="190"/>
      <c r="B30" s="191" t="s">
        <v>104</v>
      </c>
      <c r="C30" s="192" t="s">
        <v>376</v>
      </c>
      <c r="D30" s="193"/>
      <c r="E30" s="194"/>
      <c r="F30" s="195">
        <f>逆行列係数!H30</f>
        <v>9.943894004280536E-4</v>
      </c>
      <c r="G30" s="195">
        <f>逆行列係数!AW30</f>
        <v>3.2612075560782985E-5</v>
      </c>
      <c r="H30" s="472">
        <f>D$9*F30</f>
        <v>2.5041386667806698E-2</v>
      </c>
      <c r="I30" s="196">
        <f>E$9*G30</f>
        <v>1.9310785713381495E-3</v>
      </c>
      <c r="J30" s="197">
        <f>SUM(H30:I30)</f>
        <v>2.6972465239144847E-2</v>
      </c>
    </row>
    <row r="31" spans="1:10" x14ac:dyDescent="0.15">
      <c r="A31" s="190"/>
      <c r="B31" s="191" t="s">
        <v>105</v>
      </c>
      <c r="C31" s="192" t="s">
        <v>377</v>
      </c>
      <c r="D31" s="193"/>
      <c r="E31" s="194"/>
      <c r="F31" s="195">
        <f>逆行列係数!H31</f>
        <v>3.3372809280810108E-2</v>
      </c>
      <c r="G31" s="195">
        <f>逆行列係数!AW31</f>
        <v>3.1118031286108891E-3</v>
      </c>
      <c r="H31" s="472">
        <f t="shared" si="0"/>
        <v>0.84041666276007221</v>
      </c>
      <c r="I31" s="196">
        <f t="shared" si="1"/>
        <v>0.18426108233079372</v>
      </c>
      <c r="J31" s="197">
        <f t="shared" si="2"/>
        <v>1.024677745090866</v>
      </c>
    </row>
    <row r="32" spans="1:10" x14ac:dyDescent="0.15">
      <c r="A32" s="190"/>
      <c r="B32" s="191" t="s">
        <v>106</v>
      </c>
      <c r="C32" s="192" t="s">
        <v>17</v>
      </c>
      <c r="D32" s="193"/>
      <c r="E32" s="194"/>
      <c r="F32" s="195">
        <f>逆行列係数!H32</f>
        <v>9.0627463512100957E-3</v>
      </c>
      <c r="G32" s="195">
        <f>逆行列係数!AW32</f>
        <v>2.8381784622814334E-4</v>
      </c>
      <c r="H32" s="472">
        <f t="shared" si="0"/>
        <v>0.22822421030957701</v>
      </c>
      <c r="I32" s="196">
        <f t="shared" si="1"/>
        <v>1.6805877932945489E-2</v>
      </c>
      <c r="J32" s="197">
        <f t="shared" si="2"/>
        <v>0.24503008824252251</v>
      </c>
    </row>
    <row r="33" spans="1:10" x14ac:dyDescent="0.15">
      <c r="A33" s="190"/>
      <c r="B33" s="191" t="s">
        <v>107</v>
      </c>
      <c r="C33" s="192" t="s">
        <v>18</v>
      </c>
      <c r="D33" s="193"/>
      <c r="E33" s="194"/>
      <c r="F33" s="195">
        <f>逆行列係数!H33</f>
        <v>6.8669628392967691E-3</v>
      </c>
      <c r="G33" s="195">
        <f>逆行列係数!AW33</f>
        <v>2.6964931186974331E-4</v>
      </c>
      <c r="H33" s="472">
        <f t="shared" si="0"/>
        <v>0.17292850428440557</v>
      </c>
      <c r="I33" s="196">
        <f t="shared" si="1"/>
        <v>1.5966907931303627E-2</v>
      </c>
      <c r="J33" s="197">
        <f t="shared" si="2"/>
        <v>0.18889541221570919</v>
      </c>
    </row>
    <row r="34" spans="1:10" x14ac:dyDescent="0.15">
      <c r="A34" s="190"/>
      <c r="B34" s="191" t="s">
        <v>108</v>
      </c>
      <c r="C34" s="192" t="s">
        <v>378</v>
      </c>
      <c r="D34" s="193"/>
      <c r="E34" s="194"/>
      <c r="F34" s="195">
        <f>逆行列係数!H34</f>
        <v>2.1691706975956213E-2</v>
      </c>
      <c r="G34" s="195">
        <f>逆行列係数!AW34</f>
        <v>1.8597270446149654E-3</v>
      </c>
      <c r="H34" s="472">
        <f t="shared" si="0"/>
        <v>0.54625524129264946</v>
      </c>
      <c r="I34" s="196">
        <f t="shared" si="1"/>
        <v>0.11012114324647919</v>
      </c>
      <c r="J34" s="197">
        <f t="shared" si="2"/>
        <v>0.65637638453912861</v>
      </c>
    </row>
    <row r="35" spans="1:10" x14ac:dyDescent="0.15">
      <c r="A35" s="190"/>
      <c r="B35" s="191" t="s">
        <v>109</v>
      </c>
      <c r="C35" s="192" t="s">
        <v>347</v>
      </c>
      <c r="D35" s="193"/>
      <c r="E35" s="194"/>
      <c r="F35" s="195">
        <f>逆行列係数!H35</f>
        <v>6.1104276699013036E-3</v>
      </c>
      <c r="G35" s="195">
        <f>逆行列係数!AW35</f>
        <v>3.187025885179294E-4</v>
      </c>
      <c r="H35" s="472">
        <f t="shared" si="0"/>
        <v>0.15387692379041459</v>
      </c>
      <c r="I35" s="196">
        <f t="shared" si="1"/>
        <v>1.8871529295027709E-2</v>
      </c>
      <c r="J35" s="197">
        <f t="shared" si="2"/>
        <v>0.17274845308544229</v>
      </c>
    </row>
    <row r="36" spans="1:10" x14ac:dyDescent="0.15">
      <c r="A36" s="190"/>
      <c r="B36" s="191" t="s">
        <v>110</v>
      </c>
      <c r="C36" s="192" t="s">
        <v>19</v>
      </c>
      <c r="D36" s="193"/>
      <c r="E36" s="194"/>
      <c r="F36" s="195">
        <f>逆行列係数!H36</f>
        <v>1.4496778577116E-3</v>
      </c>
      <c r="G36" s="195">
        <f>逆行列係数!AW36</f>
        <v>3.5199207131805942E-5</v>
      </c>
      <c r="H36" s="472">
        <f t="shared" si="0"/>
        <v>3.6506768639214156E-2</v>
      </c>
      <c r="I36" s="196">
        <f t="shared" si="1"/>
        <v>2.0842719591286103E-3</v>
      </c>
      <c r="J36" s="197">
        <f t="shared" si="2"/>
        <v>3.8591040598342764E-2</v>
      </c>
    </row>
    <row r="37" spans="1:10" x14ac:dyDescent="0.15">
      <c r="A37" s="190"/>
      <c r="B37" s="191" t="s">
        <v>111</v>
      </c>
      <c r="C37" s="192" t="s">
        <v>20</v>
      </c>
      <c r="D37" s="193"/>
      <c r="E37" s="194"/>
      <c r="F37" s="195">
        <f>逆行列係数!H37</f>
        <v>8.7049838065944955E-3</v>
      </c>
      <c r="G37" s="195">
        <f>逆行列係数!AW37</f>
        <v>4.2621371490349713E-4</v>
      </c>
      <c r="H37" s="472">
        <f t="shared" si="0"/>
        <v>0.21921479185527615</v>
      </c>
      <c r="I37" s="196">
        <f t="shared" si="1"/>
        <v>2.523765070170253E-2</v>
      </c>
      <c r="J37" s="197">
        <f t="shared" si="2"/>
        <v>0.24445244255697868</v>
      </c>
    </row>
    <row r="38" spans="1:10" x14ac:dyDescent="0.15">
      <c r="A38" s="190"/>
      <c r="B38" s="191" t="s">
        <v>112</v>
      </c>
      <c r="C38" s="192" t="s">
        <v>379</v>
      </c>
      <c r="D38" s="193"/>
      <c r="E38" s="194"/>
      <c r="F38" s="195">
        <f>逆行列係数!H38</f>
        <v>1.3958041705057798E-4</v>
      </c>
      <c r="G38" s="195">
        <f>逆行列係数!AW38</f>
        <v>5.3717995749502696E-6</v>
      </c>
      <c r="H38" s="472">
        <f t="shared" si="0"/>
        <v>3.5150084998016172E-3</v>
      </c>
      <c r="I38" s="196">
        <f t="shared" si="1"/>
        <v>3.1808361995775992E-4</v>
      </c>
      <c r="J38" s="197">
        <f t="shared" si="2"/>
        <v>3.8330921197593771E-3</v>
      </c>
    </row>
    <row r="39" spans="1:10" x14ac:dyDescent="0.15">
      <c r="A39" s="190"/>
      <c r="B39" s="191" t="s">
        <v>334</v>
      </c>
      <c r="C39" s="192" t="s">
        <v>380</v>
      </c>
      <c r="D39" s="193"/>
      <c r="E39" s="194"/>
      <c r="F39" s="195">
        <f>逆行列係数!H39</f>
        <v>1.3949180792714503E-3</v>
      </c>
      <c r="G39" s="195">
        <f>逆行列係数!AW39</f>
        <v>3.3497830636969988E-5</v>
      </c>
      <c r="H39" s="472">
        <f t="shared" si="0"/>
        <v>3.5127770849039675E-2</v>
      </c>
      <c r="I39" s="196">
        <f t="shared" si="1"/>
        <v>1.9835273228409698E-3</v>
      </c>
      <c r="J39" s="197">
        <f t="shared" si="2"/>
        <v>3.7111298171880643E-2</v>
      </c>
    </row>
    <row r="40" spans="1:10" x14ac:dyDescent="0.15">
      <c r="A40" s="190"/>
      <c r="B40" s="191" t="s">
        <v>335</v>
      </c>
      <c r="C40" s="192" t="s">
        <v>21</v>
      </c>
      <c r="D40" s="193"/>
      <c r="E40" s="194"/>
      <c r="F40" s="195">
        <f>逆行列係数!H40</f>
        <v>4.5451102992166134E-2</v>
      </c>
      <c r="G40" s="195">
        <f>逆行列係数!AW40</f>
        <v>1.270752990349746E-3</v>
      </c>
      <c r="H40" s="472">
        <f t="shared" si="0"/>
        <v>1.1445804269586908</v>
      </c>
      <c r="I40" s="196">
        <f t="shared" si="1"/>
        <v>7.524586604598657E-2</v>
      </c>
      <c r="J40" s="197">
        <f t="shared" si="2"/>
        <v>1.2198262930046773</v>
      </c>
    </row>
    <row r="41" spans="1:10" x14ac:dyDescent="0.15">
      <c r="A41" s="190"/>
      <c r="B41" s="191" t="s">
        <v>381</v>
      </c>
      <c r="C41" s="435" t="s">
        <v>439</v>
      </c>
      <c r="D41" s="193"/>
      <c r="E41" s="194"/>
      <c r="F41" s="195">
        <f>逆行列係数!H41</f>
        <v>1.9744750683347956E-3</v>
      </c>
      <c r="G41" s="195">
        <f>逆行列係数!AW41</f>
        <v>7.965185123391929E-5</v>
      </c>
      <c r="H41" s="472">
        <f t="shared" ref="H41:I43" si="3">D$9*F41</f>
        <v>4.9722567065610054E-2</v>
      </c>
      <c r="I41" s="196">
        <f t="shared" si="3"/>
        <v>4.716473282988516E-3</v>
      </c>
      <c r="J41" s="197">
        <f>SUM(H41:I41)</f>
        <v>5.4439040348598568E-2</v>
      </c>
    </row>
    <row r="42" spans="1:10" x14ac:dyDescent="0.15">
      <c r="A42" s="190"/>
      <c r="B42" s="191" t="s">
        <v>336</v>
      </c>
      <c r="C42" s="192" t="s">
        <v>383</v>
      </c>
      <c r="D42" s="193"/>
      <c r="E42" s="194"/>
      <c r="F42" s="195">
        <f>逆行列係数!H42</f>
        <v>1.193011791591661E-3</v>
      </c>
      <c r="G42" s="195">
        <f>逆行列係数!AW42</f>
        <v>3.0935034106751292E-5</v>
      </c>
      <c r="H42" s="472">
        <f t="shared" si="3"/>
        <v>3.0043230106474878E-2</v>
      </c>
      <c r="I42" s="196">
        <f t="shared" si="3"/>
        <v>1.8317749005524492E-3</v>
      </c>
      <c r="J42" s="197">
        <f>SUM(H42:I42)</f>
        <v>3.1875005007027328E-2</v>
      </c>
    </row>
    <row r="43" spans="1:10" x14ac:dyDescent="0.15">
      <c r="A43" s="190"/>
      <c r="B43" s="191" t="s">
        <v>337</v>
      </c>
      <c r="C43" s="192" t="s">
        <v>384</v>
      </c>
      <c r="D43" s="320"/>
      <c r="E43" s="321"/>
      <c r="F43" s="199">
        <f>逆行列係数!H43</f>
        <v>6.3906484444979528E-3</v>
      </c>
      <c r="G43" s="199">
        <f>逆行列係数!AW43</f>
        <v>1.5516947927971165E-4</v>
      </c>
      <c r="H43" s="473">
        <f t="shared" si="3"/>
        <v>0.16093363292871227</v>
      </c>
      <c r="I43" s="200">
        <f t="shared" si="3"/>
        <v>9.1881443057577651E-3</v>
      </c>
      <c r="J43" s="201">
        <f>SUM(H43:I43)</f>
        <v>0.17012177723447003</v>
      </c>
    </row>
    <row r="44" spans="1:10" x14ac:dyDescent="0.15">
      <c r="A44" s="202"/>
      <c r="B44" s="271"/>
      <c r="C44" s="272" t="s">
        <v>116</v>
      </c>
      <c r="D44" s="204">
        <f>SUM(D5:D43)</f>
        <v>25.182676582259589</v>
      </c>
      <c r="E44" s="204">
        <f>SUM(E5:E43)</f>
        <v>59.213605332753808</v>
      </c>
      <c r="F44" s="205">
        <f>逆行列係数!H44</f>
        <v>1.4223485473089714</v>
      </c>
      <c r="G44" s="205">
        <f>逆行列係数!AW44</f>
        <v>3.0703605541616864E-2</v>
      </c>
      <c r="H44" s="474">
        <f>SUM(H5:H43)</f>
        <v>35.818543454128594</v>
      </c>
      <c r="I44" s="206">
        <f>SUM(I5:I43)</f>
        <v>1.8180711808338534</v>
      </c>
      <c r="J44" s="207">
        <f>SUM(J5:J43)</f>
        <v>37.636614634962456</v>
      </c>
    </row>
    <row r="45" spans="1:10" x14ac:dyDescent="0.15">
      <c r="A45" s="208" t="s">
        <v>137</v>
      </c>
      <c r="B45" s="191" t="s">
        <v>358</v>
      </c>
      <c r="C45" s="192" t="s">
        <v>359</v>
      </c>
      <c r="D45" s="209"/>
      <c r="E45" s="210"/>
      <c r="F45" s="211">
        <f>逆行列係数!H46</f>
        <v>0.13145679976187896</v>
      </c>
      <c r="G45" s="211">
        <f>逆行列係数!AW46</f>
        <v>0.24931463255753325</v>
      </c>
      <c r="H45" s="472">
        <f t="shared" ref="H45:H80" si="4">D$9*F45</f>
        <v>3.3104340729422574</v>
      </c>
      <c r="I45" s="212">
        <f t="shared" ref="I45:I80" si="5">E$9*G45</f>
        <v>14.762818255942307</v>
      </c>
      <c r="J45" s="213">
        <f t="shared" ref="J45:J80" si="6">SUM(H45:I45)</f>
        <v>18.073252328884564</v>
      </c>
    </row>
    <row r="46" spans="1:10" x14ac:dyDescent="0.15">
      <c r="A46" s="208" t="s">
        <v>138</v>
      </c>
      <c r="B46" s="191" t="s">
        <v>360</v>
      </c>
      <c r="C46" s="192" t="s">
        <v>361</v>
      </c>
      <c r="D46" s="193"/>
      <c r="E46" s="194"/>
      <c r="F46" s="195">
        <f>逆行列係数!H47</f>
        <v>1.6281648335692189E-3</v>
      </c>
      <c r="G46" s="195">
        <f>逆行列係数!AW47</f>
        <v>2.0515519547717482E-3</v>
      </c>
      <c r="H46" s="472">
        <f t="shared" si="4"/>
        <v>4.1001548426382151E-2</v>
      </c>
      <c r="I46" s="196">
        <f t="shared" si="5"/>
        <v>0.12147978776949389</v>
      </c>
      <c r="J46" s="197">
        <f t="shared" si="6"/>
        <v>0.16248133619587604</v>
      </c>
    </row>
    <row r="47" spans="1:10" x14ac:dyDescent="0.15">
      <c r="A47" s="208" t="s">
        <v>139</v>
      </c>
      <c r="B47" s="191" t="s">
        <v>362</v>
      </c>
      <c r="C47" s="192" t="s">
        <v>363</v>
      </c>
      <c r="D47" s="214"/>
      <c r="E47" s="198"/>
      <c r="F47" s="195">
        <f>逆行列係数!H48</f>
        <v>1.1049277686739366E-2</v>
      </c>
      <c r="G47" s="195">
        <f>逆行列係数!AW48</f>
        <v>3.4571801414180821E-2</v>
      </c>
      <c r="H47" s="472">
        <f t="shared" si="4"/>
        <v>0.27825038645273487</v>
      </c>
      <c r="I47" s="196">
        <f t="shared" si="5"/>
        <v>2.0471210045816433</v>
      </c>
      <c r="J47" s="197">
        <f t="shared" si="6"/>
        <v>2.3253713910343783</v>
      </c>
    </row>
    <row r="48" spans="1:10" x14ac:dyDescent="0.15">
      <c r="A48" s="208" t="s">
        <v>140</v>
      </c>
      <c r="B48" s="191" t="s">
        <v>364</v>
      </c>
      <c r="C48" s="192" t="s">
        <v>3</v>
      </c>
      <c r="D48" s="214"/>
      <c r="E48" s="198"/>
      <c r="F48" s="195">
        <f>逆行列係数!H49</f>
        <v>3.4776259880651583E-2</v>
      </c>
      <c r="G48" s="195">
        <f>逆行列係数!AW49</f>
        <v>4.2343761681486541E-2</v>
      </c>
      <c r="H48" s="472">
        <f t="shared" si="4"/>
        <v>0.8757593053150583</v>
      </c>
      <c r="I48" s="196">
        <f t="shared" si="5"/>
        <v>2.5073267925117277</v>
      </c>
      <c r="J48" s="197">
        <f t="shared" si="6"/>
        <v>3.3830860978267863</v>
      </c>
    </row>
    <row r="49" spans="1:10" x14ac:dyDescent="0.15">
      <c r="A49" s="208" t="s">
        <v>136</v>
      </c>
      <c r="B49" s="191" t="s">
        <v>365</v>
      </c>
      <c r="C49" s="192" t="s">
        <v>344</v>
      </c>
      <c r="E49" s="198"/>
      <c r="F49" s="195">
        <f>逆行列係数!H50</f>
        <v>0.18687363595676504</v>
      </c>
      <c r="G49" s="195">
        <f>逆行列係数!AW50</f>
        <v>1.2381575899115134</v>
      </c>
      <c r="H49" s="472">
        <f t="shared" si="4"/>
        <v>4.7059783360501308</v>
      </c>
      <c r="I49" s="196">
        <f t="shared" si="5"/>
        <v>73.315774868773985</v>
      </c>
      <c r="J49" s="197">
        <f t="shared" si="6"/>
        <v>78.021753204824122</v>
      </c>
    </row>
    <row r="50" spans="1:10" x14ac:dyDescent="0.15">
      <c r="A50" s="208"/>
      <c r="B50" s="191" t="s">
        <v>366</v>
      </c>
      <c r="C50" s="192" t="s">
        <v>4</v>
      </c>
      <c r="E50" s="198"/>
      <c r="F50" s="195">
        <f>逆行列係数!H51</f>
        <v>4.2078946171854436E-3</v>
      </c>
      <c r="G50" s="195">
        <f>逆行列係数!AW51</f>
        <v>5.7849800854652229E-3</v>
      </c>
      <c r="H50" s="472">
        <f t="shared" si="4"/>
        <v>0.10596604923681205</v>
      </c>
      <c r="I50" s="196">
        <f t="shared" si="5"/>
        <v>0.3425495276385781</v>
      </c>
      <c r="J50" s="197">
        <f t="shared" si="6"/>
        <v>0.44851557687539012</v>
      </c>
    </row>
    <row r="51" spans="1:10" x14ac:dyDescent="0.15">
      <c r="A51" s="208"/>
      <c r="B51" s="191" t="s">
        <v>367</v>
      </c>
      <c r="C51" s="192" t="s">
        <v>113</v>
      </c>
      <c r="E51" s="198"/>
      <c r="F51" s="195">
        <f>逆行列係数!H52</f>
        <v>3.4848480992270864E-2</v>
      </c>
      <c r="G51" s="195">
        <f>逆行列係数!AW52</f>
        <v>4.3102839552132705E-2</v>
      </c>
      <c r="H51" s="472">
        <f t="shared" si="4"/>
        <v>0.87757802621137793</v>
      </c>
      <c r="I51" s="196">
        <f t="shared" si="5"/>
        <v>2.552274529960997</v>
      </c>
      <c r="J51" s="197">
        <f t="shared" si="6"/>
        <v>3.4298525561723752</v>
      </c>
    </row>
    <row r="52" spans="1:10" x14ac:dyDescent="0.15">
      <c r="A52" s="208"/>
      <c r="B52" s="191" t="s">
        <v>368</v>
      </c>
      <c r="C52" s="192" t="s">
        <v>5</v>
      </c>
      <c r="E52" s="198"/>
      <c r="F52" s="195">
        <f>逆行列係数!H53</f>
        <v>5.3717293074912874E-2</v>
      </c>
      <c r="G52" s="195">
        <f>逆行列係数!AW53</f>
        <v>6.2511945463991983E-2</v>
      </c>
      <c r="H52" s="472">
        <f t="shared" si="4"/>
        <v>1.3527452183799835</v>
      </c>
      <c r="I52" s="196">
        <f t="shared" si="5"/>
        <v>3.7015576672874508</v>
      </c>
      <c r="J52" s="197">
        <f t="shared" si="6"/>
        <v>5.0543028856674344</v>
      </c>
    </row>
    <row r="53" spans="1:10" x14ac:dyDescent="0.15">
      <c r="A53" s="208"/>
      <c r="B53" s="191" t="s">
        <v>369</v>
      </c>
      <c r="C53" s="192" t="s">
        <v>6</v>
      </c>
      <c r="E53" s="198"/>
      <c r="F53" s="195">
        <f>逆行列係数!H54</f>
        <v>3.7817403669613177E-2</v>
      </c>
      <c r="G53" s="195">
        <f>逆行列係数!AW54</f>
        <v>4.2990361631169982E-2</v>
      </c>
      <c r="H53" s="472">
        <f t="shared" si="4"/>
        <v>0.95234344579262564</v>
      </c>
      <c r="I53" s="196">
        <f t="shared" si="5"/>
        <v>2.5456143067404615</v>
      </c>
      <c r="J53" s="197">
        <f t="shared" si="6"/>
        <v>3.4979577525330869</v>
      </c>
    </row>
    <row r="54" spans="1:10" x14ac:dyDescent="0.15">
      <c r="A54" s="208"/>
      <c r="B54" s="191" t="s">
        <v>88</v>
      </c>
      <c r="C54" s="192" t="s">
        <v>370</v>
      </c>
      <c r="E54" s="198"/>
      <c r="F54" s="195">
        <f>逆行列係数!H55</f>
        <v>3.4230267274137714E-2</v>
      </c>
      <c r="G54" s="195">
        <f>逆行列係数!AW55</f>
        <v>3.4444499469374189E-2</v>
      </c>
      <c r="H54" s="472">
        <f t="shared" si="4"/>
        <v>0.86200975008891456</v>
      </c>
      <c r="I54" s="196">
        <f t="shared" si="5"/>
        <v>2.0395829974637714</v>
      </c>
      <c r="J54" s="197">
        <f t="shared" si="6"/>
        <v>2.9015927475526859</v>
      </c>
    </row>
    <row r="55" spans="1:10" x14ac:dyDescent="0.15">
      <c r="A55" s="208"/>
      <c r="B55" s="191" t="s">
        <v>89</v>
      </c>
      <c r="C55" s="192" t="s">
        <v>7</v>
      </c>
      <c r="E55" s="198"/>
      <c r="F55" s="195">
        <f>逆行列係数!H56</f>
        <v>5.3812736064758806E-3</v>
      </c>
      <c r="G55" s="195">
        <f>逆行列係数!AW56</f>
        <v>5.7216596859600436E-3</v>
      </c>
      <c r="H55" s="472">
        <f t="shared" si="4"/>
        <v>0.13551487283253175</v>
      </c>
      <c r="I55" s="196">
        <f t="shared" si="5"/>
        <v>0.3388000984927661</v>
      </c>
      <c r="J55" s="197">
        <f t="shared" si="6"/>
        <v>0.47431497132529787</v>
      </c>
    </row>
    <row r="56" spans="1:10" x14ac:dyDescent="0.15">
      <c r="A56" s="208"/>
      <c r="B56" s="191" t="s">
        <v>90</v>
      </c>
      <c r="C56" s="192" t="s">
        <v>8</v>
      </c>
      <c r="E56" s="198"/>
      <c r="F56" s="195">
        <f>逆行列係数!H57</f>
        <v>1.3266805710018077E-2</v>
      </c>
      <c r="G56" s="195">
        <f>逆行列係数!AW57</f>
        <v>1.5163685681444274E-2</v>
      </c>
      <c r="H56" s="472">
        <f t="shared" si="4"/>
        <v>0.33409367747506002</v>
      </c>
      <c r="I56" s="196">
        <f t="shared" si="5"/>
        <v>0.89789649933097126</v>
      </c>
      <c r="J56" s="197">
        <f t="shared" si="6"/>
        <v>1.2319901768060313</v>
      </c>
    </row>
    <row r="57" spans="1:10" x14ac:dyDescent="0.15">
      <c r="A57" s="208"/>
      <c r="B57" s="191" t="s">
        <v>91</v>
      </c>
      <c r="C57" s="192" t="s">
        <v>9</v>
      </c>
      <c r="E57" s="198"/>
      <c r="F57" s="195">
        <f>逆行列係数!H58</f>
        <v>5.1766688731409907E-3</v>
      </c>
      <c r="G57" s="195">
        <f>逆行列係数!AW58</f>
        <v>4.6907820667731288E-3</v>
      </c>
      <c r="H57" s="472">
        <f t="shared" si="4"/>
        <v>0.13036237800575975</v>
      </c>
      <c r="I57" s="196">
        <f t="shared" si="5"/>
        <v>0.27775811800386324</v>
      </c>
      <c r="J57" s="197">
        <f t="shared" si="6"/>
        <v>0.40812049600962297</v>
      </c>
    </row>
    <row r="58" spans="1:10" x14ac:dyDescent="0.15">
      <c r="A58" s="208"/>
      <c r="B58" s="191" t="s">
        <v>92</v>
      </c>
      <c r="C58" s="192" t="s">
        <v>10</v>
      </c>
      <c r="E58" s="198"/>
      <c r="F58" s="195">
        <f>逆行列係数!H59</f>
        <v>1.5993487212965091E-2</v>
      </c>
      <c r="G58" s="195">
        <f>逆行列係数!AW59</f>
        <v>2.070835406906027E-2</v>
      </c>
      <c r="H58" s="472">
        <f t="shared" si="4"/>
        <v>0.40275881590660417</v>
      </c>
      <c r="I58" s="196">
        <f t="shared" si="5"/>
        <v>1.2262163049362611</v>
      </c>
      <c r="J58" s="197">
        <f t="shared" si="6"/>
        <v>1.6289751208428653</v>
      </c>
    </row>
    <row r="59" spans="1:10" x14ac:dyDescent="0.15">
      <c r="A59" s="208"/>
      <c r="B59" s="191" t="s">
        <v>93</v>
      </c>
      <c r="C59" s="192" t="s">
        <v>371</v>
      </c>
      <c r="E59" s="198"/>
      <c r="F59" s="195">
        <f>逆行列係数!H60</f>
        <v>1.3735937583109425E-3</v>
      </c>
      <c r="G59" s="195">
        <f>逆行列係数!AW60</f>
        <v>1.2097828708318226E-3</v>
      </c>
      <c r="H59" s="472">
        <f t="shared" ref="H59:I61" si="7">D$9*F59</f>
        <v>3.4590767370954907E-2</v>
      </c>
      <c r="I59" s="196">
        <f t="shared" si="7"/>
        <v>7.1635605451761425E-2</v>
      </c>
      <c r="J59" s="197">
        <f>SUM(H59:I59)</f>
        <v>0.10622637282271633</v>
      </c>
    </row>
    <row r="60" spans="1:10" x14ac:dyDescent="0.15">
      <c r="A60" s="208"/>
      <c r="B60" s="191" t="s">
        <v>94</v>
      </c>
      <c r="C60" s="192" t="s">
        <v>372</v>
      </c>
      <c r="E60" s="198"/>
      <c r="F60" s="195">
        <f>逆行列係数!H61</f>
        <v>1.6619757873165034E-3</v>
      </c>
      <c r="G60" s="195">
        <f>逆行列係数!AW61</f>
        <v>1.3938966238546257E-3</v>
      </c>
      <c r="H60" s="472">
        <f t="shared" si="7"/>
        <v>4.1852998739537753E-2</v>
      </c>
      <c r="I60" s="196">
        <f t="shared" si="7"/>
        <v>8.2537644559585788E-2</v>
      </c>
      <c r="J60" s="197">
        <f>SUM(H60:I60)</f>
        <v>0.12439064329912354</v>
      </c>
    </row>
    <row r="61" spans="1:10" x14ac:dyDescent="0.15">
      <c r="A61" s="208"/>
      <c r="B61" s="191" t="s">
        <v>95</v>
      </c>
      <c r="C61" s="192" t="s">
        <v>373</v>
      </c>
      <c r="E61" s="198"/>
      <c r="F61" s="195">
        <f>逆行列係数!H62</f>
        <v>8.9509942430182144E-4</v>
      </c>
      <c r="G61" s="195">
        <f>逆行列係数!AW62</f>
        <v>8.6954826171875359E-4</v>
      </c>
      <c r="H61" s="472">
        <f t="shared" si="7"/>
        <v>2.2540999311159517E-2</v>
      </c>
      <c r="I61" s="196">
        <f t="shared" si="7"/>
        <v>5.1489087587196392E-2</v>
      </c>
      <c r="J61" s="197">
        <f>SUM(H61:I61)</f>
        <v>7.4030086898355912E-2</v>
      </c>
    </row>
    <row r="62" spans="1:10" x14ac:dyDescent="0.15">
      <c r="A62" s="208"/>
      <c r="B62" s="191" t="s">
        <v>96</v>
      </c>
      <c r="C62" s="192" t="s">
        <v>374</v>
      </c>
      <c r="E62" s="198"/>
      <c r="F62" s="195">
        <f>逆行列係数!H63</f>
        <v>2.0219260561849467E-3</v>
      </c>
      <c r="G62" s="195">
        <f>逆行列係数!AW63</f>
        <v>1.8169103001504535E-3</v>
      </c>
      <c r="H62" s="472">
        <f t="shared" si="4"/>
        <v>5.0917509946149145E-2</v>
      </c>
      <c r="I62" s="196">
        <f t="shared" si="5"/>
        <v>0.10758580943812421</v>
      </c>
      <c r="J62" s="197">
        <f t="shared" si="6"/>
        <v>0.15850331938427337</v>
      </c>
    </row>
    <row r="63" spans="1:10" x14ac:dyDescent="0.15">
      <c r="A63" s="208"/>
      <c r="B63" s="191" t="s">
        <v>97</v>
      </c>
      <c r="C63" s="192" t="s">
        <v>11</v>
      </c>
      <c r="E63" s="198"/>
      <c r="F63" s="195">
        <f>逆行列係数!H64</f>
        <v>1.2538620104838966E-3</v>
      </c>
      <c r="G63" s="195">
        <f>逆行列係数!AW64</f>
        <v>1.1898509275481241E-3</v>
      </c>
      <c r="H63" s="472">
        <f t="shared" si="4"/>
        <v>3.1575601488797754E-2</v>
      </c>
      <c r="I63" s="196">
        <f t="shared" si="5"/>
        <v>7.0455363228645665E-2</v>
      </c>
      <c r="J63" s="197">
        <f t="shared" si="6"/>
        <v>0.10203096471744341</v>
      </c>
    </row>
    <row r="64" spans="1:10" x14ac:dyDescent="0.15">
      <c r="A64" s="208"/>
      <c r="B64" s="191" t="s">
        <v>98</v>
      </c>
      <c r="C64" s="192" t="s">
        <v>345</v>
      </c>
      <c r="E64" s="198"/>
      <c r="F64" s="195">
        <f>逆行列係数!H65</f>
        <v>1.6175406797358104E-4</v>
      </c>
      <c r="G64" s="195">
        <f>逆行列係数!AW65</f>
        <v>1.8869225576460125E-4</v>
      </c>
      <c r="H64" s="472">
        <f t="shared" si="4"/>
        <v>4.0734003796435245E-3</v>
      </c>
      <c r="I64" s="196">
        <f t="shared" si="5"/>
        <v>1.1173148762192138E-2</v>
      </c>
      <c r="J64" s="197">
        <f t="shared" si="6"/>
        <v>1.5246549141835663E-2</v>
      </c>
    </row>
    <row r="65" spans="1:10" x14ac:dyDescent="0.15">
      <c r="A65" s="208"/>
      <c r="B65" s="191" t="s">
        <v>99</v>
      </c>
      <c r="C65" s="192" t="s">
        <v>342</v>
      </c>
      <c r="E65" s="198"/>
      <c r="F65" s="195">
        <f>逆行列係数!H66</f>
        <v>7.8620467159287062E-3</v>
      </c>
      <c r="G65" s="195">
        <f>逆行列係数!AW66</f>
        <v>9.2462436982010277E-3</v>
      </c>
      <c r="H65" s="472">
        <f t="shared" si="4"/>
        <v>0.19798737972184874</v>
      </c>
      <c r="I65" s="196">
        <f t="shared" si="5"/>
        <v>0.54750342515573769</v>
      </c>
      <c r="J65" s="197">
        <f t="shared" si="6"/>
        <v>0.74549080487758645</v>
      </c>
    </row>
    <row r="66" spans="1:10" x14ac:dyDescent="0.15">
      <c r="A66" s="208"/>
      <c r="B66" s="191" t="s">
        <v>100</v>
      </c>
      <c r="C66" s="192" t="s">
        <v>13</v>
      </c>
      <c r="E66" s="198"/>
      <c r="F66" s="195">
        <f>逆行列係数!H67</f>
        <v>1.1221871640293144E-2</v>
      </c>
      <c r="G66" s="195">
        <f>逆行列係数!AW67</f>
        <v>1.4102872842452928E-2</v>
      </c>
      <c r="H66" s="472">
        <f t="shared" si="4"/>
        <v>0.28259676416513319</v>
      </c>
      <c r="I66" s="196">
        <f t="shared" si="5"/>
        <v>0.83508194655101953</v>
      </c>
      <c r="J66" s="197">
        <f t="shared" si="6"/>
        <v>1.1176787107161528</v>
      </c>
    </row>
    <row r="67" spans="1:10" x14ac:dyDescent="0.15">
      <c r="A67" s="208"/>
      <c r="B67" s="191" t="s">
        <v>101</v>
      </c>
      <c r="C67" s="192" t="s">
        <v>14</v>
      </c>
      <c r="E67" s="198"/>
      <c r="F67" s="195">
        <f>逆行列係数!H68</f>
        <v>6.9051474584680798E-3</v>
      </c>
      <c r="G67" s="195">
        <f>逆行列係数!AW68</f>
        <v>1.1278594896005655E-2</v>
      </c>
      <c r="H67" s="472">
        <f t="shared" si="4"/>
        <v>0.17389009519941342</v>
      </c>
      <c r="I67" s="196">
        <f t="shared" si="5"/>
        <v>0.6678462668800903</v>
      </c>
      <c r="J67" s="197">
        <f t="shared" si="6"/>
        <v>0.84173636207950375</v>
      </c>
    </row>
    <row r="68" spans="1:10" x14ac:dyDescent="0.15">
      <c r="A68" s="208"/>
      <c r="B68" s="191" t="s">
        <v>102</v>
      </c>
      <c r="C68" s="192" t="s">
        <v>343</v>
      </c>
      <c r="E68" s="198"/>
      <c r="F68" s="195">
        <f>逆行列係数!H69</f>
        <v>2.1802757810879946E-2</v>
      </c>
      <c r="G68" s="195">
        <f>逆行列係数!AW69</f>
        <v>3.4111067290798526E-2</v>
      </c>
      <c r="H68" s="472">
        <f t="shared" si="4"/>
        <v>0.54905179855272379</v>
      </c>
      <c r="I68" s="196">
        <f t="shared" si="5"/>
        <v>2.0198392760363517</v>
      </c>
      <c r="J68" s="197">
        <f t="shared" si="6"/>
        <v>2.5688910745890756</v>
      </c>
    </row>
    <row r="69" spans="1:10" x14ac:dyDescent="0.15">
      <c r="A69" s="208"/>
      <c r="B69" s="191" t="s">
        <v>103</v>
      </c>
      <c r="C69" s="192" t="s">
        <v>375</v>
      </c>
      <c r="E69" s="198"/>
      <c r="F69" s="195">
        <f>逆行列係数!H70</f>
        <v>2.2090439096107751E-3</v>
      </c>
      <c r="G69" s="195">
        <f>逆行列係数!AW70</f>
        <v>5.7161856977027683E-3</v>
      </c>
      <c r="H69" s="472">
        <f t="shared" si="4"/>
        <v>5.5629638331738437E-2</v>
      </c>
      <c r="I69" s="196">
        <f t="shared" si="5"/>
        <v>0.33847596391250367</v>
      </c>
      <c r="J69" s="197">
        <f t="shared" si="6"/>
        <v>0.39410560224424213</v>
      </c>
    </row>
    <row r="70" spans="1:10" x14ac:dyDescent="0.15">
      <c r="A70" s="208"/>
      <c r="B70" s="191" t="s">
        <v>104</v>
      </c>
      <c r="C70" s="192" t="s">
        <v>376</v>
      </c>
      <c r="E70" s="198"/>
      <c r="F70" s="195">
        <f>逆行列係数!H71</f>
        <v>1.2255160430990021E-3</v>
      </c>
      <c r="G70" s="195">
        <f>逆行列係数!AW71</f>
        <v>2.2310732487234278E-3</v>
      </c>
      <c r="H70" s="472">
        <f t="shared" ref="H70:I72" si="8">D$9*F70</f>
        <v>3.0861774159732673E-2</v>
      </c>
      <c r="I70" s="196">
        <f t="shared" si="8"/>
        <v>0.13210989081837393</v>
      </c>
      <c r="J70" s="197">
        <f>SUM(H70:I70)</f>
        <v>0.16297166497810661</v>
      </c>
    </row>
    <row r="71" spans="1:10" x14ac:dyDescent="0.15">
      <c r="A71" s="208"/>
      <c r="B71" s="191" t="s">
        <v>105</v>
      </c>
      <c r="C71" s="192" t="s">
        <v>377</v>
      </c>
      <c r="E71" s="198"/>
      <c r="F71" s="195">
        <f>逆行列係数!H72</f>
        <v>0.12232100327515452</v>
      </c>
      <c r="G71" s="195">
        <f>逆行列係数!AW72</f>
        <v>0.13768781514099643</v>
      </c>
      <c r="H71" s="472">
        <f t="shared" si="8"/>
        <v>3.0803702646957323</v>
      </c>
      <c r="I71" s="196">
        <f t="shared" si="8"/>
        <v>8.152991944888127</v>
      </c>
      <c r="J71" s="197">
        <f>SUM(H71:I71)</f>
        <v>11.233362209583859</v>
      </c>
    </row>
    <row r="72" spans="1:10" x14ac:dyDescent="0.15">
      <c r="A72" s="208"/>
      <c r="B72" s="191" t="s">
        <v>106</v>
      </c>
      <c r="C72" s="192" t="s">
        <v>17</v>
      </c>
      <c r="D72" s="214"/>
      <c r="E72" s="198"/>
      <c r="F72" s="195">
        <f>逆行列係数!H73</f>
        <v>1.1891522412327896E-2</v>
      </c>
      <c r="G72" s="195">
        <f>逆行列係数!AW73</f>
        <v>1.9650647991560702E-2</v>
      </c>
      <c r="H72" s="472">
        <f t="shared" si="8"/>
        <v>0.29946036298034473</v>
      </c>
      <c r="I72" s="196">
        <f t="shared" si="8"/>
        <v>1.1635857147051467</v>
      </c>
      <c r="J72" s="197">
        <f>SUM(H72:I72)</f>
        <v>1.4630460776854914</v>
      </c>
    </row>
    <row r="73" spans="1:10" x14ac:dyDescent="0.15">
      <c r="A73" s="208"/>
      <c r="B73" s="191" t="s">
        <v>107</v>
      </c>
      <c r="C73" s="192" t="s">
        <v>18</v>
      </c>
      <c r="D73" s="214"/>
      <c r="E73" s="198"/>
      <c r="F73" s="195">
        <f>逆行列係数!H74</f>
        <v>9.3746388469599477E-3</v>
      </c>
      <c r="G73" s="195">
        <f>逆行列係数!AW74</f>
        <v>1.4399002760970062E-2</v>
      </c>
      <c r="H73" s="472">
        <f t="shared" si="4"/>
        <v>0.23607849815847931</v>
      </c>
      <c r="I73" s="196">
        <f t="shared" si="5"/>
        <v>0.85261686667331371</v>
      </c>
      <c r="J73" s="197">
        <f t="shared" si="6"/>
        <v>1.088695364831793</v>
      </c>
    </row>
    <row r="74" spans="1:10" x14ac:dyDescent="0.15">
      <c r="A74" s="208"/>
      <c r="B74" s="191" t="s">
        <v>108</v>
      </c>
      <c r="C74" s="192" t="s">
        <v>378</v>
      </c>
      <c r="D74" s="214"/>
      <c r="E74" s="198"/>
      <c r="F74" s="195">
        <f>逆行列係数!H75</f>
        <v>4.0544454226841303E-2</v>
      </c>
      <c r="G74" s="195">
        <f>逆行列係数!AW75</f>
        <v>5.6655024407699692E-2</v>
      </c>
      <c r="H74" s="472">
        <f t="shared" si="4"/>
        <v>1.0210178779987722</v>
      </c>
      <c r="I74" s="196">
        <f t="shared" si="5"/>
        <v>3.3547482553950636</v>
      </c>
      <c r="J74" s="197">
        <f t="shared" si="6"/>
        <v>4.375766133393836</v>
      </c>
    </row>
    <row r="75" spans="1:10" x14ac:dyDescent="0.15">
      <c r="A75" s="208"/>
      <c r="B75" s="191" t="s">
        <v>109</v>
      </c>
      <c r="C75" s="192" t="s">
        <v>347</v>
      </c>
      <c r="D75" s="214"/>
      <c r="E75" s="198"/>
      <c r="F75" s="195">
        <f>逆行列係数!H76</f>
        <v>2.5905460294368774E-2</v>
      </c>
      <c r="G75" s="195">
        <f>逆行列係数!AW76</f>
        <v>3.1430498011150179E-2</v>
      </c>
      <c r="H75" s="472">
        <f t="shared" si="4"/>
        <v>0.65236882830765608</v>
      </c>
      <c r="I75" s="196">
        <f t="shared" si="5"/>
        <v>1.8611131046441503</v>
      </c>
      <c r="J75" s="197">
        <f t="shared" si="6"/>
        <v>2.5134819329518061</v>
      </c>
    </row>
    <row r="76" spans="1:10" x14ac:dyDescent="0.15">
      <c r="A76" s="208"/>
      <c r="B76" s="191" t="s">
        <v>110</v>
      </c>
      <c r="C76" s="192" t="s">
        <v>19</v>
      </c>
      <c r="D76" s="214"/>
      <c r="E76" s="198"/>
      <c r="F76" s="195">
        <f>逆行列係数!H77</f>
        <v>1.282684457660242E-3</v>
      </c>
      <c r="G76" s="195">
        <f>逆行列係数!AW77</f>
        <v>2.5703814775942702E-3</v>
      </c>
      <c r="H76" s="472">
        <f t="shared" si="4"/>
        <v>3.2301427854348919E-2</v>
      </c>
      <c r="I76" s="196">
        <f t="shared" si="5"/>
        <v>0.15220155436888769</v>
      </c>
      <c r="J76" s="197">
        <f t="shared" si="6"/>
        <v>0.18450298222323661</v>
      </c>
    </row>
    <row r="77" spans="1:10" x14ac:dyDescent="0.15">
      <c r="A77" s="208"/>
      <c r="B77" s="191" t="s">
        <v>111</v>
      </c>
      <c r="C77" s="192" t="s">
        <v>20</v>
      </c>
      <c r="D77" s="214"/>
      <c r="E77" s="198"/>
      <c r="F77" s="195">
        <f>逆行列係数!H78</f>
        <v>1.0357222973111996E-2</v>
      </c>
      <c r="G77" s="195">
        <f>逆行列係数!AW78</f>
        <v>1.8167444496105835E-2</v>
      </c>
      <c r="H77" s="472">
        <f t="shared" si="4"/>
        <v>0.26082259642222849</v>
      </c>
      <c r="I77" s="196">
        <f t="shared" si="5"/>
        <v>1.0757598882971213</v>
      </c>
      <c r="J77" s="197">
        <f t="shared" si="6"/>
        <v>1.3365824847193499</v>
      </c>
    </row>
    <row r="78" spans="1:10" x14ac:dyDescent="0.15">
      <c r="A78" s="208"/>
      <c r="B78" s="191" t="s">
        <v>112</v>
      </c>
      <c r="C78" s="192" t="s">
        <v>379</v>
      </c>
      <c r="D78" s="214"/>
      <c r="E78" s="198"/>
      <c r="F78" s="195">
        <f>逆行列係数!H79</f>
        <v>1.2983983773698902E-4</v>
      </c>
      <c r="G78" s="195">
        <f>逆行列係数!AW79</f>
        <v>2.1502148540848888E-4</v>
      </c>
      <c r="H78" s="472">
        <f t="shared" si="4"/>
        <v>3.2697146412236583E-3</v>
      </c>
      <c r="I78" s="196">
        <f t="shared" si="5"/>
        <v>1.2732197375040742E-2</v>
      </c>
      <c r="J78" s="197">
        <f t="shared" si="6"/>
        <v>1.60019120162644E-2</v>
      </c>
    </row>
    <row r="79" spans="1:10" x14ac:dyDescent="0.15">
      <c r="A79" s="208"/>
      <c r="B79" s="191" t="s">
        <v>334</v>
      </c>
      <c r="C79" s="192" t="s">
        <v>380</v>
      </c>
      <c r="D79" s="214"/>
      <c r="E79" s="198"/>
      <c r="F79" s="195">
        <f>逆行列係数!H80</f>
        <v>1.1032583546522986E-3</v>
      </c>
      <c r="G79" s="195">
        <f>逆行列係数!AW80</f>
        <v>2.5610250093713251E-3</v>
      </c>
      <c r="H79" s="472">
        <f t="shared" si="4"/>
        <v>2.7782998331884683E-2</v>
      </c>
      <c r="I79" s="196">
        <f t="shared" si="5"/>
        <v>0.15164752415222577</v>
      </c>
      <c r="J79" s="197">
        <f t="shared" si="6"/>
        <v>0.17943052248411046</v>
      </c>
    </row>
    <row r="80" spans="1:10" x14ac:dyDescent="0.15">
      <c r="A80" s="208"/>
      <c r="B80" s="191" t="s">
        <v>335</v>
      </c>
      <c r="C80" s="192" t="s">
        <v>21</v>
      </c>
      <c r="D80" s="214"/>
      <c r="E80" s="198"/>
      <c r="F80" s="195">
        <f>逆行列係数!H81</f>
        <v>7.561260844870149E-2</v>
      </c>
      <c r="G80" s="195">
        <f>逆行列係数!AW81</f>
        <v>0.1110003882337956</v>
      </c>
      <c r="H80" s="472">
        <f t="shared" si="4"/>
        <v>1.9041278641046786</v>
      </c>
      <c r="I80" s="196">
        <f t="shared" si="5"/>
        <v>6.5727331806584219</v>
      </c>
      <c r="J80" s="197">
        <f t="shared" si="6"/>
        <v>8.4768610447631012</v>
      </c>
    </row>
    <row r="81" spans="1:10" x14ac:dyDescent="0.15">
      <c r="A81" s="208"/>
      <c r="B81" s="191" t="s">
        <v>381</v>
      </c>
      <c r="C81" s="435" t="s">
        <v>439</v>
      </c>
      <c r="D81" s="214"/>
      <c r="E81" s="198"/>
      <c r="F81" s="195">
        <f>逆行列係数!H82</f>
        <v>1.8607852713467717E-3</v>
      </c>
      <c r="G81" s="195">
        <f>逆行列係数!AW82</f>
        <v>4.4134840510477915E-3</v>
      </c>
      <c r="H81" s="472">
        <f t="shared" ref="H81:I83" si="9">D$9*F81</f>
        <v>4.6859553677357904E-2</v>
      </c>
      <c r="I81" s="196">
        <f t="shared" si="9"/>
        <v>0.26133830274114739</v>
      </c>
      <c r="J81" s="197">
        <f>SUM(H81:I81)</f>
        <v>0.30819785641850528</v>
      </c>
    </row>
    <row r="82" spans="1:10" x14ac:dyDescent="0.15">
      <c r="A82" s="208"/>
      <c r="B82" s="191" t="s">
        <v>336</v>
      </c>
      <c r="C82" s="192" t="s">
        <v>383</v>
      </c>
      <c r="D82" s="214"/>
      <c r="E82" s="198"/>
      <c r="F82" s="195">
        <f>逆行列係数!H83</f>
        <v>9.393685912096188E-4</v>
      </c>
      <c r="G82" s="195">
        <f>逆行列係数!AW83</f>
        <v>1.8914436866666398E-3</v>
      </c>
      <c r="H82" s="472">
        <f t="shared" si="9"/>
        <v>2.3655815423964648E-2</v>
      </c>
      <c r="I82" s="196">
        <f t="shared" si="9"/>
        <v>0.11199919997140727</v>
      </c>
      <c r="J82" s="197">
        <f>SUM(H82:I82)</f>
        <v>0.13565501539537192</v>
      </c>
    </row>
    <row r="83" spans="1:10" x14ac:dyDescent="0.15">
      <c r="A83" s="208"/>
      <c r="B83" s="191" t="s">
        <v>337</v>
      </c>
      <c r="C83" s="192" t="s">
        <v>384</v>
      </c>
      <c r="D83" s="214"/>
      <c r="E83" s="198"/>
      <c r="F83" s="195">
        <f>逆行列係数!H84</f>
        <v>5.6543994132552157E-3</v>
      </c>
      <c r="G83" s="195">
        <f>逆行列係数!AW84</f>
        <v>1.1330895476244147E-2</v>
      </c>
      <c r="H83" s="472">
        <f t="shared" si="9"/>
        <v>0.14239291169092447</v>
      </c>
      <c r="I83" s="196">
        <f t="shared" si="9"/>
        <v>0.67094317279700644</v>
      </c>
      <c r="J83" s="197">
        <f>SUM(H83:I83)</f>
        <v>0.81333608448793093</v>
      </c>
    </row>
    <row r="84" spans="1:10" x14ac:dyDescent="0.15">
      <c r="A84" s="216"/>
      <c r="B84" s="277"/>
      <c r="C84" s="278" t="s">
        <v>116</v>
      </c>
      <c r="D84" s="217">
        <f>SUM(D45:D83)</f>
        <v>0</v>
      </c>
      <c r="E84" s="224">
        <f>SUM(E45:E83)</f>
        <v>0</v>
      </c>
      <c r="F84" s="218">
        <f>逆行列係数!H85</f>
        <v>0.93599555423650238</v>
      </c>
      <c r="G84" s="218">
        <f>逆行列係数!AW85</f>
        <v>2.2968862363672216</v>
      </c>
      <c r="H84" s="488">
        <f>SUM(H45:H83)</f>
        <v>23.570873324770666</v>
      </c>
      <c r="I84" s="219">
        <f>SUM(I45:I83)</f>
        <v>136.00691509448285</v>
      </c>
      <c r="J84" s="220">
        <f>SUM(J45:J83)</f>
        <v>159.57778841925361</v>
      </c>
    </row>
    <row r="85" spans="1:10" x14ac:dyDescent="0.15">
      <c r="A85" s="221"/>
      <c r="B85" s="222"/>
      <c r="C85" s="223" t="s">
        <v>48</v>
      </c>
      <c r="D85" s="215">
        <f>SUM(D84,D44)</f>
        <v>25.182676582259589</v>
      </c>
      <c r="E85" s="215">
        <f>SUM(E84,E44)</f>
        <v>59.213605332753808</v>
      </c>
      <c r="F85" s="199">
        <f>逆行列係数!H87</f>
        <v>2.358344101545474</v>
      </c>
      <c r="G85" s="199">
        <f>逆行列係数!AW87</f>
        <v>2.3275898419088383</v>
      </c>
      <c r="H85" s="473">
        <f>SUM(H84,H44)</f>
        <v>59.38941677889926</v>
      </c>
      <c r="I85" s="200">
        <f>SUM(I84,I44)</f>
        <v>137.82498627531669</v>
      </c>
      <c r="J85" s="201">
        <f>SUM(J84,J44)</f>
        <v>197.21440305421606</v>
      </c>
    </row>
  </sheetData>
  <mergeCells count="1">
    <mergeCell ref="A3:C4"/>
  </mergeCells>
  <phoneticPr fontId="6"/>
  <pageMargins left="0.75" right="0.75" top="1" bottom="1" header="0.51200000000000001" footer="0.51200000000000001"/>
  <pageSetup paperSize="9" scale="7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3</vt:i4>
      </vt:variant>
    </vt:vector>
  </HeadingPairs>
  <TitlesOfParts>
    <vt:vector size="50" baseType="lpstr">
      <vt:lpstr>WS目次</vt:lpstr>
      <vt:lpstr>利用上の注意</vt:lpstr>
      <vt:lpstr>最終需要_まとめ</vt:lpstr>
      <vt:lpstr>地域別最終需要</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取引基本表</vt:lpstr>
      <vt:lpstr>投入係数</vt:lpstr>
      <vt:lpstr>逆行列係数</vt:lpstr>
      <vt:lpstr>分析係数</vt:lpstr>
      <vt:lpstr>逆行列係数!Print_Titles</vt:lpstr>
      <vt:lpstr>取引基本表!Print_Titles</vt:lpstr>
      <vt:lpstr>投入係数!Print_Titles</vt:lpstr>
    </vt:vector>
  </TitlesOfParts>
  <Company>兵庫県</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兵庫県</cp:lastModifiedBy>
  <cp:lastPrinted>2016-11-18T01:41:42Z</cp:lastPrinted>
  <dcterms:created xsi:type="dcterms:W3CDTF">2005-03-07T01:59:22Z</dcterms:created>
  <dcterms:modified xsi:type="dcterms:W3CDTF">2016-11-18T02:39:50Z</dcterms:modified>
</cp:coreProperties>
</file>