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55" yWindow="-15" windowWidth="9600" windowHeight="9165" tabRatio="597" activeTab="2"/>
  </bookViews>
  <sheets>
    <sheet name="行財政" sheetId="82" r:id="rId1"/>
    <sheet name="普通会計決算" sheetId="84" r:id="rId2"/>
    <sheet name="公務員・選挙" sheetId="83" r:id="rId3"/>
  </sheets>
  <definedNames>
    <definedName name="_xlnm.Print_Area" localSheetId="2">公務員・選挙!$A$1:$R$72</definedName>
    <definedName name="_xlnm.Print_Area" localSheetId="0">行財政!$A$1:$J$71</definedName>
    <definedName name="_xlnm.Print_Area" localSheetId="1">普通会計決算!$A$1:$AK$68</definedName>
    <definedName name="Print_Area_MI">#REF!</definedName>
    <definedName name="_xlnm.Print_Titles" localSheetId="2">公務員・選挙!$A:$B,公務員・選挙!$1:$6</definedName>
    <definedName name="_xlnm.Print_Titles" localSheetId="0">行財政!$A:$B,行財政!$1:$6</definedName>
    <definedName name="_xlnm.Print_Titles" localSheetId="1">普通会計決算!$A:$B,普通会計決算!$1:$6</definedName>
  </definedNames>
  <calcPr calcId="145621"/>
</workbook>
</file>

<file path=xl/calcChain.xml><?xml version="1.0" encoding="utf-8"?>
<calcChain xmlns="http://schemas.openxmlformats.org/spreadsheetml/2006/main">
  <c r="C22" i="83" l="1"/>
  <c r="C18" i="83"/>
  <c r="C7" i="83"/>
  <c r="AB63" i="84"/>
  <c r="AB60" i="84"/>
  <c r="AB54" i="84"/>
  <c r="AB46" i="84"/>
  <c r="AB34" i="84"/>
  <c r="AB28" i="84"/>
  <c r="AB22" i="84"/>
  <c r="AB18" i="84"/>
  <c r="AD63" i="84"/>
  <c r="AD60" i="84"/>
  <c r="AD54" i="84"/>
  <c r="AD46" i="84"/>
  <c r="AD34" i="84"/>
  <c r="AD28" i="84"/>
  <c r="AD22" i="84"/>
  <c r="AD18" i="84"/>
  <c r="AC63" i="84"/>
  <c r="AC60" i="84"/>
  <c r="AC54" i="84"/>
  <c r="AC46" i="84"/>
  <c r="AC34" i="84"/>
  <c r="AC28" i="84"/>
  <c r="AC22" i="84"/>
  <c r="AC18" i="84"/>
  <c r="AA63" i="84"/>
  <c r="Z63" i="84"/>
  <c r="AA60" i="84"/>
  <c r="Z60" i="84"/>
  <c r="AA54" i="84"/>
  <c r="Z54" i="84"/>
  <c r="AA46" i="84"/>
  <c r="Z46" i="84"/>
  <c r="AA34" i="84"/>
  <c r="Z34" i="84"/>
  <c r="AA28" i="84"/>
  <c r="Z28" i="84"/>
  <c r="AA22" i="84"/>
  <c r="Z22" i="84"/>
  <c r="AA18" i="84"/>
  <c r="Z18" i="84"/>
  <c r="Y63" i="84"/>
  <c r="Y60" i="84"/>
  <c r="Y54" i="84"/>
  <c r="Y46" i="84"/>
  <c r="Y41" i="84"/>
  <c r="Y34" i="84"/>
  <c r="Y28" i="84"/>
  <c r="Y22" i="84"/>
  <c r="Y18" i="84"/>
  <c r="X63" i="84" l="1"/>
  <c r="W63" i="84"/>
  <c r="V63" i="84"/>
  <c r="U63" i="84"/>
  <c r="X60" i="84"/>
  <c r="W60" i="84"/>
  <c r="V60" i="84"/>
  <c r="U60" i="84"/>
  <c r="X54" i="84"/>
  <c r="W54" i="84"/>
  <c r="V54" i="84"/>
  <c r="U54" i="84"/>
  <c r="X46" i="84"/>
  <c r="W46" i="84"/>
  <c r="V46" i="84"/>
  <c r="U46" i="84"/>
  <c r="X41" i="84"/>
  <c r="W41" i="84"/>
  <c r="V41" i="84"/>
  <c r="U41" i="84"/>
  <c r="X34" i="84"/>
  <c r="W34" i="84"/>
  <c r="V34" i="84"/>
  <c r="U34" i="84"/>
  <c r="X28" i="84"/>
  <c r="W28" i="84"/>
  <c r="V28" i="84"/>
  <c r="U28" i="84"/>
  <c r="X22" i="84"/>
  <c r="W22" i="84"/>
  <c r="V22" i="84"/>
  <c r="U22" i="84"/>
  <c r="X18" i="84"/>
  <c r="W18" i="84"/>
  <c r="V18" i="84"/>
  <c r="U18" i="84"/>
  <c r="T63" i="84"/>
  <c r="T60" i="84"/>
  <c r="T54" i="84"/>
  <c r="T46" i="84"/>
  <c r="T41" i="84"/>
  <c r="T34" i="84"/>
  <c r="T28" i="84"/>
  <c r="T22" i="84"/>
  <c r="T18" i="84"/>
  <c r="K63" i="83" l="1"/>
  <c r="K60" i="83"/>
  <c r="K54" i="83"/>
  <c r="K46" i="83"/>
  <c r="K41" i="83"/>
  <c r="K34" i="83"/>
  <c r="K28" i="83"/>
  <c r="K22" i="83"/>
  <c r="K18" i="83"/>
  <c r="K8" i="83"/>
  <c r="J63" i="83"/>
  <c r="L63" i="83" s="1"/>
  <c r="J60" i="83"/>
  <c r="J54" i="83"/>
  <c r="J46" i="83"/>
  <c r="L46" i="83" s="1"/>
  <c r="J41" i="83"/>
  <c r="J34" i="83"/>
  <c r="J28" i="83"/>
  <c r="J22" i="83"/>
  <c r="J18" i="83"/>
  <c r="J8" i="83"/>
  <c r="L8" i="83" s="1"/>
  <c r="L66" i="83"/>
  <c r="L65" i="83"/>
  <c r="L64" i="83"/>
  <c r="L62" i="83"/>
  <c r="L61" i="83"/>
  <c r="L60" i="83"/>
  <c r="L59" i="83"/>
  <c r="L58" i="83"/>
  <c r="L57" i="83"/>
  <c r="L56" i="83"/>
  <c r="L55" i="83"/>
  <c r="L53" i="83"/>
  <c r="L52" i="83"/>
  <c r="L51" i="83"/>
  <c r="L50" i="83"/>
  <c r="L49" i="83"/>
  <c r="L48" i="83"/>
  <c r="L47" i="83"/>
  <c r="L45" i="83"/>
  <c r="L44" i="83"/>
  <c r="L43" i="83"/>
  <c r="L42" i="83"/>
  <c r="L41" i="83"/>
  <c r="L40" i="83"/>
  <c r="L39" i="83"/>
  <c r="L38" i="83"/>
  <c r="L37" i="83"/>
  <c r="L36" i="83"/>
  <c r="L35" i="83"/>
  <c r="L33" i="83"/>
  <c r="L32" i="83"/>
  <c r="L31" i="83"/>
  <c r="L30" i="83"/>
  <c r="L29" i="83"/>
  <c r="L27" i="83"/>
  <c r="L26" i="83"/>
  <c r="L25" i="83"/>
  <c r="L24" i="83"/>
  <c r="L23" i="83"/>
  <c r="L21" i="83"/>
  <c r="L20" i="83"/>
  <c r="L19" i="83"/>
  <c r="L17" i="83"/>
  <c r="L16" i="83"/>
  <c r="L15" i="83"/>
  <c r="L14" i="83"/>
  <c r="L13" i="83"/>
  <c r="L12" i="83"/>
  <c r="L11" i="83"/>
  <c r="L10" i="83"/>
  <c r="L9" i="83"/>
  <c r="S66" i="83"/>
  <c r="S65" i="83"/>
  <c r="S64" i="83"/>
  <c r="S62" i="83"/>
  <c r="S61" i="83"/>
  <c r="S59" i="83"/>
  <c r="S58" i="83"/>
  <c r="S57" i="83"/>
  <c r="S56" i="83"/>
  <c r="S55" i="83"/>
  <c r="S53" i="83"/>
  <c r="S52" i="83"/>
  <c r="S51" i="83"/>
  <c r="S50" i="83"/>
  <c r="S49" i="83"/>
  <c r="S48" i="83"/>
  <c r="S47" i="83"/>
  <c r="S45" i="83"/>
  <c r="S44" i="83"/>
  <c r="S43" i="83"/>
  <c r="S40" i="83"/>
  <c r="S39" i="83"/>
  <c r="S38" i="83"/>
  <c r="S37" i="83"/>
  <c r="S36" i="83"/>
  <c r="S35" i="83"/>
  <c r="S33" i="83"/>
  <c r="S32" i="83"/>
  <c r="S31" i="83"/>
  <c r="S30" i="83"/>
  <c r="S29" i="83"/>
  <c r="S27" i="83"/>
  <c r="S26" i="83"/>
  <c r="S25" i="83"/>
  <c r="S24" i="83"/>
  <c r="S23" i="83"/>
  <c r="S21" i="83"/>
  <c r="S20" i="83"/>
  <c r="S19" i="83"/>
  <c r="S17" i="83"/>
  <c r="S16" i="83"/>
  <c r="S15" i="83"/>
  <c r="S14" i="83"/>
  <c r="S13" i="83"/>
  <c r="S12" i="83"/>
  <c r="S11" i="83"/>
  <c r="S10" i="83"/>
  <c r="S9" i="83"/>
  <c r="J7" i="83" l="1"/>
  <c r="L28" i="83"/>
  <c r="L34" i="83"/>
  <c r="L54" i="83"/>
  <c r="L22" i="83"/>
  <c r="K7" i="83"/>
  <c r="L7" i="83" s="1"/>
  <c r="L18" i="83"/>
  <c r="N8" i="84" l="1"/>
  <c r="N19" i="84"/>
  <c r="N20" i="84"/>
  <c r="N21" i="84"/>
  <c r="N23" i="84"/>
  <c r="N24" i="84"/>
  <c r="N25" i="84"/>
  <c r="N26" i="84"/>
  <c r="N27" i="84"/>
  <c r="N29" i="84"/>
  <c r="N30" i="84"/>
  <c r="N31" i="84"/>
  <c r="N32" i="84"/>
  <c r="N33" i="84"/>
  <c r="N35" i="84"/>
  <c r="N36" i="84"/>
  <c r="N37" i="84"/>
  <c r="N38" i="84"/>
  <c r="N39" i="84"/>
  <c r="N40" i="84"/>
  <c r="N42" i="84"/>
  <c r="N43" i="84"/>
  <c r="N44" i="84"/>
  <c r="N45" i="84"/>
  <c r="N47" i="84"/>
  <c r="N48" i="84"/>
  <c r="N49" i="84"/>
  <c r="N50" i="84"/>
  <c r="N51" i="84"/>
  <c r="N52" i="84"/>
  <c r="N53" i="84"/>
  <c r="N55" i="84"/>
  <c r="N56" i="84"/>
  <c r="N57" i="84"/>
  <c r="N58" i="84"/>
  <c r="N59" i="84"/>
  <c r="N61" i="84"/>
  <c r="N62" i="84"/>
  <c r="N64" i="84"/>
  <c r="N65" i="84"/>
  <c r="N66" i="84"/>
  <c r="Q28" i="84"/>
  <c r="Q41" i="83"/>
  <c r="P41" i="83"/>
  <c r="R41" i="83" s="1"/>
  <c r="Q63" i="83"/>
  <c r="P63" i="83"/>
  <c r="R63" i="83" s="1"/>
  <c r="N63" i="83"/>
  <c r="M63" i="83"/>
  <c r="Q60" i="83"/>
  <c r="P60" i="83"/>
  <c r="N60" i="83"/>
  <c r="M60" i="83"/>
  <c r="O60" i="83" s="1"/>
  <c r="Q54" i="83"/>
  <c r="P54" i="83"/>
  <c r="R54" i="83" s="1"/>
  <c r="N54" i="83"/>
  <c r="M54" i="83"/>
  <c r="Q46" i="83"/>
  <c r="P46" i="83"/>
  <c r="N46" i="83"/>
  <c r="M46" i="83"/>
  <c r="O46" i="83" s="1"/>
  <c r="N41" i="83"/>
  <c r="M41" i="83"/>
  <c r="Q34" i="83"/>
  <c r="P34" i="83"/>
  <c r="N34" i="83"/>
  <c r="M34" i="83"/>
  <c r="O34" i="83" s="1"/>
  <c r="M28" i="83"/>
  <c r="Q28" i="83"/>
  <c r="R28" i="83" s="1"/>
  <c r="P28" i="83"/>
  <c r="N28" i="83"/>
  <c r="O28" i="83" s="1"/>
  <c r="Q22" i="83"/>
  <c r="P22" i="83"/>
  <c r="N22" i="83"/>
  <c r="M22" i="83"/>
  <c r="O22" i="83" s="1"/>
  <c r="Q18" i="83"/>
  <c r="P18" i="83"/>
  <c r="R18" i="83" s="1"/>
  <c r="N18" i="83"/>
  <c r="M18" i="83"/>
  <c r="R66" i="84"/>
  <c r="R65" i="84"/>
  <c r="R64" i="84"/>
  <c r="R62" i="84"/>
  <c r="R61" i="84"/>
  <c r="R60" i="84"/>
  <c r="R59" i="84"/>
  <c r="R58" i="84"/>
  <c r="R57" i="84"/>
  <c r="R56" i="84"/>
  <c r="R55" i="84"/>
  <c r="R54" i="84"/>
  <c r="R53" i="84"/>
  <c r="R52" i="84"/>
  <c r="R51" i="84"/>
  <c r="R50" i="84"/>
  <c r="R49" i="84"/>
  <c r="R48" i="84"/>
  <c r="R47" i="84"/>
  <c r="R46" i="84"/>
  <c r="R45" i="84"/>
  <c r="R44" i="84"/>
  <c r="R43" i="84"/>
  <c r="R42" i="84"/>
  <c r="R41" i="84"/>
  <c r="R40" i="84"/>
  <c r="R39" i="84"/>
  <c r="R38" i="84"/>
  <c r="R37" i="84"/>
  <c r="R36" i="84"/>
  <c r="R35" i="84"/>
  <c r="R34" i="84"/>
  <c r="R33" i="84"/>
  <c r="R32" i="84"/>
  <c r="R31" i="84"/>
  <c r="R30" i="84"/>
  <c r="R29" i="84"/>
  <c r="R28" i="84"/>
  <c r="R27" i="84"/>
  <c r="R26" i="84"/>
  <c r="R25" i="84"/>
  <c r="R24" i="84"/>
  <c r="R23" i="84"/>
  <c r="R22" i="84"/>
  <c r="R21" i="84"/>
  <c r="R20" i="84"/>
  <c r="R19" i="84"/>
  <c r="R18" i="84"/>
  <c r="R8" i="84"/>
  <c r="Q66" i="84"/>
  <c r="Q65" i="84"/>
  <c r="Q64" i="84"/>
  <c r="Q63" i="84"/>
  <c r="Q62" i="84"/>
  <c r="Q61" i="84"/>
  <c r="Q60" i="84"/>
  <c r="Q59" i="84"/>
  <c r="Q58" i="84"/>
  <c r="Q57" i="84"/>
  <c r="Q56" i="84"/>
  <c r="Q55" i="84"/>
  <c r="Q54" i="84"/>
  <c r="Q53" i="84"/>
  <c r="Q52" i="84"/>
  <c r="Q51" i="84"/>
  <c r="Q50" i="84"/>
  <c r="Q49" i="84"/>
  <c r="Q48" i="84"/>
  <c r="Q47" i="84"/>
  <c r="Q46" i="84"/>
  <c r="Q45" i="84"/>
  <c r="Q44" i="84"/>
  <c r="Q43" i="84"/>
  <c r="Q42" i="84"/>
  <c r="Q41" i="84"/>
  <c r="Q40" i="84"/>
  <c r="Q39" i="84"/>
  <c r="Q38" i="84"/>
  <c r="Q37" i="84"/>
  <c r="Q36" i="84"/>
  <c r="Q35" i="84"/>
  <c r="Q33" i="84"/>
  <c r="Q32" i="84"/>
  <c r="Q31" i="84"/>
  <c r="Q30" i="84"/>
  <c r="Q29" i="84"/>
  <c r="Q27" i="84"/>
  <c r="Q26" i="84"/>
  <c r="Q25" i="84"/>
  <c r="Q24" i="84"/>
  <c r="Q23" i="84"/>
  <c r="Q22" i="84"/>
  <c r="Q21" i="84"/>
  <c r="Q20" i="84"/>
  <c r="Q19" i="84"/>
  <c r="Q18" i="84"/>
  <c r="Q8" i="84"/>
  <c r="P66" i="84"/>
  <c r="P65" i="84"/>
  <c r="P64" i="84"/>
  <c r="P63" i="84"/>
  <c r="P62" i="84"/>
  <c r="P61" i="84"/>
  <c r="P60" i="84"/>
  <c r="P59" i="84"/>
  <c r="P58" i="84"/>
  <c r="P57" i="84"/>
  <c r="P56" i="84"/>
  <c r="P55" i="84"/>
  <c r="P54" i="84"/>
  <c r="P53" i="84"/>
  <c r="P52" i="84"/>
  <c r="P51" i="84"/>
  <c r="P50" i="84"/>
  <c r="P49" i="84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8" i="84"/>
  <c r="O66" i="84"/>
  <c r="O65" i="84"/>
  <c r="O64" i="84"/>
  <c r="O63" i="84"/>
  <c r="O62" i="84"/>
  <c r="O61" i="84"/>
  <c r="O60" i="84"/>
  <c r="O59" i="84"/>
  <c r="O58" i="84"/>
  <c r="O57" i="84"/>
  <c r="O56" i="84"/>
  <c r="O55" i="84"/>
  <c r="O54" i="84"/>
  <c r="O53" i="84"/>
  <c r="O52" i="84"/>
  <c r="O51" i="84"/>
  <c r="O50" i="84"/>
  <c r="O49" i="84"/>
  <c r="O48" i="84"/>
  <c r="O47" i="84"/>
  <c r="O46" i="84"/>
  <c r="O45" i="84"/>
  <c r="O44" i="84"/>
  <c r="O43" i="84"/>
  <c r="O42" i="84"/>
  <c r="O41" i="84"/>
  <c r="O40" i="84"/>
  <c r="O39" i="84"/>
  <c r="O38" i="84"/>
  <c r="O37" i="84"/>
  <c r="O36" i="84"/>
  <c r="O35" i="84"/>
  <c r="O34" i="84"/>
  <c r="O33" i="84"/>
  <c r="O32" i="84"/>
  <c r="O31" i="84"/>
  <c r="O30" i="84"/>
  <c r="O29" i="84"/>
  <c r="O27" i="84"/>
  <c r="O26" i="84"/>
  <c r="O25" i="84"/>
  <c r="O24" i="84"/>
  <c r="O23" i="84"/>
  <c r="O22" i="84"/>
  <c r="O21" i="84"/>
  <c r="O20" i="84"/>
  <c r="O19" i="84"/>
  <c r="O8" i="84"/>
  <c r="AJ18" i="84"/>
  <c r="AI18" i="84"/>
  <c r="AH18" i="84"/>
  <c r="AG18" i="84"/>
  <c r="AK66" i="84"/>
  <c r="AK65" i="84"/>
  <c r="AK64" i="84"/>
  <c r="AK63" i="84"/>
  <c r="AK62" i="84"/>
  <c r="AK61" i="84"/>
  <c r="AK60" i="84"/>
  <c r="AK59" i="84"/>
  <c r="AK58" i="84"/>
  <c r="AK57" i="84"/>
  <c r="AK56" i="84"/>
  <c r="AK55" i="84"/>
  <c r="AK54" i="84"/>
  <c r="AK53" i="84"/>
  <c r="AK52" i="84"/>
  <c r="AK51" i="84"/>
  <c r="AK50" i="84"/>
  <c r="AK49" i="84"/>
  <c r="AK48" i="84"/>
  <c r="AK47" i="84"/>
  <c r="AK46" i="84"/>
  <c r="AK45" i="84"/>
  <c r="AK44" i="84"/>
  <c r="AK43" i="84"/>
  <c r="AK42" i="84"/>
  <c r="AK40" i="84"/>
  <c r="AK39" i="84"/>
  <c r="AK38" i="84"/>
  <c r="AK37" i="84"/>
  <c r="AK36" i="84"/>
  <c r="AK35" i="84"/>
  <c r="AK34" i="84"/>
  <c r="AK33" i="84"/>
  <c r="AK32" i="84"/>
  <c r="AK31" i="84"/>
  <c r="AK30" i="84"/>
  <c r="AK29" i="84"/>
  <c r="AK28" i="84"/>
  <c r="AK27" i="84"/>
  <c r="AK26" i="84"/>
  <c r="AK25" i="84"/>
  <c r="AK24" i="84"/>
  <c r="AK23" i="84"/>
  <c r="AC7" i="84"/>
  <c r="AK22" i="84"/>
  <c r="AK21" i="84"/>
  <c r="AK20" i="84"/>
  <c r="AK19" i="84"/>
  <c r="AK8" i="84"/>
  <c r="AJ41" i="84"/>
  <c r="AJ63" i="84"/>
  <c r="AJ66" i="84"/>
  <c r="AJ65" i="84"/>
  <c r="AJ64" i="84"/>
  <c r="AJ62" i="84"/>
  <c r="AJ61" i="84"/>
  <c r="AJ60" i="84"/>
  <c r="AJ59" i="84"/>
  <c r="AJ58" i="84"/>
  <c r="AJ57" i="84"/>
  <c r="AJ56" i="84"/>
  <c r="AJ55" i="84"/>
  <c r="AJ54" i="84"/>
  <c r="AJ53" i="84"/>
  <c r="AJ52" i="84"/>
  <c r="AJ51" i="84"/>
  <c r="AJ50" i="84"/>
  <c r="AJ49" i="84"/>
  <c r="AJ48" i="84"/>
  <c r="AJ47" i="84"/>
  <c r="AJ46" i="84"/>
  <c r="AJ45" i="84"/>
  <c r="AJ44" i="84"/>
  <c r="AJ43" i="84"/>
  <c r="AJ42" i="84"/>
  <c r="AJ40" i="84"/>
  <c r="AJ39" i="84"/>
  <c r="AJ38" i="84"/>
  <c r="AJ37" i="84"/>
  <c r="AJ36" i="84"/>
  <c r="AJ35" i="84"/>
  <c r="AJ34" i="84"/>
  <c r="AJ33" i="84"/>
  <c r="AJ32" i="84"/>
  <c r="AJ31" i="84"/>
  <c r="AJ30" i="84"/>
  <c r="AJ29" i="84"/>
  <c r="AJ28" i="84"/>
  <c r="AJ27" i="84"/>
  <c r="AJ26" i="84"/>
  <c r="AJ25" i="84"/>
  <c r="AJ24" i="84"/>
  <c r="AJ23" i="84"/>
  <c r="AJ22" i="84"/>
  <c r="AJ21" i="84"/>
  <c r="AJ20" i="84"/>
  <c r="AJ19" i="84"/>
  <c r="AJ8" i="84"/>
  <c r="AI28" i="84"/>
  <c r="AI54" i="84"/>
  <c r="AI60" i="84"/>
  <c r="AI66" i="84"/>
  <c r="AI65" i="84"/>
  <c r="AI64" i="84"/>
  <c r="AI63" i="84"/>
  <c r="AI62" i="84"/>
  <c r="AI61" i="84"/>
  <c r="AI59" i="84"/>
  <c r="AI58" i="84"/>
  <c r="AI57" i="84"/>
  <c r="AI56" i="84"/>
  <c r="AI55" i="84"/>
  <c r="AI53" i="84"/>
  <c r="AI52" i="84"/>
  <c r="AI51" i="84"/>
  <c r="AI50" i="84"/>
  <c r="AI49" i="84"/>
  <c r="AI48" i="84"/>
  <c r="AI47" i="84"/>
  <c r="AI45" i="84"/>
  <c r="AI44" i="84"/>
  <c r="AI43" i="84"/>
  <c r="AI42" i="84"/>
  <c r="AI41" i="84"/>
  <c r="AI40" i="84"/>
  <c r="AI39" i="84"/>
  <c r="AI38" i="84"/>
  <c r="AI37" i="84"/>
  <c r="AI36" i="84"/>
  <c r="AI35" i="84"/>
  <c r="AI34" i="84"/>
  <c r="AI33" i="84"/>
  <c r="AI32" i="84"/>
  <c r="AI31" i="84"/>
  <c r="AI30" i="84"/>
  <c r="AI29" i="84"/>
  <c r="AI27" i="84"/>
  <c r="AI26" i="84"/>
  <c r="AI25" i="84"/>
  <c r="AI24" i="84"/>
  <c r="AI23" i="84"/>
  <c r="AI21" i="84"/>
  <c r="AI20" i="84"/>
  <c r="AI19" i="84"/>
  <c r="AI8" i="84"/>
  <c r="AH66" i="84"/>
  <c r="AH65" i="84"/>
  <c r="AH64" i="84"/>
  <c r="AH62" i="84"/>
  <c r="AH61" i="84"/>
  <c r="AH60" i="84"/>
  <c r="AH59" i="84"/>
  <c r="AH58" i="84"/>
  <c r="AH57" i="84"/>
  <c r="AH56" i="84"/>
  <c r="AH55" i="84"/>
  <c r="AH54" i="84"/>
  <c r="AH53" i="84"/>
  <c r="AH52" i="84"/>
  <c r="AH51" i="84"/>
  <c r="AH50" i="84"/>
  <c r="AH49" i="84"/>
  <c r="AH48" i="84"/>
  <c r="AH47" i="84"/>
  <c r="AH45" i="84"/>
  <c r="AH44" i="84"/>
  <c r="AH43" i="84"/>
  <c r="AH42" i="84"/>
  <c r="AH41" i="84"/>
  <c r="AH40" i="84"/>
  <c r="AH39" i="84"/>
  <c r="AH38" i="84"/>
  <c r="AH37" i="84"/>
  <c r="AH36" i="84"/>
  <c r="AH35" i="84"/>
  <c r="AH34" i="84"/>
  <c r="AH33" i="84"/>
  <c r="AH32" i="84"/>
  <c r="AH31" i="84"/>
  <c r="AH30" i="84"/>
  <c r="AH29" i="84"/>
  <c r="AH28" i="84"/>
  <c r="AH27" i="84"/>
  <c r="AH26" i="84"/>
  <c r="AH25" i="84"/>
  <c r="AH24" i="84"/>
  <c r="AH23" i="84"/>
  <c r="AH22" i="84"/>
  <c r="AH21" i="84"/>
  <c r="AH20" i="84"/>
  <c r="AH19" i="84"/>
  <c r="AH8" i="84"/>
  <c r="AG66" i="84"/>
  <c r="AG65" i="84"/>
  <c r="AG64" i="84"/>
  <c r="AG62" i="84"/>
  <c r="AG61" i="84"/>
  <c r="AG60" i="84"/>
  <c r="AG59" i="84"/>
  <c r="AG58" i="84"/>
  <c r="AG57" i="84"/>
  <c r="AG56" i="84"/>
  <c r="AG55" i="84"/>
  <c r="AG54" i="84"/>
  <c r="AG53" i="84"/>
  <c r="AG52" i="84"/>
  <c r="AG51" i="84"/>
  <c r="AG50" i="84"/>
  <c r="AG49" i="84"/>
  <c r="AG48" i="84"/>
  <c r="AG47" i="84"/>
  <c r="AG45" i="84"/>
  <c r="AG44" i="84"/>
  <c r="AG43" i="84"/>
  <c r="AG42" i="84"/>
  <c r="AG41" i="84"/>
  <c r="AG40" i="84"/>
  <c r="AG39" i="84"/>
  <c r="AG38" i="84"/>
  <c r="AG37" i="84"/>
  <c r="AG36" i="84"/>
  <c r="AG35" i="84"/>
  <c r="AG34" i="84"/>
  <c r="AG33" i="84"/>
  <c r="AG32" i="84"/>
  <c r="AG31" i="84"/>
  <c r="AG30" i="84"/>
  <c r="AG29" i="84"/>
  <c r="AG28" i="84"/>
  <c r="AG27" i="84"/>
  <c r="AG26" i="84"/>
  <c r="AG25" i="84"/>
  <c r="AG24" i="84"/>
  <c r="AG23" i="84"/>
  <c r="AG22" i="84"/>
  <c r="AG21" i="84"/>
  <c r="AG20" i="84"/>
  <c r="AG19" i="84"/>
  <c r="AG8" i="84"/>
  <c r="AA7" i="84"/>
  <c r="AD7" i="84"/>
  <c r="AB7" i="84"/>
  <c r="Z7" i="84"/>
  <c r="X7" i="84"/>
  <c r="V7" i="84"/>
  <c r="N60" i="84" l="1"/>
  <c r="O7" i="84"/>
  <c r="R7" i="84"/>
  <c r="W7" i="84"/>
  <c r="N46" i="84"/>
  <c r="N34" i="84"/>
  <c r="N22" i="84"/>
  <c r="T7" i="84"/>
  <c r="AG46" i="84"/>
  <c r="AG63" i="84"/>
  <c r="U7" i="84"/>
  <c r="AH46" i="84"/>
  <c r="AH63" i="84"/>
  <c r="AI22" i="84"/>
  <c r="AI46" i="84"/>
  <c r="Y7" i="84"/>
  <c r="AK7" i="84"/>
  <c r="AK41" i="84"/>
  <c r="AK18" i="84"/>
  <c r="O28" i="84"/>
  <c r="P7" i="84"/>
  <c r="P34" i="84"/>
  <c r="Q34" i="84"/>
  <c r="R63" i="84"/>
  <c r="O18" i="83"/>
  <c r="R22" i="83"/>
  <c r="R34" i="83"/>
  <c r="O41" i="83"/>
  <c r="R46" i="83"/>
  <c r="O54" i="83"/>
  <c r="R60" i="83"/>
  <c r="O63" i="83"/>
  <c r="N63" i="84"/>
  <c r="N54" i="84"/>
  <c r="N41" i="84"/>
  <c r="N28" i="84"/>
  <c r="N18" i="84"/>
  <c r="O18" i="84"/>
  <c r="Q7" i="84"/>
  <c r="N7" i="84" l="1"/>
  <c r="AH7" i="84"/>
  <c r="AI7" i="84"/>
  <c r="AJ7" i="84"/>
  <c r="AG7" i="84"/>
</calcChain>
</file>

<file path=xl/comments1.xml><?xml version="1.0" encoding="utf-8"?>
<comments xmlns="http://schemas.openxmlformats.org/spreadsheetml/2006/main">
  <authors>
    <author>兵庫県</author>
  </authors>
  <commentList>
    <comment ref="J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兵庫県: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<sst xmlns="http://schemas.openxmlformats.org/spreadsheetml/2006/main" count="1042" uniqueCount="168">
  <si>
    <t>兵庫県</t>
  </si>
  <si>
    <t>区　分</t>
  </si>
  <si>
    <t>調査時点</t>
  </si>
  <si>
    <t>単　位</t>
  </si>
  <si>
    <t>千円</t>
  </si>
  <si>
    <t>人</t>
  </si>
  <si>
    <t>28</t>
  </si>
  <si>
    <t>資　料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</si>
  <si>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</si>
  <si>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</si>
  <si>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</si>
  <si>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</si>
  <si>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</si>
  <si>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</si>
  <si>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</si>
  <si>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</si>
  <si>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</si>
  <si>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</si>
  <si>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</si>
  <si>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</si>
  <si>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</si>
  <si>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</si>
  <si>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</si>
  <si>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</si>
  <si>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</si>
  <si>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</si>
  <si>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</si>
  <si>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</si>
  <si>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</si>
  <si>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</si>
  <si>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</si>
  <si>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</si>
  <si>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</si>
  <si>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</si>
  <si>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</si>
  <si>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西脇市</t>
  </si>
  <si>
    <t>三木市</t>
  </si>
  <si>
    <t>小野市</t>
  </si>
  <si>
    <t>加西市</t>
  </si>
  <si>
    <t>中播磨地域</t>
  </si>
  <si>
    <t>市川町</t>
  </si>
  <si>
    <t>福崎町</t>
  </si>
  <si>
    <t>西播磨地域</t>
  </si>
  <si>
    <t>相生市</t>
  </si>
  <si>
    <t>赤穂市</t>
  </si>
  <si>
    <t>太子町</t>
  </si>
  <si>
    <t>上郡町</t>
  </si>
  <si>
    <t>但馬地域</t>
  </si>
  <si>
    <t>丹波地域</t>
  </si>
  <si>
    <t>篠山市</t>
  </si>
  <si>
    <t>淡路地域</t>
  </si>
  <si>
    <t>地方交付税</t>
  </si>
  <si>
    <t>手数料</t>
  </si>
  <si>
    <t>国庫支出金</t>
  </si>
  <si>
    <t>県支出金</t>
  </si>
  <si>
    <t>地方債</t>
  </si>
  <si>
    <t>人件費</t>
  </si>
  <si>
    <t>物件費</t>
  </si>
  <si>
    <t>扶助費</t>
  </si>
  <si>
    <t>補助費等</t>
  </si>
  <si>
    <t>公債費</t>
  </si>
  <si>
    <t>積立金</t>
  </si>
  <si>
    <t>歳入総額に占める割合</t>
  </si>
  <si>
    <t>地方譲与税</t>
  </si>
  <si>
    <t>繰出金</t>
  </si>
  <si>
    <t>％</t>
  </si>
  <si>
    <t>衆議院議員(小選挙区)選挙</t>
    <rPh sb="0" eb="3">
      <t>シュウギイン</t>
    </rPh>
    <rPh sb="3" eb="5">
      <t>ギイン</t>
    </rPh>
    <rPh sb="6" eb="10">
      <t>ショウセンキョク</t>
    </rPh>
    <rPh sb="11" eb="13">
      <t>センキョ</t>
    </rPh>
    <phoneticPr fontId="3"/>
  </si>
  <si>
    <t>養父市</t>
    <rPh sb="0" eb="2">
      <t>ヤブ</t>
    </rPh>
    <rPh sb="2" eb="3">
      <t>シ</t>
    </rPh>
    <phoneticPr fontId="3"/>
  </si>
  <si>
    <t>市町議会議員・職員数</t>
    <rPh sb="0" eb="2">
      <t>シチョウ</t>
    </rPh>
    <rPh sb="2" eb="4">
      <t>ギカイ</t>
    </rPh>
    <rPh sb="7" eb="9">
      <t>ショクイン</t>
    </rPh>
    <phoneticPr fontId="3"/>
  </si>
  <si>
    <t>参議院議員(選挙区)選挙</t>
    <rPh sb="0" eb="3">
      <t>サンギイン</t>
    </rPh>
    <rPh sb="3" eb="5">
      <t>ギイン</t>
    </rPh>
    <rPh sb="6" eb="9">
      <t>センキョク</t>
    </rPh>
    <rPh sb="10" eb="12">
      <t>センキョ</t>
    </rPh>
    <phoneticPr fontId="3"/>
  </si>
  <si>
    <t>知事選挙</t>
    <rPh sb="0" eb="2">
      <t>チジ</t>
    </rPh>
    <rPh sb="2" eb="4">
      <t>センキョ</t>
    </rPh>
    <phoneticPr fontId="3"/>
  </si>
  <si>
    <t>市町財政指標</t>
    <rPh sb="0" eb="2">
      <t>シチョウ</t>
    </rPh>
    <rPh sb="2" eb="4">
      <t>ザイセイ</t>
    </rPh>
    <rPh sb="4" eb="6">
      <t>シヒョウ</t>
    </rPh>
    <phoneticPr fontId="3"/>
  </si>
  <si>
    <t>歳入</t>
    <rPh sb="0" eb="2">
      <t>サイニュウ</t>
    </rPh>
    <phoneticPr fontId="3"/>
  </si>
  <si>
    <t>歳出</t>
    <rPh sb="0" eb="2">
      <t>サイシュツ</t>
    </rPh>
    <phoneticPr fontId="3"/>
  </si>
  <si>
    <t>歳出総額に占める割合</t>
    <rPh sb="1" eb="2">
      <t>シュツ</t>
    </rPh>
    <phoneticPr fontId="3"/>
  </si>
  <si>
    <t>丹波市</t>
    <rPh sb="0" eb="2">
      <t>タンバ</t>
    </rPh>
    <rPh sb="2" eb="3">
      <t>シ</t>
    </rPh>
    <phoneticPr fontId="11"/>
  </si>
  <si>
    <t>南あわじ市</t>
    <rPh sb="0" eb="1">
      <t>ミナミ</t>
    </rPh>
    <rPh sb="4" eb="5">
      <t>シ</t>
    </rPh>
    <phoneticPr fontId="11"/>
  </si>
  <si>
    <t>淡路市</t>
    <rPh sb="0" eb="2">
      <t>アワジ</t>
    </rPh>
    <rPh sb="2" eb="3">
      <t>シ</t>
    </rPh>
    <phoneticPr fontId="11"/>
  </si>
  <si>
    <t>豊岡市</t>
    <rPh sb="0" eb="3">
      <t>トヨオカシ</t>
    </rPh>
    <phoneticPr fontId="9"/>
  </si>
  <si>
    <t>朝来市</t>
    <rPh sb="0" eb="2">
      <t>アサゴ</t>
    </rPh>
    <rPh sb="2" eb="3">
      <t>シ</t>
    </rPh>
    <phoneticPr fontId="9"/>
  </si>
  <si>
    <t>宍粟市</t>
    <rPh sb="0" eb="2">
      <t>シソウ</t>
    </rPh>
    <rPh sb="2" eb="3">
      <t>シ</t>
    </rPh>
    <phoneticPr fontId="9"/>
  </si>
  <si>
    <t>香美町</t>
    <rPh sb="0" eb="2">
      <t>カミ</t>
    </rPh>
    <rPh sb="2" eb="3">
      <t>チョウ</t>
    </rPh>
    <phoneticPr fontId="9"/>
  </si>
  <si>
    <t>課税対象所得</t>
    <rPh sb="0" eb="2">
      <t>カゼイ</t>
    </rPh>
    <rPh sb="2" eb="4">
      <t>タイショウ</t>
    </rPh>
    <rPh sb="4" eb="6">
      <t>ショトク</t>
    </rPh>
    <phoneticPr fontId="9"/>
  </si>
  <si>
    <t>多可町</t>
    <rPh sb="0" eb="1">
      <t>タ</t>
    </rPh>
    <rPh sb="1" eb="2">
      <t>カ</t>
    </rPh>
    <rPh sb="2" eb="3">
      <t>チョウ</t>
    </rPh>
    <phoneticPr fontId="9"/>
  </si>
  <si>
    <t>神河町</t>
    <rPh sb="0" eb="1">
      <t>カミ</t>
    </rPh>
    <rPh sb="1" eb="2">
      <t>カワ</t>
    </rPh>
    <rPh sb="2" eb="3">
      <t>チョウ</t>
    </rPh>
    <phoneticPr fontId="9"/>
  </si>
  <si>
    <t>たつの市</t>
    <rPh sb="3" eb="4">
      <t>シ</t>
    </rPh>
    <phoneticPr fontId="9"/>
  </si>
  <si>
    <t>佐用町</t>
    <rPh sb="0" eb="3">
      <t>サヨウチョウ</t>
    </rPh>
    <phoneticPr fontId="9"/>
  </si>
  <si>
    <t>新温泉町</t>
    <rPh sb="0" eb="1">
      <t>シン</t>
    </rPh>
    <rPh sb="1" eb="4">
      <t>オンセンチョウ</t>
    </rPh>
    <phoneticPr fontId="9"/>
  </si>
  <si>
    <t>加東市</t>
    <rPh sb="0" eb="2">
      <t>カトウ</t>
    </rPh>
    <rPh sb="2" eb="3">
      <t>シ</t>
    </rPh>
    <phoneticPr fontId="9"/>
  </si>
  <si>
    <t>新温泉町</t>
    <rPh sb="0" eb="1">
      <t>シン</t>
    </rPh>
    <rPh sb="1" eb="3">
      <t>オンセン</t>
    </rPh>
    <rPh sb="3" eb="4">
      <t>チョウ</t>
    </rPh>
    <phoneticPr fontId="9"/>
  </si>
  <si>
    <t>衆議院
議員選挙
有権者数</t>
    <rPh sb="6" eb="8">
      <t>センキョ</t>
    </rPh>
    <phoneticPr fontId="3"/>
  </si>
  <si>
    <t>衆議院
議員選挙
投票者数</t>
    <rPh sb="6" eb="8">
      <t>センキョ</t>
    </rPh>
    <rPh sb="9" eb="12">
      <t>トウヒョウシャ</t>
    </rPh>
    <phoneticPr fontId="3"/>
  </si>
  <si>
    <t>衆議院
議員選挙
投票率</t>
    <rPh sb="9" eb="12">
      <t>トウヒョウリツ</t>
    </rPh>
    <phoneticPr fontId="3"/>
  </si>
  <si>
    <t>歳入決算
総額</t>
  </si>
  <si>
    <t>地方税
(市町税)</t>
  </si>
  <si>
    <t>地方消費税
交付金</t>
  </si>
  <si>
    <t>軽油･自動車
取得税
交付金</t>
  </si>
  <si>
    <t>使用料</t>
  </si>
  <si>
    <t>その他の
歳入</t>
  </si>
  <si>
    <t>地方税
割合</t>
  </si>
  <si>
    <t>地方交付税
割合</t>
  </si>
  <si>
    <t>国庫支出金
割合</t>
  </si>
  <si>
    <t>地方債
割合</t>
  </si>
  <si>
    <t>普通建設
事業費</t>
  </si>
  <si>
    <t>災害復旧
事業費</t>
  </si>
  <si>
    <t>前年度
繰上
充用金</t>
  </si>
  <si>
    <t>人件費
割合</t>
  </si>
  <si>
    <t>物件費
割合</t>
  </si>
  <si>
    <t>扶助費
割合</t>
  </si>
  <si>
    <t>公債費
割合</t>
  </si>
  <si>
    <t>普通建設
事業費
割合</t>
  </si>
  <si>
    <t>財政力指数　　　　　　　　　　　　　　　</t>
  </si>
  <si>
    <t>実質収支
比率</t>
  </si>
  <si>
    <t>－</t>
  </si>
  <si>
    <t>経常収支
比率</t>
  </si>
  <si>
    <t>ラスパイレス
指数</t>
  </si>
  <si>
    <t>納税
義務者数</t>
  </si>
  <si>
    <t>市町
職員数
（総数）</t>
  </si>
  <si>
    <t>一般
職員</t>
  </si>
  <si>
    <t>教育
公務員</t>
  </si>
  <si>
    <t>臨時
職員</t>
  </si>
  <si>
    <t>実質公債
費比率</t>
    <rPh sb="5" eb="6">
      <t>ヒ</t>
    </rPh>
    <phoneticPr fontId="9"/>
  </si>
  <si>
    <t>人口千人
当たり
職員数</t>
    <rPh sb="2" eb="3">
      <t>セン</t>
    </rPh>
    <rPh sb="5" eb="6">
      <t>ア</t>
    </rPh>
    <phoneticPr fontId="9"/>
  </si>
  <si>
    <t>…</t>
  </si>
  <si>
    <t>-</t>
  </si>
  <si>
    <t>その他の
歳出</t>
    <rPh sb="2" eb="3">
      <t>タ</t>
    </rPh>
    <rPh sb="5" eb="7">
      <t>サイシュツ</t>
    </rPh>
    <phoneticPr fontId="9"/>
  </si>
  <si>
    <t>市町議会
議員数
現行定数</t>
    <rPh sb="9" eb="11">
      <t>ゲンコウ</t>
    </rPh>
    <rPh sb="11" eb="13">
      <t>テイスウ</t>
    </rPh>
    <phoneticPr fontId="3"/>
  </si>
  <si>
    <t>市町議会議員数現行定数は、次回選挙より適用されることが確定しているものを含む。</t>
    <rPh sb="0" eb="2">
      <t>シチョウ</t>
    </rPh>
    <rPh sb="2" eb="4">
      <t>ギカイ</t>
    </rPh>
    <rPh sb="4" eb="7">
      <t>ギインスウ</t>
    </rPh>
    <rPh sb="7" eb="9">
      <t>ゲンコウ</t>
    </rPh>
    <rPh sb="9" eb="11">
      <t>テイスウ</t>
    </rPh>
    <rPh sb="13" eb="15">
      <t>ジカイ</t>
    </rPh>
    <rPh sb="15" eb="17">
      <t>センキョ</t>
    </rPh>
    <rPh sb="19" eb="21">
      <t>テキヨウ</t>
    </rPh>
    <rPh sb="27" eb="29">
      <t>カクテイ</t>
    </rPh>
    <rPh sb="36" eb="37">
      <t>フク</t>
    </rPh>
    <phoneticPr fontId="3"/>
  </si>
  <si>
    <t>千円</t>
    <rPh sb="0" eb="1">
      <t>セン</t>
    </rPh>
    <phoneticPr fontId="8"/>
  </si>
  <si>
    <t>県選挙管理委員会</t>
    <rPh sb="0" eb="1">
      <t>ケン</t>
    </rPh>
    <phoneticPr fontId="3"/>
  </si>
  <si>
    <t>課税対象所得</t>
  </si>
  <si>
    <t>県市町振興課</t>
  </si>
  <si>
    <t>市町財政指数の県の数値は、各市町の加重平均である。</t>
    <rPh sb="0" eb="2">
      <t>シチョウ</t>
    </rPh>
    <rPh sb="2" eb="4">
      <t>ザイセイ</t>
    </rPh>
    <rPh sb="4" eb="6">
      <t>シスウ</t>
    </rPh>
    <rPh sb="7" eb="8">
      <t>ケン</t>
    </rPh>
    <rPh sb="9" eb="11">
      <t>スウチ</t>
    </rPh>
    <rPh sb="13" eb="14">
      <t>カク</t>
    </rPh>
    <rPh sb="14" eb="16">
      <t>シチョウ</t>
    </rPh>
    <rPh sb="17" eb="19">
      <t>カジュウ</t>
    </rPh>
    <rPh sb="19" eb="21">
      <t>ヘイキン</t>
    </rPh>
    <phoneticPr fontId="9"/>
  </si>
  <si>
    <t>ラスパイレス指数の県の数値は、神戸市を除いた各市町の加重平均である。</t>
    <rPh sb="6" eb="8">
      <t>シスウ</t>
    </rPh>
    <rPh sb="9" eb="10">
      <t>ケン</t>
    </rPh>
    <rPh sb="11" eb="13">
      <t>スウチ</t>
    </rPh>
    <rPh sb="15" eb="18">
      <t>コウベシ</t>
    </rPh>
    <rPh sb="19" eb="20">
      <t>ノゾ</t>
    </rPh>
    <rPh sb="22" eb="23">
      <t>カク</t>
    </rPh>
    <rPh sb="23" eb="25">
      <t>シチョウ</t>
    </rPh>
    <rPh sb="26" eb="28">
      <t>カジュウ</t>
    </rPh>
    <rPh sb="28" eb="30">
      <t>ヘイキン</t>
    </rPh>
    <phoneticPr fontId="9"/>
  </si>
  <si>
    <t>投資及び
出資金･
貸付金</t>
    <rPh sb="10" eb="13">
      <t>カシツケキン</t>
    </rPh>
    <phoneticPr fontId="9"/>
  </si>
  <si>
    <t>27年度</t>
    <rPh sb="2" eb="4">
      <t>ネンド</t>
    </rPh>
    <phoneticPr fontId="8"/>
  </si>
  <si>
    <t>69</t>
  </si>
  <si>
    <t>21</t>
  </si>
  <si>
    <t>16</t>
  </si>
  <si>
    <t>12</t>
  </si>
  <si>
    <t>14</t>
  </si>
  <si>
    <t>24～26年度
（3か年平均）</t>
    <rPh sb="5" eb="7">
      <t>ネンド</t>
    </rPh>
    <phoneticPr fontId="3"/>
  </si>
  <si>
    <t>26年度</t>
    <rPh sb="2" eb="4">
      <t>ネンド</t>
    </rPh>
    <phoneticPr fontId="3"/>
  </si>
  <si>
    <t>西脇市</t>
    <phoneticPr fontId="9"/>
  </si>
  <si>
    <t>三木市</t>
    <phoneticPr fontId="9"/>
  </si>
  <si>
    <t>姫路市</t>
    <phoneticPr fontId="9"/>
  </si>
  <si>
    <t>佐用町</t>
    <phoneticPr fontId="9"/>
  </si>
  <si>
    <t>洲本市</t>
    <phoneticPr fontId="9"/>
  </si>
  <si>
    <t>維持
補修費</t>
    <phoneticPr fontId="9"/>
  </si>
  <si>
    <t>26年度</t>
    <phoneticPr fontId="9"/>
  </si>
  <si>
    <t>-</t>
    <phoneticPr fontId="9"/>
  </si>
  <si>
    <t>-</t>
    <phoneticPr fontId="9"/>
  </si>
  <si>
    <t>-</t>
    <phoneticPr fontId="9"/>
  </si>
  <si>
    <t>県市町振興課</t>
    <phoneticPr fontId="9"/>
  </si>
  <si>
    <t>一般
行政職</t>
    <phoneticPr fontId="9"/>
  </si>
  <si>
    <t>幼小中
学校教育
公務員</t>
    <phoneticPr fontId="9"/>
  </si>
  <si>
    <t>参議院
議員選挙
有権者数</t>
    <phoneticPr fontId="3"/>
  </si>
  <si>
    <t>参議院
議員選挙
投票者数</t>
    <phoneticPr fontId="3"/>
  </si>
  <si>
    <t>参議院
議員選挙
投票率</t>
    <phoneticPr fontId="3"/>
  </si>
  <si>
    <t>知事選挙
有権者数</t>
    <phoneticPr fontId="3"/>
  </si>
  <si>
    <t>知事選挙
投票者数</t>
    <phoneticPr fontId="3"/>
  </si>
  <si>
    <t>知事選挙
投票率</t>
    <phoneticPr fontId="3"/>
  </si>
  <si>
    <t>％</t>
    <phoneticPr fontId="3"/>
  </si>
  <si>
    <t>-</t>
    <phoneticPr fontId="9"/>
  </si>
  <si>
    <t>歳出決算
総額</t>
  </si>
  <si>
    <t>26年度</t>
  </si>
  <si>
    <t>85</t>
    <phoneticPr fontId="9"/>
  </si>
  <si>
    <t>114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</si>
</sst>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"/>
    <numFmt numFmtId="177" formatCode="#,##0.0;[Red]&quot;¥&quot;\!\-#,##0.0"/>
    <numFmt numFmtId="178" formatCode="#&quot;¥&quot;\!\ ###&quot;¥&quot;\!\ ##0"/>
    <numFmt numFmtId="179" formatCode="#,##0.0"/>
    <numFmt numFmtId="180" formatCode="#,##0.0_);[Red]\(#,##0.0\)"/>
    <numFmt numFmtId="181" formatCode="#,##0.00_);[Red]\(#,##0.00\)"/>
    <numFmt numFmtId="182" formatCode="#,##0.000"/>
    <numFmt numFmtId="183" formatCode="#,###,##0;#,###,##0;\-"/>
    <numFmt numFmtId="184" formatCode="#,##0_ "/>
    <numFmt numFmtId="185" formatCode="#,##0.000;[Red]\-#,##0.000"/>
    <numFmt numFmtId="186" formatCode="#,##0.0_ "/>
    <numFmt numFmtId="187" formatCode="#,##0.0_ ;[Red]\-#,##0.0\ "/>
    <numFmt numFmtId="188" formatCode="#,##0_ ;[Red]\-#,##0\ "/>
    <numFmt numFmtId="189" formatCode="#,##0_);[Red]\(#,##0\)"/>
    <numFmt numFmtId="190" formatCode="#,##0;&quot;△ &quot;#,##0"/>
  </numFmts>
  <fonts count="19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2" fillId="0" borderId="0"/>
    <xf numFmtId="0" fontId="7" fillId="0" borderId="0"/>
    <xf numFmtId="0" fontId="8" fillId="0" borderId="0"/>
    <xf numFmtId="0" fontId="4" fillId="0" borderId="0"/>
    <xf numFmtId="0" fontId="1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90">
    <xf numFmtId="37" fontId="0" fillId="0" borderId="0" xfId="0"/>
    <xf numFmtId="0" fontId="5" fillId="0" borderId="0" xfId="4" applyNumberFormat="1" applyFont="1" applyFill="1" applyBorder="1"/>
    <xf numFmtId="0" fontId="6" fillId="0" borderId="0" xfId="4" applyNumberFormat="1" applyFont="1" applyFill="1" applyBorder="1" applyAlignment="1"/>
    <xf numFmtId="0" fontId="5" fillId="0" borderId="0" xfId="4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/>
    <xf numFmtId="49" fontId="6" fillId="0" borderId="1" xfId="4" applyNumberFormat="1" applyFont="1" applyFill="1" applyBorder="1"/>
    <xf numFmtId="37" fontId="5" fillId="0" borderId="0" xfId="0" applyFont="1" applyFill="1" applyBorder="1" applyAlignment="1" applyProtection="1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/>
    </xf>
    <xf numFmtId="38" fontId="5" fillId="0" borderId="0" xfId="5" applyNumberFormat="1" applyFont="1" applyFill="1" applyBorder="1" applyAlignment="1">
      <alignment horizontal="center" vertical="top" wrapText="1"/>
    </xf>
    <xf numFmtId="49" fontId="5" fillId="0" borderId="1" xfId="4" applyNumberFormat="1" applyFont="1" applyFill="1" applyBorder="1"/>
    <xf numFmtId="0" fontId="5" fillId="0" borderId="0" xfId="4" applyNumberFormat="1" applyFont="1" applyFill="1" applyBorder="1" applyAlignment="1">
      <alignment horizontal="center"/>
    </xf>
    <xf numFmtId="38" fontId="5" fillId="0" borderId="0" xfId="2" applyFont="1" applyFill="1" applyBorder="1" applyAlignment="1">
      <alignment horizontal="center"/>
    </xf>
    <xf numFmtId="0" fontId="6" fillId="0" borderId="0" xfId="6" applyNumberFormat="1" applyFont="1" applyFill="1" applyBorder="1"/>
    <xf numFmtId="0" fontId="5" fillId="0" borderId="0" xfId="6" applyNumberFormat="1" applyFont="1" applyFill="1" applyBorder="1"/>
    <xf numFmtId="49" fontId="5" fillId="0" borderId="1" xfId="4" applyNumberFormat="1" applyFont="1" applyFill="1" applyBorder="1" applyAlignment="1">
      <alignment horizontal="right"/>
    </xf>
    <xf numFmtId="0" fontId="5" fillId="0" borderId="0" xfId="6" applyNumberFormat="1" applyFont="1" applyFill="1" applyBorder="1" applyAlignment="1">
      <alignment horizontal="right"/>
    </xf>
    <xf numFmtId="37" fontId="6" fillId="0" borderId="1" xfId="0" applyFont="1" applyFill="1" applyBorder="1" applyAlignment="1" applyProtection="1"/>
    <xf numFmtId="37" fontId="6" fillId="0" borderId="1" xfId="0" applyFont="1" applyFill="1" applyBorder="1" applyAlignment="1" applyProtection="1">
      <alignment horizontal="left"/>
    </xf>
    <xf numFmtId="0" fontId="6" fillId="0" borderId="1" xfId="4" applyNumberFormat="1" applyFont="1" applyFill="1" applyBorder="1"/>
    <xf numFmtId="178" fontId="6" fillId="0" borderId="1" xfId="6" applyNumberFormat="1" applyFont="1" applyFill="1" applyBorder="1"/>
    <xf numFmtId="0" fontId="5" fillId="0" borderId="2" xfId="6" applyNumberFormat="1" applyFont="1" applyFill="1" applyBorder="1"/>
    <xf numFmtId="49" fontId="5" fillId="0" borderId="3" xfId="4" applyNumberFormat="1" applyFont="1" applyFill="1" applyBorder="1"/>
    <xf numFmtId="38" fontId="5" fillId="0" borderId="2" xfId="2" applyFont="1" applyFill="1" applyBorder="1"/>
    <xf numFmtId="38" fontId="5" fillId="0" borderId="2" xfId="2" applyFont="1" applyFill="1" applyBorder="1" applyAlignment="1">
      <alignment horizontal="right"/>
    </xf>
    <xf numFmtId="37" fontId="5" fillId="0" borderId="0" xfId="0" applyFont="1" applyFill="1" applyBorder="1" applyAlignment="1">
      <alignment horizontal="left" vertical="center"/>
    </xf>
    <xf numFmtId="38" fontId="5" fillId="0" borderId="0" xfId="2" applyFont="1" applyFill="1" applyBorder="1"/>
    <xf numFmtId="37" fontId="6" fillId="0" borderId="0" xfId="0" applyFont="1" applyFill="1" applyBorder="1" applyAlignment="1" applyProtection="1">
      <alignment horizontal="left"/>
    </xf>
    <xf numFmtId="37" fontId="6" fillId="0" borderId="0" xfId="0" applyFont="1" applyFill="1" applyAlignment="1"/>
    <xf numFmtId="37" fontId="10" fillId="0" borderId="0" xfId="0" applyFont="1" applyFill="1"/>
    <xf numFmtId="178" fontId="6" fillId="0" borderId="1" xfId="6" applyNumberFormat="1" applyFont="1" applyFill="1" applyBorder="1" applyAlignment="1">
      <alignment horizontal="left"/>
    </xf>
    <xf numFmtId="38" fontId="5" fillId="0" borderId="2" xfId="2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/>
    </xf>
    <xf numFmtId="37" fontId="5" fillId="0" borderId="0" xfId="0" applyFont="1" applyFill="1" applyBorder="1" applyProtection="1"/>
    <xf numFmtId="37" fontId="5" fillId="0" borderId="0" xfId="0" applyFont="1" applyFill="1" applyBorder="1"/>
    <xf numFmtId="37" fontId="5" fillId="0" borderId="0" xfId="0" applyFont="1" applyFill="1"/>
    <xf numFmtId="37" fontId="5" fillId="0" borderId="0" xfId="0" applyFont="1" applyFill="1" applyBorder="1" applyAlignment="1">
      <alignment horizontal="left"/>
    </xf>
    <xf numFmtId="176" fontId="5" fillId="0" borderId="0" xfId="0" applyNumberFormat="1" applyFont="1" applyFill="1" applyBorder="1" applyProtection="1"/>
    <xf numFmtId="38" fontId="5" fillId="0" borderId="2" xfId="2" applyFont="1" applyFill="1" applyBorder="1" applyAlignment="1">
      <alignment vertical="center"/>
    </xf>
    <xf numFmtId="178" fontId="5" fillId="0" borderId="1" xfId="6" applyNumberFormat="1" applyFont="1" applyFill="1" applyBorder="1" applyAlignment="1"/>
    <xf numFmtId="0" fontId="5" fillId="0" borderId="0" xfId="4" applyNumberFormat="1" applyFont="1" applyFill="1" applyBorder="1" applyAlignment="1"/>
    <xf numFmtId="37" fontId="5" fillId="0" borderId="0" xfId="0" applyFont="1" applyFill="1" applyBorder="1" applyAlignment="1" applyProtection="1"/>
    <xf numFmtId="37" fontId="5" fillId="0" borderId="0" xfId="0" applyFont="1" applyFill="1" applyBorder="1" applyAlignment="1"/>
    <xf numFmtId="37" fontId="10" fillId="0" borderId="0" xfId="0" applyFont="1" applyFill="1" applyAlignment="1"/>
    <xf numFmtId="176" fontId="5" fillId="0" borderId="0" xfId="0" applyNumberFormat="1" applyFont="1" applyFill="1" applyBorder="1" applyAlignment="1"/>
    <xf numFmtId="37" fontId="5" fillId="0" borderId="0" xfId="0" applyFont="1" applyFill="1" applyAlignment="1"/>
    <xf numFmtId="0" fontId="6" fillId="0" borderId="0" xfId="4" applyNumberFormat="1" applyFont="1" applyFill="1" applyBorder="1" applyAlignment="1">
      <alignment horizontal="right"/>
    </xf>
    <xf numFmtId="0" fontId="6" fillId="0" borderId="0" xfId="7" applyFont="1" applyFill="1" applyBorder="1" applyAlignment="1">
      <alignment horizontal="right"/>
    </xf>
    <xf numFmtId="37" fontId="5" fillId="0" borderId="1" xfId="0" applyFont="1" applyFill="1" applyBorder="1"/>
    <xf numFmtId="37" fontId="6" fillId="0" borderId="1" xfId="3" applyFont="1" applyFill="1" applyBorder="1" applyAlignment="1" applyProtection="1"/>
    <xf numFmtId="37" fontId="6" fillId="0" borderId="1" xfId="3" applyFont="1" applyFill="1" applyBorder="1" applyAlignment="1" applyProtection="1">
      <alignment horizontal="left"/>
    </xf>
    <xf numFmtId="37" fontId="5" fillId="0" borderId="1" xfId="3" applyFont="1" applyFill="1" applyBorder="1"/>
    <xf numFmtId="37" fontId="10" fillId="0" borderId="0" xfId="0" applyFont="1" applyFill="1" applyBorder="1"/>
    <xf numFmtId="37" fontId="12" fillId="0" borderId="0" xfId="0" applyFont="1" applyFill="1"/>
    <xf numFmtId="38" fontId="5" fillId="0" borderId="0" xfId="2" applyFont="1" applyFill="1" applyBorder="1" applyAlignment="1">
      <alignment horizontal="right"/>
    </xf>
    <xf numFmtId="180" fontId="5" fillId="0" borderId="0" xfId="2" applyNumberFormat="1" applyFont="1" applyFill="1" applyBorder="1" applyAlignment="1">
      <alignment horizontal="right"/>
    </xf>
    <xf numFmtId="181" fontId="5" fillId="0" borderId="0" xfId="2" applyNumberFormat="1" applyFont="1" applyFill="1" applyBorder="1" applyAlignment="1">
      <alignment horizontal="right"/>
    </xf>
    <xf numFmtId="9" fontId="12" fillId="0" borderId="0" xfId="1" applyFont="1" applyFill="1"/>
    <xf numFmtId="37" fontId="12" fillId="0" borderId="0" xfId="0" applyFont="1" applyFill="1" applyAlignment="1"/>
    <xf numFmtId="4" fontId="12" fillId="0" borderId="0" xfId="0" applyNumberFormat="1" applyFont="1" applyFill="1"/>
    <xf numFmtId="37" fontId="5" fillId="0" borderId="0" xfId="0" applyFont="1" applyFill="1" applyBorder="1" applyProtection="1">
      <protection locked="0"/>
    </xf>
    <xf numFmtId="37" fontId="12" fillId="0" borderId="0" xfId="0" applyFont="1" applyFill="1" applyBorder="1"/>
    <xf numFmtId="57" fontId="5" fillId="0" borderId="7" xfId="7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right"/>
    </xf>
    <xf numFmtId="177" fontId="5" fillId="0" borderId="0" xfId="2" applyNumberFormat="1" applyFont="1" applyFill="1" applyBorder="1" applyAlignment="1">
      <alignment horizontal="right"/>
    </xf>
    <xf numFmtId="37" fontId="12" fillId="0" borderId="0" xfId="0" applyFont="1" applyFill="1" applyBorder="1" applyAlignment="1"/>
    <xf numFmtId="0" fontId="5" fillId="0" borderId="7" xfId="5" applyNumberFormat="1" applyFont="1" applyFill="1" applyBorder="1" applyAlignment="1">
      <alignment horizontal="center" vertical="center" wrapText="1"/>
    </xf>
    <xf numFmtId="37" fontId="10" fillId="0" borderId="8" xfId="0" applyFont="1" applyFill="1" applyBorder="1"/>
    <xf numFmtId="37" fontId="5" fillId="0" borderId="8" xfId="0" applyFont="1" applyFill="1" applyBorder="1"/>
    <xf numFmtId="176" fontId="11" fillId="0" borderId="0" xfId="0" applyNumberFormat="1" applyFont="1" applyFill="1" applyBorder="1"/>
    <xf numFmtId="0" fontId="5" fillId="0" borderId="0" xfId="7" applyFont="1" applyFill="1" applyBorder="1"/>
    <xf numFmtId="3" fontId="13" fillId="0" borderId="7" xfId="0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38" fontId="5" fillId="0" borderId="2" xfId="2" applyFont="1" applyFill="1" applyBorder="1" applyAlignment="1" applyProtection="1">
      <alignment horizontal="right"/>
      <protection locked="0"/>
    </xf>
    <xf numFmtId="38" fontId="5" fillId="0" borderId="0" xfId="2" applyFont="1" applyFill="1" applyBorder="1" applyAlignment="1" applyProtection="1">
      <protection locked="0"/>
    </xf>
    <xf numFmtId="38" fontId="5" fillId="0" borderId="0" xfId="2" applyFont="1" applyFill="1" applyBorder="1" applyProtection="1">
      <protection locked="0"/>
    </xf>
    <xf numFmtId="0" fontId="6" fillId="0" borderId="0" xfId="4" applyNumberFormat="1" applyFont="1" applyFill="1" applyAlignment="1"/>
    <xf numFmtId="187" fontId="12" fillId="0" borderId="0" xfId="0" applyNumberFormat="1" applyFont="1" applyFill="1"/>
    <xf numFmtId="0" fontId="5" fillId="0" borderId="0" xfId="5" applyNumberFormat="1" applyFont="1" applyFill="1" applyBorder="1" applyAlignment="1">
      <alignment horizontal="right" vertical="top" wrapText="1"/>
    </xf>
    <xf numFmtId="187" fontId="5" fillId="0" borderId="0" xfId="4" applyNumberFormat="1" applyFont="1" applyFill="1" applyBorder="1" applyAlignment="1">
      <alignment horizontal="right"/>
    </xf>
    <xf numFmtId="40" fontId="5" fillId="0" borderId="2" xfId="2" applyNumberFormat="1" applyFont="1" applyFill="1" applyBorder="1" applyAlignment="1">
      <alignment horizontal="right"/>
    </xf>
    <xf numFmtId="177" fontId="5" fillId="0" borderId="2" xfId="2" applyNumberFormat="1" applyFont="1" applyFill="1" applyBorder="1" applyAlignment="1">
      <alignment horizontal="right"/>
    </xf>
    <xf numFmtId="187" fontId="5" fillId="0" borderId="2" xfId="2" applyNumberFormat="1" applyFont="1" applyFill="1" applyBorder="1" applyAlignment="1">
      <alignment horizontal="right"/>
    </xf>
    <xf numFmtId="0" fontId="5" fillId="0" borderId="0" xfId="4" applyNumberFormat="1" applyFont="1" applyFill="1" applyAlignment="1"/>
    <xf numFmtId="187" fontId="12" fillId="0" borderId="0" xfId="0" applyNumberFormat="1" applyFont="1" applyFill="1" applyAlignment="1"/>
    <xf numFmtId="37" fontId="6" fillId="0" borderId="0" xfId="0" applyFont="1" applyFill="1"/>
    <xf numFmtId="0" fontId="5" fillId="0" borderId="4" xfId="4" applyNumberFormat="1" applyFont="1" applyFill="1" applyBorder="1" applyAlignment="1">
      <alignment horizontal="center" vertical="center" wrapText="1"/>
    </xf>
    <xf numFmtId="57" fontId="5" fillId="0" borderId="4" xfId="4" applyNumberFormat="1" applyFont="1" applyFill="1" applyBorder="1" applyAlignment="1">
      <alignment horizontal="center" vertical="center" wrapText="1"/>
    </xf>
    <xf numFmtId="188" fontId="5" fillId="0" borderId="0" xfId="7" applyNumberFormat="1" applyFont="1" applyFill="1" applyBorder="1" applyAlignment="1">
      <alignment horizontal="center"/>
    </xf>
    <xf numFmtId="0" fontId="5" fillId="0" borderId="4" xfId="7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6" xfId="5" applyNumberFormat="1" applyFont="1" applyFill="1" applyBorder="1" applyAlignment="1">
      <alignment horizontal="center" vertical="center" wrapText="1"/>
    </xf>
    <xf numFmtId="187" fontId="5" fillId="0" borderId="6" xfId="5" applyNumberFormat="1" applyFont="1" applyFill="1" applyBorder="1" applyAlignment="1">
      <alignment horizontal="center" vertical="center" wrapText="1"/>
    </xf>
    <xf numFmtId="57" fontId="5" fillId="0" borderId="4" xfId="7" applyNumberFormat="1" applyFont="1" applyFill="1" applyBorder="1" applyAlignment="1">
      <alignment horizontal="center" vertical="center"/>
    </xf>
    <xf numFmtId="57" fontId="5" fillId="0" borderId="4" xfId="7" applyNumberFormat="1" applyFont="1" applyFill="1" applyBorder="1" applyAlignment="1">
      <alignment horizontal="center" vertical="center" wrapText="1"/>
    </xf>
    <xf numFmtId="187" fontId="5" fillId="0" borderId="6" xfId="7" applyNumberFormat="1" applyFont="1" applyFill="1" applyBorder="1" applyAlignment="1">
      <alignment horizontal="center" vertical="center"/>
    </xf>
    <xf numFmtId="0" fontId="5" fillId="0" borderId="4" xfId="4" applyNumberFormat="1" applyFont="1" applyFill="1" applyBorder="1" applyAlignment="1">
      <alignment horizontal="center" vertical="center"/>
    </xf>
    <xf numFmtId="0" fontId="5" fillId="0" borderId="6" xfId="4" applyNumberFormat="1" applyFont="1" applyFill="1" applyBorder="1" applyAlignment="1">
      <alignment horizontal="center" vertical="center" wrapText="1"/>
    </xf>
    <xf numFmtId="187" fontId="5" fillId="0" borderId="6" xfId="4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right"/>
    </xf>
    <xf numFmtId="182" fontId="5" fillId="0" borderId="0" xfId="2" applyNumberFormat="1" applyFont="1" applyFill="1" applyBorder="1" applyAlignment="1">
      <alignment horizontal="right"/>
    </xf>
    <xf numFmtId="179" fontId="5" fillId="0" borderId="0" xfId="2" applyNumberFormat="1" applyFont="1" applyFill="1" applyBorder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5" fontId="5" fillId="0" borderId="0" xfId="2" applyNumberFormat="1" applyFont="1" applyFill="1" applyBorder="1" applyAlignment="1">
      <alignment horizontal="right"/>
    </xf>
    <xf numFmtId="187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/>
    <xf numFmtId="37" fontId="5" fillId="0" borderId="0" xfId="0" applyFont="1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5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Border="1" applyAlignment="1">
      <alignment horizontal="right"/>
    </xf>
    <xf numFmtId="38" fontId="5" fillId="0" borderId="0" xfId="2" applyFont="1" applyFill="1" applyBorder="1" applyAlignment="1" applyProtection="1">
      <alignment horizontal="right"/>
    </xf>
    <xf numFmtId="38" fontId="5" fillId="0" borderId="0" xfId="2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83" fontId="5" fillId="0" borderId="0" xfId="0" applyNumberFormat="1" applyFont="1" applyFill="1" applyBorder="1" applyAlignment="1">
      <alignment horizontal="right"/>
    </xf>
    <xf numFmtId="190" fontId="5" fillId="0" borderId="0" xfId="2" applyNumberFormat="1" applyFont="1" applyFill="1" applyBorder="1" applyAlignment="1">
      <alignment horizontal="right" shrinkToFit="1"/>
    </xf>
    <xf numFmtId="184" fontId="5" fillId="0" borderId="0" xfId="0" applyNumberFormat="1" applyFont="1" applyAlignment="1"/>
    <xf numFmtId="3" fontId="5" fillId="0" borderId="0" xfId="0" applyNumberFormat="1" applyFont="1" applyAlignment="1"/>
    <xf numFmtId="3" fontId="17" fillId="0" borderId="0" xfId="0" applyNumberFormat="1" applyFont="1" applyAlignment="1"/>
    <xf numFmtId="38" fontId="5" fillId="0" borderId="0" xfId="2" applyNumberFormat="1" applyFont="1" applyFill="1" applyBorder="1" applyAlignment="1" applyProtection="1">
      <alignment horizontal="right"/>
      <protection locked="0"/>
    </xf>
    <xf numFmtId="38" fontId="5" fillId="0" borderId="0" xfId="2" applyFont="1" applyFill="1" applyBorder="1" applyAlignment="1" applyProtection="1">
      <alignment horizontal="right"/>
      <protection locked="0"/>
    </xf>
    <xf numFmtId="190" fontId="5" fillId="0" borderId="0" xfId="2" applyNumberFormat="1" applyFont="1" applyFill="1" applyBorder="1" applyAlignment="1">
      <alignment horizontal="right" vertical="center" shrinkToFit="1"/>
    </xf>
    <xf numFmtId="37" fontId="5" fillId="0" borderId="0" xfId="0" applyFont="1" applyAlignment="1"/>
    <xf numFmtId="37" fontId="18" fillId="0" borderId="0" xfId="0" applyFont="1" applyAlignment="1"/>
    <xf numFmtId="184" fontId="18" fillId="0" borderId="0" xfId="0" applyNumberFormat="1" applyFont="1" applyAlignment="1">
      <alignment vertical="center"/>
    </xf>
    <xf numFmtId="37" fontId="18" fillId="0" borderId="0" xfId="0" applyFont="1" applyAlignment="1">
      <alignment vertical="center"/>
    </xf>
    <xf numFmtId="184" fontId="5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7" fontId="17" fillId="0" borderId="0" xfId="0" applyFont="1" applyAlignment="1">
      <alignment horizontal="right" vertical="center"/>
    </xf>
    <xf numFmtId="37" fontId="17" fillId="0" borderId="0" xfId="0" applyFont="1" applyAlignment="1">
      <alignment vertical="center"/>
    </xf>
    <xf numFmtId="37" fontId="5" fillId="0" borderId="0" xfId="0" applyFont="1" applyFill="1" applyAlignment="1">
      <alignment horizontal="right"/>
    </xf>
    <xf numFmtId="189" fontId="5" fillId="0" borderId="0" xfId="2" applyNumberFormat="1" applyFont="1" applyFill="1" applyBorder="1" applyAlignment="1">
      <alignment vertical="center" shrinkToFit="1"/>
    </xf>
    <xf numFmtId="188" fontId="5" fillId="0" borderId="0" xfId="2" applyNumberFormat="1" applyFont="1" applyFill="1" applyBorder="1" applyAlignment="1">
      <alignment vertical="center" shrinkToFit="1"/>
    </xf>
    <xf numFmtId="3" fontId="5" fillId="0" borderId="0" xfId="0" applyNumberFormat="1" applyFont="1" applyBorder="1" applyAlignment="1">
      <alignment vertical="center"/>
    </xf>
    <xf numFmtId="184" fontId="5" fillId="0" borderId="0" xfId="0" applyNumberFormat="1" applyFont="1" applyBorder="1" applyAlignment="1">
      <alignment vertical="center"/>
    </xf>
    <xf numFmtId="38" fontId="5" fillId="0" borderId="0" xfId="2" applyNumberFormat="1" applyFont="1" applyFill="1" applyBorder="1" applyAlignment="1">
      <alignment horizontal="right"/>
    </xf>
    <xf numFmtId="189" fontId="5" fillId="0" borderId="0" xfId="9" applyNumberFormat="1" applyFont="1" applyFill="1" applyBorder="1" applyAlignment="1">
      <alignment horizontal="right" vertical="center"/>
    </xf>
    <xf numFmtId="184" fontId="5" fillId="0" borderId="0" xfId="0" applyNumberFormat="1" applyFont="1" applyAlignment="1">
      <alignment wrapText="1"/>
    </xf>
    <xf numFmtId="176" fontId="5" fillId="0" borderId="2" xfId="0" applyNumberFormat="1" applyFont="1" applyFill="1" applyBorder="1" applyAlignment="1">
      <alignment horizontal="right"/>
    </xf>
    <xf numFmtId="0" fontId="5" fillId="0" borderId="2" xfId="4" applyNumberFormat="1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37" fontId="5" fillId="0" borderId="0" xfId="0" applyNumberFormat="1" applyFont="1" applyFill="1" applyBorder="1" applyAlignment="1" applyProtection="1">
      <alignment horizontal="left"/>
    </xf>
    <xf numFmtId="37" fontId="5" fillId="0" borderId="0" xfId="0" applyNumberFormat="1" applyFont="1" applyFill="1" applyBorder="1" applyAlignment="1" applyProtection="1">
      <alignment horizontal="left" vertical="center"/>
    </xf>
    <xf numFmtId="0" fontId="5" fillId="0" borderId="9" xfId="5" applyNumberFormat="1" applyFont="1" applyFill="1" applyBorder="1" applyAlignment="1">
      <alignment horizontal="center" vertical="center" wrapText="1"/>
    </xf>
    <xf numFmtId="37" fontId="6" fillId="0" borderId="0" xfId="0" applyFont="1" applyFill="1" applyAlignment="1">
      <alignment horizontal="right"/>
    </xf>
    <xf numFmtId="38" fontId="6" fillId="0" borderId="0" xfId="2" applyFont="1" applyFill="1"/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57" fontId="5" fillId="0" borderId="4" xfId="0" applyNumberFormat="1" applyFont="1" applyFill="1" applyBorder="1" applyAlignment="1" applyProtection="1">
      <alignment horizontal="center" vertical="center" wrapText="1"/>
    </xf>
    <xf numFmtId="57" fontId="5" fillId="0" borderId="6" xfId="0" applyNumberFormat="1" applyFont="1" applyFill="1" applyBorder="1" applyAlignment="1" applyProtection="1">
      <alignment horizontal="center" vertical="center" wrapText="1"/>
    </xf>
    <xf numFmtId="57" fontId="5" fillId="0" borderId="5" xfId="0" applyNumberFormat="1" applyFont="1" applyFill="1" applyBorder="1" applyAlignment="1" applyProtection="1">
      <alignment horizontal="center" vertical="center" wrapText="1"/>
    </xf>
    <xf numFmtId="37" fontId="5" fillId="0" borderId="4" xfId="0" applyFont="1" applyFill="1" applyBorder="1" applyAlignment="1" applyProtection="1">
      <alignment horizontal="center" vertical="center" wrapText="1"/>
    </xf>
    <xf numFmtId="37" fontId="5" fillId="0" borderId="6" xfId="0" applyFont="1" applyFill="1" applyBorder="1" applyAlignment="1" applyProtection="1">
      <alignment horizontal="center" vertical="center" wrapText="1"/>
    </xf>
    <xf numFmtId="37" fontId="5" fillId="0" borderId="5" xfId="0" applyFont="1" applyFill="1" applyBorder="1" applyAlignment="1" applyProtection="1">
      <alignment horizontal="center" vertical="center" wrapText="1"/>
    </xf>
    <xf numFmtId="37" fontId="5" fillId="0" borderId="4" xfId="0" applyFont="1" applyFill="1" applyBorder="1" applyAlignment="1">
      <alignment horizontal="center" vertical="center" wrapText="1"/>
    </xf>
    <xf numFmtId="38" fontId="5" fillId="0" borderId="4" xfId="2" applyFont="1" applyFill="1" applyBorder="1" applyAlignment="1" applyProtection="1">
      <alignment horizontal="center" vertical="center" wrapText="1"/>
    </xf>
    <xf numFmtId="37" fontId="5" fillId="0" borderId="6" xfId="0" applyFont="1" applyFill="1" applyBorder="1" applyAlignment="1">
      <alignment horizontal="center" vertical="center" wrapText="1"/>
    </xf>
    <xf numFmtId="37" fontId="5" fillId="0" borderId="0" xfId="0" applyFont="1" applyFill="1" applyBorder="1" applyAlignment="1" applyProtection="1">
      <alignment horizontal="right" vertical="center"/>
    </xf>
    <xf numFmtId="49" fontId="5" fillId="0" borderId="0" xfId="4" applyNumberFormat="1" applyFont="1" applyFill="1" applyBorder="1" applyAlignment="1">
      <alignment horizontal="right"/>
    </xf>
    <xf numFmtId="189" fontId="5" fillId="0" borderId="0" xfId="2" applyNumberFormat="1" applyFont="1" applyFill="1" applyBorder="1" applyAlignment="1">
      <alignment horizontal="right"/>
    </xf>
    <xf numFmtId="40" fontId="5" fillId="0" borderId="0" xfId="2" applyNumberFormat="1" applyFont="1" applyFill="1" applyBorder="1" applyAlignment="1" applyProtection="1">
      <alignment horizontal="right"/>
    </xf>
    <xf numFmtId="3" fontId="5" fillId="0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7" fontId="5" fillId="0" borderId="0" xfId="0" applyFont="1" applyFill="1" applyBorder="1" applyAlignment="1" applyProtection="1">
      <alignment horizontal="right"/>
    </xf>
    <xf numFmtId="189" fontId="5" fillId="0" borderId="0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38" fontId="5" fillId="0" borderId="2" xfId="2" applyFont="1" applyFill="1" applyBorder="1" applyProtection="1"/>
    <xf numFmtId="38" fontId="5" fillId="0" borderId="2" xfId="2" applyFont="1" applyFill="1" applyBorder="1" applyAlignment="1" applyProtection="1">
      <alignment horizontal="right"/>
    </xf>
    <xf numFmtId="37" fontId="5" fillId="0" borderId="2" xfId="0" applyFont="1" applyFill="1" applyBorder="1" applyProtection="1"/>
    <xf numFmtId="38" fontId="5" fillId="0" borderId="0" xfId="2" applyFont="1" applyFill="1" applyAlignment="1"/>
    <xf numFmtId="38" fontId="5" fillId="0" borderId="0" xfId="2" applyFont="1" applyFill="1"/>
    <xf numFmtId="37" fontId="5" fillId="0" borderId="0" xfId="0" applyFont="1" applyFill="1" applyBorder="1" applyAlignment="1">
      <alignment horizontal="right"/>
    </xf>
    <xf numFmtId="0" fontId="5" fillId="0" borderId="5" xfId="4" applyNumberFormat="1" applyFont="1" applyFill="1" applyBorder="1" applyAlignment="1">
      <alignment horizontal="center" vertical="center" wrapText="1"/>
    </xf>
    <xf numFmtId="0" fontId="5" fillId="0" borderId="4" xfId="4" applyNumberFormat="1" applyFont="1" applyFill="1" applyBorder="1" applyAlignment="1">
      <alignment horizontal="center" vertical="center" wrapText="1"/>
    </xf>
    <xf numFmtId="57" fontId="5" fillId="0" borderId="5" xfId="4" applyNumberFormat="1" applyFont="1" applyFill="1" applyBorder="1" applyAlignment="1">
      <alignment horizontal="center" vertical="center" wrapText="1"/>
    </xf>
    <xf numFmtId="57" fontId="5" fillId="0" borderId="4" xfId="4" applyNumberFormat="1" applyFont="1" applyFill="1" applyBorder="1" applyAlignment="1">
      <alignment horizontal="center" vertical="center" wrapText="1"/>
    </xf>
  </cellXfs>
  <cellStyles count="11">
    <cellStyle name="パーセント" xfId="1" builtinId="5"/>
    <cellStyle name="桁区切り" xfId="2" builtinId="6"/>
    <cellStyle name="桁区切り 2" xfId="10"/>
    <cellStyle name="標準" xfId="0" builtinId="0"/>
    <cellStyle name="標準 2" xfId="9"/>
    <cellStyle name="標準_~2498816" xfId="3"/>
    <cellStyle name="標準_2001市町のすがた" xfId="4"/>
    <cellStyle name="標準_掲載項目のみ (2)" xfId="5"/>
    <cellStyle name="標準_市町C3" xfId="6"/>
    <cellStyle name="標準_社会人口統計体系市区町ﾃﾞｰﾀ" xfId="7"/>
    <cellStyle name="未定義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72"/>
  <sheetViews>
    <sheetView view="pageBreakPreview" zoomScaleNormal="100" zoomScaleSheetLayoutView="100" workbookViewId="0">
      <pane xSplit="2" ySplit="5" topLeftCell="C6" activePane="bottomRight" state="frozenSplit"/>
      <selection activeCell="C6" sqref="C6"/>
      <selection pane="topRight" activeCell="C6" sqref="C6"/>
      <selection pane="bottomLeft" activeCell="C6" sqref="C6"/>
      <selection pane="bottomRight" activeCell="J7" sqref="J7"/>
    </sheetView>
  </sheetViews>
  <sheetFormatPr defaultRowHeight="17.25"/>
  <cols>
    <col min="1" max="1" width="3.09765625" style="55" customWidth="1"/>
    <col min="2" max="2" width="7.69921875" style="55" customWidth="1"/>
    <col min="3" max="3" width="9" style="55" customWidth="1"/>
    <col min="4" max="5" width="8" style="55" customWidth="1"/>
    <col min="6" max="8" width="7" style="55" customWidth="1"/>
    <col min="9" max="9" width="8" style="55" customWidth="1"/>
    <col min="10" max="10" width="7" style="80" customWidth="1"/>
    <col min="11" max="11" width="7.09765625" style="63" customWidth="1"/>
    <col min="12" max="16384" width="8.796875" style="55"/>
  </cols>
  <sheetData>
    <row r="1" spans="1:15" ht="12" customHeight="1">
      <c r="A1" s="2"/>
      <c r="B1" s="2"/>
      <c r="C1" s="49" t="s">
        <v>82</v>
      </c>
      <c r="D1" s="48"/>
      <c r="E1" s="2" t="s">
        <v>71</v>
      </c>
      <c r="F1" s="79"/>
      <c r="G1" s="79"/>
      <c r="H1" s="79"/>
    </row>
    <row r="2" spans="1:15" ht="12" customHeight="1">
      <c r="A2" s="13"/>
      <c r="B2" s="13"/>
      <c r="C2" s="10">
        <v>278</v>
      </c>
      <c r="D2" s="10">
        <v>279</v>
      </c>
      <c r="E2" s="10">
        <v>280</v>
      </c>
      <c r="F2" s="10">
        <v>281</v>
      </c>
      <c r="G2" s="10">
        <v>282</v>
      </c>
      <c r="H2" s="10">
        <v>283</v>
      </c>
      <c r="I2" s="10">
        <v>284</v>
      </c>
      <c r="J2" s="91">
        <v>285</v>
      </c>
      <c r="K2" s="10"/>
    </row>
    <row r="3" spans="1:15" ht="45" customHeight="1">
      <c r="A3" s="186" t="s">
        <v>1</v>
      </c>
      <c r="B3" s="187"/>
      <c r="C3" s="92" t="s">
        <v>130</v>
      </c>
      <c r="D3" s="93" t="s">
        <v>116</v>
      </c>
      <c r="E3" s="93" t="s">
        <v>111</v>
      </c>
      <c r="F3" s="93" t="s">
        <v>112</v>
      </c>
      <c r="G3" s="93" t="s">
        <v>121</v>
      </c>
      <c r="H3" s="94" t="s">
        <v>114</v>
      </c>
      <c r="I3" s="93" t="s">
        <v>115</v>
      </c>
      <c r="J3" s="95" t="s">
        <v>122</v>
      </c>
      <c r="K3" s="69"/>
    </row>
    <row r="4" spans="1:15" ht="21" customHeight="1">
      <c r="A4" s="188" t="s">
        <v>2</v>
      </c>
      <c r="B4" s="189"/>
      <c r="C4" s="96" t="s">
        <v>135</v>
      </c>
      <c r="D4" s="96" t="s">
        <v>135</v>
      </c>
      <c r="E4" s="97" t="s">
        <v>141</v>
      </c>
      <c r="F4" s="90" t="s">
        <v>142</v>
      </c>
      <c r="G4" s="96" t="s">
        <v>142</v>
      </c>
      <c r="H4" s="96" t="s">
        <v>142</v>
      </c>
      <c r="I4" s="96" t="s">
        <v>142</v>
      </c>
      <c r="J4" s="98" t="s">
        <v>142</v>
      </c>
      <c r="K4" s="64"/>
    </row>
    <row r="5" spans="1:15" ht="12" customHeight="1">
      <c r="A5" s="186" t="s">
        <v>3</v>
      </c>
      <c r="B5" s="187"/>
      <c r="C5" s="99" t="s">
        <v>128</v>
      </c>
      <c r="D5" s="93" t="s">
        <v>5</v>
      </c>
      <c r="E5" s="93" t="s">
        <v>113</v>
      </c>
      <c r="F5" s="93" t="s">
        <v>65</v>
      </c>
      <c r="G5" s="89" t="s">
        <v>65</v>
      </c>
      <c r="H5" s="100" t="s">
        <v>65</v>
      </c>
      <c r="I5" s="89" t="s">
        <v>113</v>
      </c>
      <c r="J5" s="101" t="s">
        <v>5</v>
      </c>
      <c r="K5" s="65"/>
    </row>
    <row r="6" spans="1:15" ht="9" customHeight="1">
      <c r="A6" s="4"/>
      <c r="B6" s="9"/>
      <c r="C6" s="14"/>
      <c r="D6" s="11"/>
      <c r="E6" s="11"/>
      <c r="F6" s="81"/>
      <c r="G6" s="3"/>
      <c r="H6" s="3"/>
      <c r="I6" s="3"/>
      <c r="J6" s="82"/>
      <c r="K6" s="3"/>
    </row>
    <row r="7" spans="1:15" ht="12" customHeight="1">
      <c r="A7" s="6" t="s">
        <v>6</v>
      </c>
      <c r="B7" s="7" t="s">
        <v>0</v>
      </c>
      <c r="C7" s="102">
        <v>7818199719</v>
      </c>
      <c r="D7" s="102">
        <v>2363436</v>
      </c>
      <c r="E7" s="103">
        <v>0.73</v>
      </c>
      <c r="F7" s="104">
        <v>2.0927449417116861</v>
      </c>
      <c r="G7" s="104">
        <v>9.3000000000000007</v>
      </c>
      <c r="H7" s="104">
        <v>92.4</v>
      </c>
      <c r="I7" s="104">
        <v>99.2</v>
      </c>
      <c r="J7" s="105">
        <v>7.3</v>
      </c>
      <c r="K7" s="58"/>
    </row>
    <row r="8" spans="1:15" ht="20.25" customHeight="1">
      <c r="A8" s="15">
        <v>100</v>
      </c>
      <c r="B8" s="7" t="s">
        <v>8</v>
      </c>
      <c r="C8" s="102">
        <v>2242275124</v>
      </c>
      <c r="D8" s="102">
        <v>648046</v>
      </c>
      <c r="E8" s="106">
        <v>0.77900000000000003</v>
      </c>
      <c r="F8" s="46">
        <v>0.4118321940933739</v>
      </c>
      <c r="G8" s="46">
        <v>8.6999999999999993</v>
      </c>
      <c r="H8" s="46">
        <v>96.3</v>
      </c>
      <c r="I8" s="46">
        <v>101.5</v>
      </c>
      <c r="J8" s="107">
        <v>7.32</v>
      </c>
      <c r="K8" s="58"/>
    </row>
    <row r="9" spans="1:15" ht="12.75" customHeight="1">
      <c r="A9" s="16">
        <v>101</v>
      </c>
      <c r="B9" s="17" t="s">
        <v>9</v>
      </c>
      <c r="C9" s="56" t="s">
        <v>123</v>
      </c>
      <c r="D9" s="102" t="s">
        <v>123</v>
      </c>
      <c r="E9" s="103" t="s">
        <v>123</v>
      </c>
      <c r="F9" s="104" t="s">
        <v>123</v>
      </c>
      <c r="G9" s="104" t="s">
        <v>123</v>
      </c>
      <c r="H9" s="104" t="s">
        <v>123</v>
      </c>
      <c r="I9" s="104" t="s">
        <v>123</v>
      </c>
      <c r="J9" s="105" t="s">
        <v>123</v>
      </c>
      <c r="K9" s="57"/>
    </row>
    <row r="10" spans="1:15" ht="12.75" customHeight="1">
      <c r="A10" s="16">
        <v>102</v>
      </c>
      <c r="B10" s="17" t="s">
        <v>10</v>
      </c>
      <c r="C10" s="56" t="s">
        <v>123</v>
      </c>
      <c r="D10" s="102" t="s">
        <v>123</v>
      </c>
      <c r="E10" s="103" t="s">
        <v>123</v>
      </c>
      <c r="F10" s="104" t="s">
        <v>123</v>
      </c>
      <c r="G10" s="104" t="s">
        <v>123</v>
      </c>
      <c r="H10" s="104" t="s">
        <v>123</v>
      </c>
      <c r="I10" s="104" t="s">
        <v>123</v>
      </c>
      <c r="J10" s="105" t="s">
        <v>123</v>
      </c>
      <c r="K10" s="57"/>
    </row>
    <row r="11" spans="1:15" ht="12.75" customHeight="1">
      <c r="A11" s="18">
        <v>110</v>
      </c>
      <c r="B11" s="17" t="s">
        <v>11</v>
      </c>
      <c r="C11" s="56" t="s">
        <v>123</v>
      </c>
      <c r="D11" s="102" t="s">
        <v>123</v>
      </c>
      <c r="E11" s="103" t="s">
        <v>123</v>
      </c>
      <c r="F11" s="104" t="s">
        <v>123</v>
      </c>
      <c r="G11" s="104" t="s">
        <v>123</v>
      </c>
      <c r="H11" s="104" t="s">
        <v>123</v>
      </c>
      <c r="I11" s="104" t="s">
        <v>123</v>
      </c>
      <c r="J11" s="105" t="s">
        <v>123</v>
      </c>
      <c r="K11" s="57"/>
    </row>
    <row r="12" spans="1:15" ht="12.75" customHeight="1">
      <c r="A12" s="18">
        <v>105</v>
      </c>
      <c r="B12" s="17" t="s">
        <v>12</v>
      </c>
      <c r="C12" s="56" t="s">
        <v>123</v>
      </c>
      <c r="D12" s="102" t="s">
        <v>123</v>
      </c>
      <c r="E12" s="103" t="s">
        <v>123</v>
      </c>
      <c r="F12" s="104" t="s">
        <v>123</v>
      </c>
      <c r="G12" s="104" t="s">
        <v>123</v>
      </c>
      <c r="H12" s="104" t="s">
        <v>123</v>
      </c>
      <c r="I12" s="104" t="s">
        <v>123</v>
      </c>
      <c r="J12" s="105" t="s">
        <v>123</v>
      </c>
      <c r="K12" s="57"/>
    </row>
    <row r="13" spans="1:15" ht="12.75" customHeight="1">
      <c r="A13" s="18">
        <v>109</v>
      </c>
      <c r="B13" s="17" t="s">
        <v>13</v>
      </c>
      <c r="C13" s="56" t="s">
        <v>123</v>
      </c>
      <c r="D13" s="102" t="s">
        <v>123</v>
      </c>
      <c r="E13" s="103" t="s">
        <v>123</v>
      </c>
      <c r="F13" s="104" t="s">
        <v>123</v>
      </c>
      <c r="G13" s="104" t="s">
        <v>123</v>
      </c>
      <c r="H13" s="104" t="s">
        <v>123</v>
      </c>
      <c r="I13" s="104" t="s">
        <v>123</v>
      </c>
      <c r="J13" s="105" t="s">
        <v>123</v>
      </c>
      <c r="K13" s="57"/>
      <c r="O13" s="59"/>
    </row>
    <row r="14" spans="1:15" ht="12.75" customHeight="1">
      <c r="A14" s="18">
        <v>106</v>
      </c>
      <c r="B14" s="17" t="s">
        <v>14</v>
      </c>
      <c r="C14" s="56" t="s">
        <v>123</v>
      </c>
      <c r="D14" s="102" t="s">
        <v>123</v>
      </c>
      <c r="E14" s="103" t="s">
        <v>123</v>
      </c>
      <c r="F14" s="104" t="s">
        <v>123</v>
      </c>
      <c r="G14" s="104" t="s">
        <v>123</v>
      </c>
      <c r="H14" s="104" t="s">
        <v>123</v>
      </c>
      <c r="I14" s="104" t="s">
        <v>123</v>
      </c>
      <c r="J14" s="105" t="s">
        <v>123</v>
      </c>
      <c r="K14" s="57"/>
    </row>
    <row r="15" spans="1:15" ht="12.75" customHeight="1">
      <c r="A15" s="18">
        <v>107</v>
      </c>
      <c r="B15" s="17" t="s">
        <v>15</v>
      </c>
      <c r="C15" s="56" t="s">
        <v>123</v>
      </c>
      <c r="D15" s="102" t="s">
        <v>123</v>
      </c>
      <c r="E15" s="103" t="s">
        <v>123</v>
      </c>
      <c r="F15" s="104" t="s">
        <v>123</v>
      </c>
      <c r="G15" s="104" t="s">
        <v>123</v>
      </c>
      <c r="H15" s="104" t="s">
        <v>123</v>
      </c>
      <c r="I15" s="104" t="s">
        <v>123</v>
      </c>
      <c r="J15" s="105" t="s">
        <v>123</v>
      </c>
      <c r="K15" s="57"/>
    </row>
    <row r="16" spans="1:15" ht="12.75" customHeight="1">
      <c r="A16" s="18">
        <v>108</v>
      </c>
      <c r="B16" s="17" t="s">
        <v>16</v>
      </c>
      <c r="C16" s="56" t="s">
        <v>123</v>
      </c>
      <c r="D16" s="102" t="s">
        <v>123</v>
      </c>
      <c r="E16" s="103" t="s">
        <v>123</v>
      </c>
      <c r="F16" s="104" t="s">
        <v>123</v>
      </c>
      <c r="G16" s="104" t="s">
        <v>123</v>
      </c>
      <c r="H16" s="104" t="s">
        <v>123</v>
      </c>
      <c r="I16" s="104" t="s">
        <v>123</v>
      </c>
      <c r="J16" s="105" t="s">
        <v>123</v>
      </c>
      <c r="K16" s="57"/>
    </row>
    <row r="17" spans="1:11" ht="12.75" customHeight="1">
      <c r="A17" s="18">
        <v>111</v>
      </c>
      <c r="B17" s="17" t="s">
        <v>17</v>
      </c>
      <c r="C17" s="56" t="s">
        <v>123</v>
      </c>
      <c r="D17" s="102" t="s">
        <v>123</v>
      </c>
      <c r="E17" s="103" t="s">
        <v>123</v>
      </c>
      <c r="F17" s="104" t="s">
        <v>123</v>
      </c>
      <c r="G17" s="104" t="s">
        <v>123</v>
      </c>
      <c r="H17" s="104" t="s">
        <v>123</v>
      </c>
      <c r="I17" s="104" t="s">
        <v>123</v>
      </c>
      <c r="J17" s="105" t="s">
        <v>123</v>
      </c>
      <c r="K17" s="57"/>
    </row>
    <row r="18" spans="1:11" ht="20.25" customHeight="1">
      <c r="A18" s="6"/>
      <c r="B18" s="19" t="s">
        <v>18</v>
      </c>
      <c r="C18" s="102">
        <v>1685075568</v>
      </c>
      <c r="D18" s="102">
        <v>450003</v>
      </c>
      <c r="E18" s="103" t="s">
        <v>123</v>
      </c>
      <c r="F18" s="104" t="s">
        <v>123</v>
      </c>
      <c r="G18" s="104" t="s">
        <v>123</v>
      </c>
      <c r="H18" s="104" t="s">
        <v>123</v>
      </c>
      <c r="I18" s="104" t="s">
        <v>123</v>
      </c>
      <c r="J18" s="105" t="s">
        <v>123</v>
      </c>
      <c r="K18" s="56"/>
    </row>
    <row r="19" spans="1:11" ht="12.75" customHeight="1">
      <c r="A19" s="16">
        <v>202</v>
      </c>
      <c r="B19" s="12" t="s">
        <v>19</v>
      </c>
      <c r="C19" s="102">
        <v>588234338</v>
      </c>
      <c r="D19" s="102">
        <v>194772</v>
      </c>
      <c r="E19" s="106">
        <v>0.81399999999999995</v>
      </c>
      <c r="F19" s="108">
        <v>0.16336034203557709</v>
      </c>
      <c r="G19" s="108">
        <v>13.5</v>
      </c>
      <c r="H19" s="108">
        <v>96.2</v>
      </c>
      <c r="I19" s="108">
        <v>97.9</v>
      </c>
      <c r="J19" s="109">
        <v>5.76</v>
      </c>
      <c r="K19" s="58"/>
    </row>
    <row r="20" spans="1:11" ht="12.75" customHeight="1">
      <c r="A20" s="16">
        <v>204</v>
      </c>
      <c r="B20" s="12" t="s">
        <v>20</v>
      </c>
      <c r="C20" s="102">
        <v>854911514</v>
      </c>
      <c r="D20" s="102">
        <v>211734</v>
      </c>
      <c r="E20" s="106">
        <v>0.88200000000000001</v>
      </c>
      <c r="F20" s="108">
        <v>0.50463350735012535</v>
      </c>
      <c r="G20" s="108">
        <v>5.5</v>
      </c>
      <c r="H20" s="108">
        <v>94.3</v>
      </c>
      <c r="I20" s="108">
        <v>101.7</v>
      </c>
      <c r="J20" s="109">
        <v>6.3</v>
      </c>
      <c r="K20" s="58"/>
    </row>
    <row r="21" spans="1:11" ht="12.75" customHeight="1">
      <c r="A21" s="16">
        <v>206</v>
      </c>
      <c r="B21" s="12" t="s">
        <v>21</v>
      </c>
      <c r="C21" s="102">
        <v>241929716</v>
      </c>
      <c r="D21" s="102">
        <v>43497</v>
      </c>
      <c r="E21" s="106">
        <v>0.91900000000000004</v>
      </c>
      <c r="F21" s="108">
        <v>2.0449799070643682</v>
      </c>
      <c r="G21" s="108">
        <v>9.9</v>
      </c>
      <c r="H21" s="108">
        <v>91.7</v>
      </c>
      <c r="I21" s="108">
        <v>105.8</v>
      </c>
      <c r="J21" s="109">
        <v>6.89</v>
      </c>
      <c r="K21" s="58"/>
    </row>
    <row r="22" spans="1:11" ht="20.25" customHeight="1">
      <c r="A22" s="6"/>
      <c r="B22" s="19" t="s">
        <v>22</v>
      </c>
      <c r="C22" s="102">
        <v>1113310571</v>
      </c>
      <c r="D22" s="102">
        <v>318416</v>
      </c>
      <c r="E22" s="103" t="s">
        <v>123</v>
      </c>
      <c r="F22" s="104" t="s">
        <v>123</v>
      </c>
      <c r="G22" s="104" t="s">
        <v>123</v>
      </c>
      <c r="H22" s="104" t="s">
        <v>123</v>
      </c>
      <c r="I22" s="104" t="s">
        <v>123</v>
      </c>
      <c r="J22" s="105" t="s">
        <v>123</v>
      </c>
      <c r="K22" s="56"/>
    </row>
    <row r="23" spans="1:11" ht="12.75" customHeight="1">
      <c r="A23" s="16">
        <v>207</v>
      </c>
      <c r="B23" s="12" t="s">
        <v>23</v>
      </c>
      <c r="C23" s="102">
        <v>275386195</v>
      </c>
      <c r="D23" s="102">
        <v>86486</v>
      </c>
      <c r="E23" s="106">
        <v>0.82899999999999996</v>
      </c>
      <c r="F23" s="108">
        <v>2.0187744982214006</v>
      </c>
      <c r="G23" s="108">
        <v>9.4</v>
      </c>
      <c r="H23" s="108">
        <v>94.6</v>
      </c>
      <c r="I23" s="108">
        <v>101.4</v>
      </c>
      <c r="J23" s="109">
        <v>5.76</v>
      </c>
      <c r="K23" s="58"/>
    </row>
    <row r="24" spans="1:11" ht="12.75" customHeight="1">
      <c r="A24" s="16">
        <v>214</v>
      </c>
      <c r="B24" s="12" t="s">
        <v>24</v>
      </c>
      <c r="C24" s="102">
        <v>384953755</v>
      </c>
      <c r="D24" s="102">
        <v>99660</v>
      </c>
      <c r="E24" s="106">
        <v>0.86199999999999999</v>
      </c>
      <c r="F24" s="108">
        <v>1.2093725990316062</v>
      </c>
      <c r="G24" s="108">
        <v>6.5</v>
      </c>
      <c r="H24" s="108">
        <v>96.3</v>
      </c>
      <c r="I24" s="108">
        <v>99.1</v>
      </c>
      <c r="J24" s="109">
        <v>5.61</v>
      </c>
      <c r="K24" s="58"/>
    </row>
    <row r="25" spans="1:11" ht="12.75" customHeight="1">
      <c r="A25" s="16">
        <v>217</v>
      </c>
      <c r="B25" s="12" t="s">
        <v>25</v>
      </c>
      <c r="C25" s="102">
        <v>227409089</v>
      </c>
      <c r="D25" s="102">
        <v>67943</v>
      </c>
      <c r="E25" s="106">
        <v>0.73499999999999999</v>
      </c>
      <c r="F25" s="108">
        <v>1.487686596426175</v>
      </c>
      <c r="G25" s="108">
        <v>11.9</v>
      </c>
      <c r="H25" s="108">
        <v>96.4</v>
      </c>
      <c r="I25" s="108">
        <v>99.9</v>
      </c>
      <c r="J25" s="109">
        <v>5.45</v>
      </c>
      <c r="K25" s="58"/>
    </row>
    <row r="26" spans="1:11" ht="12.75" customHeight="1">
      <c r="A26" s="16">
        <v>219</v>
      </c>
      <c r="B26" s="12" t="s">
        <v>26</v>
      </c>
      <c r="C26" s="102">
        <v>182030437</v>
      </c>
      <c r="D26" s="102">
        <v>51223</v>
      </c>
      <c r="E26" s="106">
        <v>0.82899999999999996</v>
      </c>
      <c r="F26" s="108">
        <v>2.0023473211493492</v>
      </c>
      <c r="G26" s="108">
        <v>9.1999999999999993</v>
      </c>
      <c r="H26" s="108">
        <v>95.8</v>
      </c>
      <c r="I26" s="108">
        <v>100.8</v>
      </c>
      <c r="J26" s="109">
        <v>5.82</v>
      </c>
      <c r="K26" s="58"/>
    </row>
    <row r="27" spans="1:11" ht="12.75" customHeight="1">
      <c r="A27" s="16">
        <v>301</v>
      </c>
      <c r="B27" s="12" t="s">
        <v>27</v>
      </c>
      <c r="C27" s="102">
        <v>43531095</v>
      </c>
      <c r="D27" s="102">
        <v>13104</v>
      </c>
      <c r="E27" s="106">
        <v>0.60699999999999998</v>
      </c>
      <c r="F27" s="108">
        <v>6.2738520120551158</v>
      </c>
      <c r="G27" s="108">
        <v>1.7</v>
      </c>
      <c r="H27" s="108">
        <v>86.2</v>
      </c>
      <c r="I27" s="108">
        <v>97.7</v>
      </c>
      <c r="J27" s="109">
        <v>7.52</v>
      </c>
      <c r="K27" s="58"/>
    </row>
    <row r="28" spans="1:11" ht="20.25" customHeight="1">
      <c r="A28" s="6"/>
      <c r="B28" s="19" t="s">
        <v>28</v>
      </c>
      <c r="C28" s="102">
        <v>952896395</v>
      </c>
      <c r="D28" s="102">
        <v>309997</v>
      </c>
      <c r="E28" s="103" t="s">
        <v>123</v>
      </c>
      <c r="F28" s="104" t="s">
        <v>123</v>
      </c>
      <c r="G28" s="104" t="s">
        <v>123</v>
      </c>
      <c r="H28" s="104" t="s">
        <v>123</v>
      </c>
      <c r="I28" s="104" t="s">
        <v>123</v>
      </c>
      <c r="J28" s="105" t="s">
        <v>123</v>
      </c>
      <c r="K28" s="56"/>
    </row>
    <row r="29" spans="1:11" ht="12.75" customHeight="1">
      <c r="A29" s="16">
        <v>203</v>
      </c>
      <c r="B29" s="12" t="s">
        <v>29</v>
      </c>
      <c r="C29" s="102">
        <v>397962717</v>
      </c>
      <c r="D29" s="102">
        <v>127159</v>
      </c>
      <c r="E29" s="106">
        <v>0.76200000000000001</v>
      </c>
      <c r="F29" s="108">
        <v>1.8128002580913034</v>
      </c>
      <c r="G29" s="108">
        <v>4.3</v>
      </c>
      <c r="H29" s="108">
        <v>93.9</v>
      </c>
      <c r="I29" s="108">
        <v>101.8</v>
      </c>
      <c r="J29" s="109">
        <v>5.87</v>
      </c>
      <c r="K29" s="58"/>
    </row>
    <row r="30" spans="1:11" ht="12.75" customHeight="1">
      <c r="A30" s="16">
        <v>210</v>
      </c>
      <c r="B30" s="12" t="s">
        <v>30</v>
      </c>
      <c r="C30" s="102">
        <v>354931068</v>
      </c>
      <c r="D30" s="102">
        <v>115418</v>
      </c>
      <c r="E30" s="106">
        <v>0.86399999999999999</v>
      </c>
      <c r="F30" s="108">
        <v>1.3948134162877108</v>
      </c>
      <c r="G30" s="108">
        <v>5.9</v>
      </c>
      <c r="H30" s="108">
        <v>91.1</v>
      </c>
      <c r="I30" s="108">
        <v>101</v>
      </c>
      <c r="J30" s="109">
        <v>5.5</v>
      </c>
      <c r="K30" s="58"/>
    </row>
    <row r="31" spans="1:11" ht="12.75" customHeight="1">
      <c r="A31" s="16">
        <v>216</v>
      </c>
      <c r="B31" s="12" t="s">
        <v>31</v>
      </c>
      <c r="C31" s="102">
        <v>119032611</v>
      </c>
      <c r="D31" s="102">
        <v>39505</v>
      </c>
      <c r="E31" s="106">
        <v>0.89800000000000002</v>
      </c>
      <c r="F31" s="108">
        <v>5.8268172343006901</v>
      </c>
      <c r="G31" s="108">
        <v>9.6</v>
      </c>
      <c r="H31" s="108">
        <v>86.4</v>
      </c>
      <c r="I31" s="108">
        <v>98.9</v>
      </c>
      <c r="J31" s="109">
        <v>6.87</v>
      </c>
      <c r="K31" s="58"/>
    </row>
    <row r="32" spans="1:11" ht="12.75" customHeight="1">
      <c r="A32" s="16">
        <v>381</v>
      </c>
      <c r="B32" s="12" t="s">
        <v>32</v>
      </c>
      <c r="C32" s="102">
        <v>38369775</v>
      </c>
      <c r="D32" s="102">
        <v>13351</v>
      </c>
      <c r="E32" s="106">
        <v>0.747</v>
      </c>
      <c r="F32" s="108">
        <v>8.3897510765207954</v>
      </c>
      <c r="G32" s="108">
        <v>7.5</v>
      </c>
      <c r="H32" s="108">
        <v>86</v>
      </c>
      <c r="I32" s="108">
        <v>97.6</v>
      </c>
      <c r="J32" s="109">
        <v>4.46</v>
      </c>
      <c r="K32" s="58"/>
    </row>
    <row r="33" spans="1:11" ht="12.75" customHeight="1">
      <c r="A33" s="16">
        <v>382</v>
      </c>
      <c r="B33" s="12" t="s">
        <v>33</v>
      </c>
      <c r="C33" s="102">
        <v>42600224</v>
      </c>
      <c r="D33" s="102">
        <v>14564</v>
      </c>
      <c r="E33" s="106">
        <v>0.871</v>
      </c>
      <c r="F33" s="108">
        <v>11.450367711248507</v>
      </c>
      <c r="G33" s="108">
        <v>2.7</v>
      </c>
      <c r="H33" s="108">
        <v>91.4</v>
      </c>
      <c r="I33" s="108">
        <v>98.6</v>
      </c>
      <c r="J33" s="109">
        <v>4.25</v>
      </c>
      <c r="K33" s="58"/>
    </row>
    <row r="34" spans="1:11" ht="20.25" customHeight="1">
      <c r="A34" s="6"/>
      <c r="B34" s="20" t="s">
        <v>34</v>
      </c>
      <c r="C34" s="102">
        <v>325327223</v>
      </c>
      <c r="D34" s="102">
        <v>116714</v>
      </c>
      <c r="E34" s="103" t="s">
        <v>123</v>
      </c>
      <c r="F34" s="104" t="s">
        <v>123</v>
      </c>
      <c r="G34" s="104" t="s">
        <v>123</v>
      </c>
      <c r="H34" s="104" t="s">
        <v>123</v>
      </c>
      <c r="I34" s="104" t="s">
        <v>123</v>
      </c>
      <c r="J34" s="105" t="s">
        <v>123</v>
      </c>
      <c r="K34" s="56"/>
    </row>
    <row r="35" spans="1:11" s="37" customFormat="1" ht="12.75" customHeight="1">
      <c r="A35" s="36">
        <v>213</v>
      </c>
      <c r="B35" s="50" t="s">
        <v>143</v>
      </c>
      <c r="C35" s="102">
        <v>45834167</v>
      </c>
      <c r="D35" s="102">
        <v>17149</v>
      </c>
      <c r="E35" s="106">
        <v>0.48</v>
      </c>
      <c r="F35" s="108">
        <v>5.89364505451484</v>
      </c>
      <c r="G35" s="108">
        <v>8.4</v>
      </c>
      <c r="H35" s="108">
        <v>91.9</v>
      </c>
      <c r="I35" s="108">
        <v>98</v>
      </c>
      <c r="J35" s="109">
        <v>4.99</v>
      </c>
      <c r="K35" s="66"/>
    </row>
    <row r="36" spans="1:11" s="37" customFormat="1" ht="12.75" customHeight="1">
      <c r="A36" s="36">
        <v>215</v>
      </c>
      <c r="B36" s="50" t="s">
        <v>144</v>
      </c>
      <c r="C36" s="102">
        <v>96284607</v>
      </c>
      <c r="D36" s="102">
        <v>33468</v>
      </c>
      <c r="E36" s="106">
        <v>0.69399999999999995</v>
      </c>
      <c r="F36" s="108">
        <v>0.97491060280253916</v>
      </c>
      <c r="G36" s="108">
        <v>7.2</v>
      </c>
      <c r="H36" s="108">
        <v>89.7</v>
      </c>
      <c r="I36" s="108">
        <v>99.4</v>
      </c>
      <c r="J36" s="109">
        <v>5.85</v>
      </c>
      <c r="K36" s="66"/>
    </row>
    <row r="37" spans="1:11" ht="12.75" customHeight="1">
      <c r="A37" s="16">
        <v>218</v>
      </c>
      <c r="B37" s="12" t="s">
        <v>37</v>
      </c>
      <c r="C37" s="102">
        <v>56831358</v>
      </c>
      <c r="D37" s="102">
        <v>20675</v>
      </c>
      <c r="E37" s="106">
        <v>0.68400000000000005</v>
      </c>
      <c r="F37" s="108">
        <v>2.4927574234420811</v>
      </c>
      <c r="G37" s="108">
        <v>7.6</v>
      </c>
      <c r="H37" s="108">
        <v>86</v>
      </c>
      <c r="I37" s="108">
        <v>101.3</v>
      </c>
      <c r="J37" s="109">
        <v>5.87</v>
      </c>
      <c r="K37" s="58"/>
    </row>
    <row r="38" spans="1:11" ht="12.75" customHeight="1">
      <c r="A38" s="16">
        <v>220</v>
      </c>
      <c r="B38" s="12" t="s">
        <v>38</v>
      </c>
      <c r="C38" s="102">
        <v>54907820</v>
      </c>
      <c r="D38" s="102">
        <v>19150</v>
      </c>
      <c r="E38" s="106">
        <v>0.61399999999999999</v>
      </c>
      <c r="F38" s="108">
        <v>1.0299106047079933</v>
      </c>
      <c r="G38" s="108">
        <v>12.4</v>
      </c>
      <c r="H38" s="108">
        <v>89.9</v>
      </c>
      <c r="I38" s="108">
        <v>99.6</v>
      </c>
      <c r="J38" s="109">
        <v>6.04</v>
      </c>
      <c r="K38" s="58"/>
    </row>
    <row r="39" spans="1:11" ht="12.75" customHeight="1">
      <c r="A39" s="16">
        <v>228</v>
      </c>
      <c r="B39" s="12" t="s">
        <v>88</v>
      </c>
      <c r="C39" s="102">
        <v>48452102</v>
      </c>
      <c r="D39" s="102">
        <v>17272</v>
      </c>
      <c r="E39" s="106">
        <v>0.749</v>
      </c>
      <c r="F39" s="108">
        <v>6.8507182706449328</v>
      </c>
      <c r="G39" s="108">
        <v>6.7</v>
      </c>
      <c r="H39" s="108">
        <v>83.3</v>
      </c>
      <c r="I39" s="108">
        <v>98.4</v>
      </c>
      <c r="J39" s="109">
        <v>6.54</v>
      </c>
      <c r="K39" s="58"/>
    </row>
    <row r="40" spans="1:11" ht="12.75" customHeight="1">
      <c r="A40" s="16">
        <v>365</v>
      </c>
      <c r="B40" s="12" t="s">
        <v>83</v>
      </c>
      <c r="C40" s="102">
        <v>23017169</v>
      </c>
      <c r="D40" s="102">
        <v>9000</v>
      </c>
      <c r="E40" s="106">
        <v>0.33200000000000002</v>
      </c>
      <c r="F40" s="108">
        <v>2.2552005994107094</v>
      </c>
      <c r="G40" s="108">
        <v>14.7</v>
      </c>
      <c r="H40" s="108">
        <v>92.7</v>
      </c>
      <c r="I40" s="108">
        <v>98</v>
      </c>
      <c r="J40" s="109">
        <v>9.4600000000000009</v>
      </c>
      <c r="K40" s="58"/>
    </row>
    <row r="41" spans="1:11" ht="20.25" customHeight="1">
      <c r="A41" s="16"/>
      <c r="B41" s="7" t="s">
        <v>39</v>
      </c>
      <c r="C41" s="102">
        <v>748684808</v>
      </c>
      <c r="D41" s="102">
        <v>241518</v>
      </c>
      <c r="E41" s="103" t="s">
        <v>123</v>
      </c>
      <c r="F41" s="104" t="s">
        <v>123</v>
      </c>
      <c r="G41" s="104" t="s">
        <v>123</v>
      </c>
      <c r="H41" s="104" t="s">
        <v>123</v>
      </c>
      <c r="I41" s="104" t="s">
        <v>123</v>
      </c>
      <c r="J41" s="105" t="s">
        <v>123</v>
      </c>
      <c r="K41" s="56"/>
    </row>
    <row r="42" spans="1:11" s="37" customFormat="1" ht="12.75" customHeight="1">
      <c r="A42" s="36">
        <v>201</v>
      </c>
      <c r="B42" s="50" t="s">
        <v>145</v>
      </c>
      <c r="C42" s="102">
        <v>699008895</v>
      </c>
      <c r="D42" s="102">
        <v>223204</v>
      </c>
      <c r="E42" s="106">
        <v>0.85199999999999998</v>
      </c>
      <c r="F42" s="108">
        <v>4.5698317233268924</v>
      </c>
      <c r="G42" s="108">
        <v>6.4</v>
      </c>
      <c r="H42" s="108">
        <v>83.7</v>
      </c>
      <c r="I42" s="108">
        <v>101.7</v>
      </c>
      <c r="J42" s="109">
        <v>6.32</v>
      </c>
      <c r="K42" s="66"/>
    </row>
    <row r="43" spans="1:11" ht="12.75" customHeight="1">
      <c r="A43" s="16">
        <v>442</v>
      </c>
      <c r="B43" s="12" t="s">
        <v>40</v>
      </c>
      <c r="C43" s="102">
        <v>13930393</v>
      </c>
      <c r="D43" s="102">
        <v>5271</v>
      </c>
      <c r="E43" s="106">
        <v>0.38800000000000001</v>
      </c>
      <c r="F43" s="108">
        <v>4.8340313824015029</v>
      </c>
      <c r="G43" s="108">
        <v>13.2</v>
      </c>
      <c r="H43" s="108">
        <v>85.8</v>
      </c>
      <c r="I43" s="108">
        <v>97.9</v>
      </c>
      <c r="J43" s="109">
        <v>8.32</v>
      </c>
      <c r="K43" s="58"/>
    </row>
    <row r="44" spans="1:11" ht="12.75" customHeight="1">
      <c r="A44" s="16">
        <v>443</v>
      </c>
      <c r="B44" s="12" t="s">
        <v>41</v>
      </c>
      <c r="C44" s="102">
        <v>23122595</v>
      </c>
      <c r="D44" s="102">
        <v>8199</v>
      </c>
      <c r="E44" s="106">
        <v>0.72799999999999998</v>
      </c>
      <c r="F44" s="108">
        <v>3.6284661946956085</v>
      </c>
      <c r="G44" s="108">
        <v>11.9</v>
      </c>
      <c r="H44" s="108">
        <v>90.3</v>
      </c>
      <c r="I44" s="108">
        <v>99.5</v>
      </c>
      <c r="J44" s="109">
        <v>8.0399999999999991</v>
      </c>
      <c r="K44" s="58"/>
    </row>
    <row r="45" spans="1:11" ht="12.75" customHeight="1">
      <c r="A45" s="16">
        <v>446</v>
      </c>
      <c r="B45" s="12" t="s">
        <v>84</v>
      </c>
      <c r="C45" s="102">
        <v>12622925</v>
      </c>
      <c r="D45" s="102">
        <v>4844</v>
      </c>
      <c r="E45" s="106">
        <v>0.441</v>
      </c>
      <c r="F45" s="108">
        <v>3.1890258452269102</v>
      </c>
      <c r="G45" s="108">
        <v>16.100000000000001</v>
      </c>
      <c r="H45" s="108">
        <v>89.9</v>
      </c>
      <c r="I45" s="108">
        <v>98.1</v>
      </c>
      <c r="J45" s="109">
        <v>10.38</v>
      </c>
      <c r="K45" s="58"/>
    </row>
    <row r="46" spans="1:11" ht="20.25" customHeight="1">
      <c r="A46" s="16"/>
      <c r="B46" s="7" t="s">
        <v>42</v>
      </c>
      <c r="C46" s="102">
        <v>309021247</v>
      </c>
      <c r="D46" s="102">
        <v>110016</v>
      </c>
      <c r="E46" s="103" t="s">
        <v>123</v>
      </c>
      <c r="F46" s="104" t="s">
        <v>123</v>
      </c>
      <c r="G46" s="104" t="s">
        <v>123</v>
      </c>
      <c r="H46" s="104" t="s">
        <v>123</v>
      </c>
      <c r="I46" s="104" t="s">
        <v>123</v>
      </c>
      <c r="J46" s="105" t="s">
        <v>123</v>
      </c>
      <c r="K46" s="56"/>
    </row>
    <row r="47" spans="1:11" ht="12.75" customHeight="1">
      <c r="A47" s="16">
        <v>208</v>
      </c>
      <c r="B47" s="12" t="s">
        <v>43</v>
      </c>
      <c r="C47" s="102">
        <v>35103132</v>
      </c>
      <c r="D47" s="102">
        <v>12527</v>
      </c>
      <c r="E47" s="106">
        <v>0.55400000000000005</v>
      </c>
      <c r="F47" s="108">
        <v>6.2938948109862878</v>
      </c>
      <c r="G47" s="108">
        <v>13</v>
      </c>
      <c r="H47" s="108">
        <v>97.4</v>
      </c>
      <c r="I47" s="108">
        <v>99</v>
      </c>
      <c r="J47" s="110">
        <v>7.34</v>
      </c>
      <c r="K47" s="58"/>
    </row>
    <row r="48" spans="1:11" ht="12.75" customHeight="1">
      <c r="A48" s="16">
        <v>212</v>
      </c>
      <c r="B48" s="12" t="s">
        <v>44</v>
      </c>
      <c r="C48" s="102">
        <v>59196227</v>
      </c>
      <c r="D48" s="102">
        <v>20501</v>
      </c>
      <c r="E48" s="106">
        <v>0.71799999999999997</v>
      </c>
      <c r="F48" s="108">
        <v>2.3213690771976863</v>
      </c>
      <c r="G48" s="108">
        <v>9.8000000000000007</v>
      </c>
      <c r="H48" s="108">
        <v>89.2</v>
      </c>
      <c r="I48" s="108">
        <v>97</v>
      </c>
      <c r="J48" s="110">
        <v>9.25</v>
      </c>
      <c r="K48" s="58"/>
    </row>
    <row r="49" spans="1:11" ht="12.75" customHeight="1">
      <c r="A49" s="16">
        <v>227</v>
      </c>
      <c r="B49" s="12" t="s">
        <v>80</v>
      </c>
      <c r="C49" s="102">
        <v>43362861</v>
      </c>
      <c r="D49" s="102">
        <v>16574</v>
      </c>
      <c r="E49" s="106">
        <v>0.36099999999999999</v>
      </c>
      <c r="F49" s="108">
        <v>5.3834700181740702</v>
      </c>
      <c r="G49" s="108">
        <v>15.1</v>
      </c>
      <c r="H49" s="108">
        <v>90.5</v>
      </c>
      <c r="I49" s="108">
        <v>97.7</v>
      </c>
      <c r="J49" s="110">
        <v>9.17</v>
      </c>
      <c r="K49" s="58"/>
    </row>
    <row r="50" spans="1:11" ht="12.75" customHeight="1">
      <c r="A50" s="16">
        <v>229</v>
      </c>
      <c r="B50" s="12" t="s">
        <v>85</v>
      </c>
      <c r="C50" s="102">
        <v>92561915</v>
      </c>
      <c r="D50" s="102">
        <v>32412</v>
      </c>
      <c r="E50" s="106">
        <v>0.58199999999999996</v>
      </c>
      <c r="F50" s="108">
        <v>4.3587282507673066</v>
      </c>
      <c r="G50" s="108">
        <v>14</v>
      </c>
      <c r="H50" s="108">
        <v>86.2</v>
      </c>
      <c r="I50" s="108">
        <v>98.6</v>
      </c>
      <c r="J50" s="110">
        <v>5.85</v>
      </c>
      <c r="K50" s="58"/>
    </row>
    <row r="51" spans="1:11" ht="12.75" customHeight="1">
      <c r="A51" s="16">
        <v>464</v>
      </c>
      <c r="B51" s="12" t="s">
        <v>45</v>
      </c>
      <c r="C51" s="102">
        <v>43120113</v>
      </c>
      <c r="D51" s="102">
        <v>14495</v>
      </c>
      <c r="E51" s="106">
        <v>0.68</v>
      </c>
      <c r="F51" s="108">
        <v>5.2534957798614084</v>
      </c>
      <c r="G51" s="108">
        <v>11.4</v>
      </c>
      <c r="H51" s="108">
        <v>86.3</v>
      </c>
      <c r="I51" s="108">
        <v>98.1</v>
      </c>
      <c r="J51" s="110">
        <v>4.74</v>
      </c>
      <c r="K51" s="58"/>
    </row>
    <row r="52" spans="1:11" ht="12.75" customHeight="1">
      <c r="A52" s="16">
        <v>481</v>
      </c>
      <c r="B52" s="12" t="s">
        <v>46</v>
      </c>
      <c r="C52" s="102">
        <v>17732582</v>
      </c>
      <c r="D52" s="102">
        <v>6550</v>
      </c>
      <c r="E52" s="106">
        <v>0.55500000000000005</v>
      </c>
      <c r="F52" s="108">
        <v>2.192570141173801</v>
      </c>
      <c r="G52" s="108">
        <v>18.100000000000001</v>
      </c>
      <c r="H52" s="108">
        <v>103.3</v>
      </c>
      <c r="I52" s="108">
        <v>97</v>
      </c>
      <c r="J52" s="110">
        <v>9.27</v>
      </c>
      <c r="K52" s="58"/>
    </row>
    <row r="53" spans="1:11" ht="12.75" customHeight="1">
      <c r="A53" s="16">
        <v>501</v>
      </c>
      <c r="B53" s="12" t="s">
        <v>146</v>
      </c>
      <c r="C53" s="102">
        <v>17944417</v>
      </c>
      <c r="D53" s="102">
        <v>6957</v>
      </c>
      <c r="E53" s="106">
        <v>0.32700000000000001</v>
      </c>
      <c r="F53" s="108">
        <v>0.75263625551802504</v>
      </c>
      <c r="G53" s="108">
        <v>9.6999999999999993</v>
      </c>
      <c r="H53" s="108">
        <v>81.8</v>
      </c>
      <c r="I53" s="108">
        <v>98</v>
      </c>
      <c r="J53" s="110">
        <v>12.75</v>
      </c>
      <c r="K53" s="58"/>
    </row>
    <row r="54" spans="1:11" ht="20.25" customHeight="1">
      <c r="A54" s="16"/>
      <c r="B54" s="32" t="s">
        <v>47</v>
      </c>
      <c r="C54" s="102">
        <v>178532869</v>
      </c>
      <c r="D54" s="102">
        <v>69687</v>
      </c>
      <c r="E54" s="103" t="s">
        <v>123</v>
      </c>
      <c r="F54" s="104" t="s">
        <v>123</v>
      </c>
      <c r="G54" s="104" t="s">
        <v>123</v>
      </c>
      <c r="H54" s="104" t="s">
        <v>123</v>
      </c>
      <c r="I54" s="104" t="s">
        <v>123</v>
      </c>
      <c r="J54" s="105" t="s">
        <v>123</v>
      </c>
      <c r="K54" s="56"/>
    </row>
    <row r="55" spans="1:11" ht="12.75" customHeight="1">
      <c r="A55" s="16">
        <v>209</v>
      </c>
      <c r="B55" s="41" t="s">
        <v>78</v>
      </c>
      <c r="C55" s="102">
        <v>88399659</v>
      </c>
      <c r="D55" s="102">
        <v>34286</v>
      </c>
      <c r="E55" s="106">
        <v>0.38900000000000001</v>
      </c>
      <c r="F55" s="108">
        <v>2.6237089819270292</v>
      </c>
      <c r="G55" s="108">
        <v>13.9</v>
      </c>
      <c r="H55" s="108">
        <v>88.8</v>
      </c>
      <c r="I55" s="108">
        <v>94.7</v>
      </c>
      <c r="J55" s="110">
        <v>9.14</v>
      </c>
      <c r="K55" s="58"/>
    </row>
    <row r="56" spans="1:11" ht="12.75" customHeight="1">
      <c r="A56" s="16">
        <v>222</v>
      </c>
      <c r="B56" s="12" t="s">
        <v>67</v>
      </c>
      <c r="C56" s="102">
        <v>25008446</v>
      </c>
      <c r="D56" s="102">
        <v>9764</v>
      </c>
      <c r="E56" s="106">
        <v>0.251</v>
      </c>
      <c r="F56" s="108">
        <v>6.2051726174675519</v>
      </c>
      <c r="G56" s="108">
        <v>13.1</v>
      </c>
      <c r="H56" s="108">
        <v>83.9</v>
      </c>
      <c r="I56" s="108">
        <v>95.2</v>
      </c>
      <c r="J56" s="110">
        <v>10.08</v>
      </c>
      <c r="K56" s="58"/>
    </row>
    <row r="57" spans="1:11" ht="12.75" customHeight="1">
      <c r="A57" s="16">
        <v>225</v>
      </c>
      <c r="B57" s="12" t="s">
        <v>79</v>
      </c>
      <c r="C57" s="102">
        <v>33535174</v>
      </c>
      <c r="D57" s="102">
        <v>12874</v>
      </c>
      <c r="E57" s="106">
        <v>0.435</v>
      </c>
      <c r="F57" s="108">
        <v>4.7173318134830691</v>
      </c>
      <c r="G57" s="108">
        <v>13</v>
      </c>
      <c r="H57" s="108">
        <v>84.9</v>
      </c>
      <c r="I57" s="108">
        <v>97.1</v>
      </c>
      <c r="J57" s="110">
        <v>9.3699999999999992</v>
      </c>
      <c r="K57" s="58"/>
    </row>
    <row r="58" spans="1:11" ht="12.75" customHeight="1">
      <c r="A58" s="16">
        <v>585</v>
      </c>
      <c r="B58" s="12" t="s">
        <v>81</v>
      </c>
      <c r="C58" s="102">
        <v>17526727</v>
      </c>
      <c r="D58" s="102">
        <v>7129</v>
      </c>
      <c r="E58" s="106">
        <v>0.254</v>
      </c>
      <c r="F58" s="108">
        <v>3.5418397167352156</v>
      </c>
      <c r="G58" s="108">
        <v>13.6</v>
      </c>
      <c r="H58" s="108">
        <v>81.099999999999994</v>
      </c>
      <c r="I58" s="108">
        <v>95.1</v>
      </c>
      <c r="J58" s="110">
        <v>9.4700000000000006</v>
      </c>
      <c r="K58" s="58"/>
    </row>
    <row r="59" spans="1:11" ht="12.75" customHeight="1">
      <c r="A59" s="16">
        <v>586</v>
      </c>
      <c r="B59" s="12" t="s">
        <v>89</v>
      </c>
      <c r="C59" s="102">
        <v>14062863</v>
      </c>
      <c r="D59" s="102">
        <v>5634</v>
      </c>
      <c r="E59" s="106">
        <v>0.255</v>
      </c>
      <c r="F59" s="108">
        <v>0.52132499581009739</v>
      </c>
      <c r="G59" s="108">
        <v>15.1</v>
      </c>
      <c r="H59" s="108">
        <v>87</v>
      </c>
      <c r="I59" s="108">
        <v>95</v>
      </c>
      <c r="J59" s="110">
        <v>10.59</v>
      </c>
      <c r="K59" s="58"/>
    </row>
    <row r="60" spans="1:11" ht="20.25" customHeight="1">
      <c r="A60" s="6"/>
      <c r="B60" s="21" t="s">
        <v>48</v>
      </c>
      <c r="C60" s="102">
        <v>119656367</v>
      </c>
      <c r="D60" s="102">
        <v>44961</v>
      </c>
      <c r="E60" s="103" t="s">
        <v>123</v>
      </c>
      <c r="F60" s="104" t="s">
        <v>123</v>
      </c>
      <c r="G60" s="104" t="s">
        <v>123</v>
      </c>
      <c r="H60" s="104" t="s">
        <v>123</v>
      </c>
      <c r="I60" s="104" t="s">
        <v>123</v>
      </c>
      <c r="J60" s="105" t="s">
        <v>123</v>
      </c>
      <c r="K60" s="56"/>
    </row>
    <row r="61" spans="1:11" ht="12.75" customHeight="1">
      <c r="A61" s="16">
        <v>221</v>
      </c>
      <c r="B61" s="12" t="s">
        <v>49</v>
      </c>
      <c r="C61" s="102">
        <v>47873989</v>
      </c>
      <c r="D61" s="102">
        <v>17384</v>
      </c>
      <c r="E61" s="106">
        <v>0.40699999999999997</v>
      </c>
      <c r="F61" s="108">
        <v>3.1588056423861199</v>
      </c>
      <c r="G61" s="108">
        <v>21.2</v>
      </c>
      <c r="H61" s="108">
        <v>101.2</v>
      </c>
      <c r="I61" s="108">
        <v>94</v>
      </c>
      <c r="J61" s="111">
        <v>9.11</v>
      </c>
      <c r="K61" s="58"/>
    </row>
    <row r="62" spans="1:11" ht="12.75" customHeight="1">
      <c r="A62" s="16">
        <v>223</v>
      </c>
      <c r="B62" s="12" t="s">
        <v>75</v>
      </c>
      <c r="C62" s="102">
        <v>71782378</v>
      </c>
      <c r="D62" s="102">
        <v>27577</v>
      </c>
      <c r="E62" s="106">
        <v>0.437</v>
      </c>
      <c r="F62" s="108">
        <v>9.6000794427617286</v>
      </c>
      <c r="G62" s="108">
        <v>8.4</v>
      </c>
      <c r="H62" s="108">
        <v>83</v>
      </c>
      <c r="I62" s="108">
        <v>96.2</v>
      </c>
      <c r="J62" s="111">
        <v>8.35</v>
      </c>
      <c r="K62" s="58"/>
    </row>
    <row r="63" spans="1:11" ht="20.25" customHeight="1">
      <c r="A63" s="6"/>
      <c r="B63" s="22" t="s">
        <v>50</v>
      </c>
      <c r="C63" s="102">
        <v>143419547</v>
      </c>
      <c r="D63" s="102">
        <v>54078</v>
      </c>
      <c r="E63" s="103" t="s">
        <v>123</v>
      </c>
      <c r="F63" s="104" t="s">
        <v>123</v>
      </c>
      <c r="G63" s="104" t="s">
        <v>123</v>
      </c>
      <c r="H63" s="104" t="s">
        <v>123</v>
      </c>
      <c r="I63" s="104" t="s">
        <v>123</v>
      </c>
      <c r="J63" s="105" t="s">
        <v>123</v>
      </c>
      <c r="K63" s="56"/>
    </row>
    <row r="64" spans="1:11" s="37" customFormat="1" ht="12.75" customHeight="1">
      <c r="A64" s="36">
        <v>205</v>
      </c>
      <c r="B64" s="50" t="s">
        <v>147</v>
      </c>
      <c r="C64" s="102">
        <v>49095786</v>
      </c>
      <c r="D64" s="102">
        <v>17794</v>
      </c>
      <c r="E64" s="106">
        <v>0.45900000000000002</v>
      </c>
      <c r="F64" s="108">
        <v>4.5534360071615563</v>
      </c>
      <c r="G64" s="108">
        <v>12.6</v>
      </c>
      <c r="H64" s="108">
        <v>93.2</v>
      </c>
      <c r="I64" s="108">
        <v>100.1</v>
      </c>
      <c r="J64" s="110">
        <v>8.08</v>
      </c>
      <c r="K64" s="66"/>
    </row>
    <row r="65" spans="1:11" ht="12.75" customHeight="1">
      <c r="A65" s="16">
        <v>224</v>
      </c>
      <c r="B65" s="12" t="s">
        <v>76</v>
      </c>
      <c r="C65" s="102">
        <v>50471731</v>
      </c>
      <c r="D65" s="102">
        <v>19244</v>
      </c>
      <c r="E65" s="106">
        <v>0.42</v>
      </c>
      <c r="F65" s="108">
        <v>4.3759809491120913</v>
      </c>
      <c r="G65" s="108">
        <v>13.6</v>
      </c>
      <c r="H65" s="108">
        <v>87.1</v>
      </c>
      <c r="I65" s="108">
        <v>96.7</v>
      </c>
      <c r="J65" s="110">
        <v>9.02</v>
      </c>
      <c r="K65" s="58"/>
    </row>
    <row r="66" spans="1:11" ht="12.75" customHeight="1">
      <c r="A66" s="16">
        <v>226</v>
      </c>
      <c r="B66" s="12" t="s">
        <v>77</v>
      </c>
      <c r="C66" s="102">
        <v>43852030</v>
      </c>
      <c r="D66" s="102">
        <v>17040</v>
      </c>
      <c r="E66" s="106">
        <v>0.34300000000000003</v>
      </c>
      <c r="F66" s="108">
        <v>1.6209911264570065</v>
      </c>
      <c r="G66" s="108">
        <v>19.7</v>
      </c>
      <c r="H66" s="108">
        <v>88.6</v>
      </c>
      <c r="I66" s="108">
        <v>97.2</v>
      </c>
      <c r="J66" s="110">
        <v>8.9700000000000006</v>
      </c>
      <c r="K66" s="58"/>
    </row>
    <row r="67" spans="1:11" ht="12" customHeight="1">
      <c r="A67" s="23"/>
      <c r="B67" s="24"/>
      <c r="C67" s="25"/>
      <c r="D67" s="26"/>
      <c r="E67" s="26"/>
      <c r="F67" s="83"/>
      <c r="G67" s="84"/>
      <c r="H67" s="84"/>
      <c r="I67" s="84"/>
      <c r="J67" s="85"/>
      <c r="K67" s="67"/>
    </row>
    <row r="68" spans="1:11">
      <c r="B68" s="31" t="s">
        <v>7</v>
      </c>
      <c r="C68" s="71" t="s">
        <v>131</v>
      </c>
      <c r="D68" s="70"/>
    </row>
    <row r="69" spans="1:11" s="60" customFormat="1" ht="15" customHeight="1">
      <c r="A69" s="42"/>
      <c r="B69" s="42"/>
      <c r="C69" s="44" t="s">
        <v>132</v>
      </c>
      <c r="D69" s="68"/>
      <c r="E69" s="42"/>
      <c r="F69" s="86"/>
      <c r="G69" s="86"/>
      <c r="H69" s="86"/>
      <c r="J69" s="87"/>
      <c r="K69" s="68"/>
    </row>
    <row r="70" spans="1:11" ht="12" customHeight="1">
      <c r="A70" s="1"/>
      <c r="B70" s="1"/>
      <c r="C70" s="73" t="s">
        <v>133</v>
      </c>
      <c r="D70" s="1"/>
      <c r="E70" s="1"/>
      <c r="F70" s="1"/>
      <c r="G70" s="1"/>
      <c r="H70" s="1"/>
    </row>
    <row r="71" spans="1:11" ht="12" customHeight="1">
      <c r="A71" s="1"/>
      <c r="B71" s="1"/>
      <c r="C71" s="28"/>
      <c r="D71" s="1"/>
      <c r="E71" s="1"/>
      <c r="F71" s="1"/>
      <c r="G71" s="1"/>
      <c r="H71" s="1"/>
    </row>
    <row r="72" spans="1:11" ht="12" customHeight="1">
      <c r="A72" s="1"/>
      <c r="B72" s="1"/>
      <c r="C72" s="28"/>
      <c r="D72" s="1"/>
      <c r="E72" s="1"/>
      <c r="F72" s="1"/>
      <c r="G72" s="1"/>
      <c r="H72" s="1"/>
    </row>
  </sheetData>
  <mergeCells count="3">
    <mergeCell ref="A3:B3"/>
    <mergeCell ref="A4:B4"/>
    <mergeCell ref="A5:B5"/>
  </mergeCells>
  <phoneticPr fontId="9"/>
  <pageMargins left="0.59055118110236227" right="0.15748031496062992" top="0.98425196850393704" bottom="0.78740157480314965" header="0.59055118110236227" footer="0.59055118110236227"/>
  <pageSetup paperSize="9" firstPageNumber="64" orientation="portrait" useFirstPageNumber="1" r:id="rId1"/>
  <headerFooter alignWithMargins="0">
    <oddHeader>&amp;L&amp;"ＭＳ Ｐゴシック,太字"市区町ﾃﾞｰﾀ　&amp;A</oddHeader>
  </headerFooter>
  <rowBreaks count="1" manualBreakCount="1">
    <brk id="5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O275"/>
  <sheetViews>
    <sheetView view="pageBreakPreview" zoomScaleNormal="100" workbookViewId="0">
      <pane xSplit="2" ySplit="5" topLeftCell="J6" activePane="bottomRight" state="frozenSplit"/>
      <selection pane="topRight" activeCell="H1" sqref="H1"/>
      <selection pane="bottomLeft" activeCell="A13" sqref="A13"/>
      <selection pane="bottomRight" activeCell="S8" sqref="S8"/>
    </sheetView>
  </sheetViews>
  <sheetFormatPr defaultRowHeight="11.25"/>
  <cols>
    <col min="1" max="1" width="3.09765625" style="31" customWidth="1"/>
    <col min="2" max="2" width="7.69921875" style="31" customWidth="1"/>
    <col min="3" max="3" width="8.3984375" style="31" customWidth="1"/>
    <col min="4" max="4" width="7.69921875" style="31" customWidth="1"/>
    <col min="5" max="5" width="7.296875" style="31" customWidth="1"/>
    <col min="6" max="6" width="7.3984375" style="31" customWidth="1"/>
    <col min="7" max="7" width="7.296875" style="31" customWidth="1"/>
    <col min="8" max="8" width="7.796875" style="31" customWidth="1"/>
    <col min="9" max="9" width="8.3984375" style="31" customWidth="1"/>
    <col min="10" max="10" width="7.19921875" style="31" customWidth="1"/>
    <col min="11" max="14" width="8.19921875" style="31" customWidth="1"/>
    <col min="15" max="18" width="7" style="31" customWidth="1"/>
    <col min="19" max="19" width="8" style="31" customWidth="1"/>
    <col min="20" max="20" width="7.69921875" style="31" customWidth="1"/>
    <col min="21" max="21" width="7" style="31" customWidth="1"/>
    <col min="22" max="22" width="6.5" style="31" customWidth="1"/>
    <col min="23" max="23" width="7.69921875" style="31" customWidth="1"/>
    <col min="24" max="25" width="6.796875" style="31" customWidth="1"/>
    <col min="26" max="27" width="6.5" style="31" customWidth="1"/>
    <col min="28" max="31" width="6.8984375" style="31" customWidth="1"/>
    <col min="32" max="32" width="7.59765625" style="31" customWidth="1"/>
    <col min="33" max="37" width="5.5" style="31" customWidth="1"/>
    <col min="38" max="16384" width="8.796875" style="31"/>
  </cols>
  <sheetData>
    <row r="1" spans="1:38" ht="12" customHeight="1">
      <c r="A1" s="2"/>
      <c r="B1" s="2"/>
      <c r="C1" s="29" t="s">
        <v>72</v>
      </c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  <c r="O1" s="29" t="s">
        <v>62</v>
      </c>
      <c r="P1" s="30"/>
      <c r="Q1" s="30"/>
      <c r="R1" s="30"/>
      <c r="S1" s="29" t="s">
        <v>73</v>
      </c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29" t="s">
        <v>74</v>
      </c>
      <c r="AH1" s="2"/>
      <c r="AI1" s="29"/>
      <c r="AJ1" s="30"/>
      <c r="AK1" s="30"/>
    </row>
    <row r="2" spans="1:38" ht="12" customHeight="1">
      <c r="A2" s="13"/>
      <c r="B2" s="13"/>
      <c r="C2" s="112">
        <v>286</v>
      </c>
      <c r="D2" s="112">
        <v>287</v>
      </c>
      <c r="E2" s="112">
        <v>288</v>
      </c>
      <c r="F2" s="112">
        <v>289</v>
      </c>
      <c r="G2" s="112">
        <v>290</v>
      </c>
      <c r="H2" s="112">
        <v>291</v>
      </c>
      <c r="I2" s="112">
        <v>292</v>
      </c>
      <c r="J2" s="112">
        <v>293</v>
      </c>
      <c r="K2" s="112">
        <v>294</v>
      </c>
      <c r="L2" s="112">
        <v>295</v>
      </c>
      <c r="M2" s="112">
        <v>296</v>
      </c>
      <c r="N2" s="112">
        <v>297</v>
      </c>
      <c r="O2" s="112">
        <v>298</v>
      </c>
      <c r="P2" s="112">
        <v>299</v>
      </c>
      <c r="Q2" s="112">
        <v>300</v>
      </c>
      <c r="R2" s="112">
        <v>301</v>
      </c>
      <c r="S2" s="112">
        <v>302</v>
      </c>
      <c r="T2" s="112">
        <v>303</v>
      </c>
      <c r="U2" s="112">
        <v>304</v>
      </c>
      <c r="V2" s="112">
        <v>305</v>
      </c>
      <c r="W2" s="112">
        <v>306</v>
      </c>
      <c r="X2" s="112">
        <v>307</v>
      </c>
      <c r="Y2" s="112">
        <v>308</v>
      </c>
      <c r="Z2" s="112">
        <v>309</v>
      </c>
      <c r="AA2" s="112">
        <v>310</v>
      </c>
      <c r="AB2" s="112">
        <v>311</v>
      </c>
      <c r="AC2" s="112">
        <v>312</v>
      </c>
      <c r="AD2" s="112">
        <v>313</v>
      </c>
      <c r="AE2" s="112">
        <v>314</v>
      </c>
      <c r="AF2" s="112">
        <v>315</v>
      </c>
      <c r="AG2" s="112">
        <v>316</v>
      </c>
      <c r="AH2" s="112">
        <v>317</v>
      </c>
      <c r="AI2" s="112">
        <v>318</v>
      </c>
      <c r="AJ2" s="112">
        <v>319</v>
      </c>
      <c r="AK2" s="112">
        <v>320</v>
      </c>
    </row>
    <row r="3" spans="1:38" ht="45" customHeight="1">
      <c r="A3" s="186" t="s">
        <v>1</v>
      </c>
      <c r="B3" s="187"/>
      <c r="C3" s="93" t="s">
        <v>93</v>
      </c>
      <c r="D3" s="93" t="s">
        <v>94</v>
      </c>
      <c r="E3" s="113" t="s">
        <v>63</v>
      </c>
      <c r="F3" s="113" t="s">
        <v>51</v>
      </c>
      <c r="G3" s="113" t="s">
        <v>95</v>
      </c>
      <c r="H3" s="113" t="s">
        <v>96</v>
      </c>
      <c r="I3" s="113" t="s">
        <v>53</v>
      </c>
      <c r="J3" s="114" t="s">
        <v>54</v>
      </c>
      <c r="K3" s="115" t="s">
        <v>97</v>
      </c>
      <c r="L3" s="113" t="s">
        <v>52</v>
      </c>
      <c r="M3" s="113" t="s">
        <v>55</v>
      </c>
      <c r="N3" s="113" t="s">
        <v>98</v>
      </c>
      <c r="O3" s="113" t="s">
        <v>99</v>
      </c>
      <c r="P3" s="113" t="s">
        <v>100</v>
      </c>
      <c r="Q3" s="113" t="s">
        <v>101</v>
      </c>
      <c r="R3" s="114" t="s">
        <v>102</v>
      </c>
      <c r="S3" s="116" t="s">
        <v>164</v>
      </c>
      <c r="T3" s="113" t="s">
        <v>56</v>
      </c>
      <c r="U3" s="113" t="s">
        <v>57</v>
      </c>
      <c r="V3" s="113" t="s">
        <v>148</v>
      </c>
      <c r="W3" s="113" t="s">
        <v>58</v>
      </c>
      <c r="X3" s="113" t="s">
        <v>59</v>
      </c>
      <c r="Y3" s="113" t="s">
        <v>60</v>
      </c>
      <c r="Z3" s="113" t="s">
        <v>61</v>
      </c>
      <c r="AA3" s="114" t="s">
        <v>134</v>
      </c>
      <c r="AB3" s="115" t="s">
        <v>64</v>
      </c>
      <c r="AC3" s="113" t="s">
        <v>103</v>
      </c>
      <c r="AD3" s="113" t="s">
        <v>104</v>
      </c>
      <c r="AE3" s="113" t="s">
        <v>105</v>
      </c>
      <c r="AF3" s="113" t="s">
        <v>125</v>
      </c>
      <c r="AG3" s="113" t="s">
        <v>106</v>
      </c>
      <c r="AH3" s="113" t="s">
        <v>107</v>
      </c>
      <c r="AI3" s="113" t="s">
        <v>108</v>
      </c>
      <c r="AJ3" s="113" t="s">
        <v>109</v>
      </c>
      <c r="AK3" s="117" t="s">
        <v>110</v>
      </c>
    </row>
    <row r="4" spans="1:38" ht="21" customHeight="1">
      <c r="A4" s="186" t="s">
        <v>2</v>
      </c>
      <c r="B4" s="187"/>
      <c r="C4" s="93" t="s">
        <v>149</v>
      </c>
      <c r="D4" s="93" t="s">
        <v>149</v>
      </c>
      <c r="E4" s="93" t="s">
        <v>149</v>
      </c>
      <c r="F4" s="93" t="s">
        <v>149</v>
      </c>
      <c r="G4" s="93" t="s">
        <v>149</v>
      </c>
      <c r="H4" s="93" t="s">
        <v>149</v>
      </c>
      <c r="I4" s="93" t="s">
        <v>149</v>
      </c>
      <c r="J4" s="94" t="s">
        <v>149</v>
      </c>
      <c r="K4" s="116" t="s">
        <v>149</v>
      </c>
      <c r="L4" s="93" t="s">
        <v>149</v>
      </c>
      <c r="M4" s="93" t="s">
        <v>149</v>
      </c>
      <c r="N4" s="93" t="s">
        <v>149</v>
      </c>
      <c r="O4" s="93" t="s">
        <v>149</v>
      </c>
      <c r="P4" s="93" t="s">
        <v>149</v>
      </c>
      <c r="Q4" s="93" t="s">
        <v>149</v>
      </c>
      <c r="R4" s="94" t="s">
        <v>149</v>
      </c>
      <c r="S4" s="116" t="s">
        <v>165</v>
      </c>
      <c r="T4" s="116" t="s">
        <v>149</v>
      </c>
      <c r="U4" s="116" t="s">
        <v>149</v>
      </c>
      <c r="V4" s="116" t="s">
        <v>149</v>
      </c>
      <c r="W4" s="116" t="s">
        <v>149</v>
      </c>
      <c r="X4" s="116" t="s">
        <v>149</v>
      </c>
      <c r="Y4" s="116" t="s">
        <v>149</v>
      </c>
      <c r="Z4" s="116" t="s">
        <v>149</v>
      </c>
      <c r="AA4" s="156" t="s">
        <v>149</v>
      </c>
      <c r="AB4" s="116" t="s">
        <v>149</v>
      </c>
      <c r="AC4" s="116" t="s">
        <v>149</v>
      </c>
      <c r="AD4" s="116" t="s">
        <v>149</v>
      </c>
      <c r="AE4" s="116" t="s">
        <v>149</v>
      </c>
      <c r="AF4" s="116" t="s">
        <v>149</v>
      </c>
      <c r="AG4" s="116" t="s">
        <v>149</v>
      </c>
      <c r="AH4" s="116" t="s">
        <v>149</v>
      </c>
      <c r="AI4" s="116" t="s">
        <v>149</v>
      </c>
      <c r="AJ4" s="116" t="s">
        <v>149</v>
      </c>
      <c r="AK4" s="156" t="s">
        <v>149</v>
      </c>
      <c r="AL4" s="54"/>
    </row>
    <row r="5" spans="1:38" ht="12" customHeight="1">
      <c r="A5" s="186" t="s">
        <v>3</v>
      </c>
      <c r="B5" s="187"/>
      <c r="C5" s="93" t="s">
        <v>4</v>
      </c>
      <c r="D5" s="93" t="s">
        <v>4</v>
      </c>
      <c r="E5" s="93" t="s">
        <v>4</v>
      </c>
      <c r="F5" s="93" t="s">
        <v>4</v>
      </c>
      <c r="G5" s="93" t="s">
        <v>4</v>
      </c>
      <c r="H5" s="93" t="s">
        <v>4</v>
      </c>
      <c r="I5" s="93" t="s">
        <v>4</v>
      </c>
      <c r="J5" s="94" t="s">
        <v>4</v>
      </c>
      <c r="K5" s="116" t="s">
        <v>4</v>
      </c>
      <c r="L5" s="93" t="s">
        <v>4</v>
      </c>
      <c r="M5" s="93" t="s">
        <v>4</v>
      </c>
      <c r="N5" s="93" t="s">
        <v>4</v>
      </c>
      <c r="O5" s="89" t="s">
        <v>65</v>
      </c>
      <c r="P5" s="89" t="s">
        <v>65</v>
      </c>
      <c r="Q5" s="89" t="s">
        <v>65</v>
      </c>
      <c r="R5" s="100" t="s">
        <v>65</v>
      </c>
      <c r="S5" s="116" t="s">
        <v>4</v>
      </c>
      <c r="T5" s="93" t="s">
        <v>4</v>
      </c>
      <c r="U5" s="93" t="s">
        <v>4</v>
      </c>
      <c r="V5" s="93" t="s">
        <v>4</v>
      </c>
      <c r="W5" s="93" t="s">
        <v>4</v>
      </c>
      <c r="X5" s="93" t="s">
        <v>4</v>
      </c>
      <c r="Y5" s="93" t="s">
        <v>4</v>
      </c>
      <c r="Z5" s="93" t="s">
        <v>4</v>
      </c>
      <c r="AA5" s="94" t="s">
        <v>4</v>
      </c>
      <c r="AB5" s="116" t="s">
        <v>4</v>
      </c>
      <c r="AC5" s="93" t="s">
        <v>4</v>
      </c>
      <c r="AD5" s="93" t="s">
        <v>4</v>
      </c>
      <c r="AE5" s="93" t="s">
        <v>4</v>
      </c>
      <c r="AF5" s="93" t="s">
        <v>4</v>
      </c>
      <c r="AG5" s="93" t="s">
        <v>65</v>
      </c>
      <c r="AH5" s="93" t="s">
        <v>65</v>
      </c>
      <c r="AI5" s="93" t="s">
        <v>65</v>
      </c>
      <c r="AJ5" s="93" t="s">
        <v>65</v>
      </c>
      <c r="AK5" s="94" t="s">
        <v>65</v>
      </c>
    </row>
    <row r="6" spans="1:38" ht="9" customHeight="1">
      <c r="A6" s="4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3"/>
      <c r="AI6" s="8"/>
      <c r="AJ6" s="8"/>
      <c r="AK6" s="8"/>
    </row>
    <row r="7" spans="1:38" ht="12" customHeight="1">
      <c r="A7" s="6" t="s">
        <v>6</v>
      </c>
      <c r="B7" s="7" t="s">
        <v>0</v>
      </c>
      <c r="C7" s="56">
        <v>2366058750</v>
      </c>
      <c r="D7" s="56">
        <v>900903422</v>
      </c>
      <c r="E7" s="56">
        <v>16169586</v>
      </c>
      <c r="F7" s="56">
        <v>310173567</v>
      </c>
      <c r="G7" s="56">
        <v>60873900</v>
      </c>
      <c r="H7" s="56">
        <v>8573442</v>
      </c>
      <c r="I7" s="56">
        <v>365612320</v>
      </c>
      <c r="J7" s="56">
        <v>124615156</v>
      </c>
      <c r="K7" s="56">
        <v>72524624</v>
      </c>
      <c r="L7" s="56">
        <v>12014290</v>
      </c>
      <c r="M7" s="56">
        <v>243969196</v>
      </c>
      <c r="N7" s="56">
        <f>SUM(N8,N18,N22,N28,N34,N41,N46,N54,N60,N63)</f>
        <v>250629247</v>
      </c>
      <c r="O7" s="118">
        <f>ROUND(D7/C7*100,1)</f>
        <v>38.1</v>
      </c>
      <c r="P7" s="118">
        <f>ROUND(F7/C7*100,1)</f>
        <v>13.1</v>
      </c>
      <c r="Q7" s="118">
        <f>ROUND(I7/C7*100,1)</f>
        <v>15.5</v>
      </c>
      <c r="R7" s="118">
        <f>ROUND(M7/C7*100,1)</f>
        <v>10.3</v>
      </c>
      <c r="S7" s="119">
        <v>2318748266</v>
      </c>
      <c r="T7" s="119">
        <f t="shared" ref="T7:AD7" si="0">SUM(T8,T18,T22,T28,T34,T41,T46,T54,T60,T63)</f>
        <v>378093397</v>
      </c>
      <c r="U7" s="119">
        <f t="shared" si="0"/>
        <v>269428367</v>
      </c>
      <c r="V7" s="119">
        <f t="shared" si="0"/>
        <v>16163186</v>
      </c>
      <c r="W7" s="119">
        <f t="shared" si="0"/>
        <v>537993431</v>
      </c>
      <c r="X7" s="119">
        <f t="shared" si="0"/>
        <v>195704970</v>
      </c>
      <c r="Y7" s="119">
        <f t="shared" si="0"/>
        <v>319427430</v>
      </c>
      <c r="Z7" s="119">
        <f t="shared" si="0"/>
        <v>34824846</v>
      </c>
      <c r="AA7" s="119">
        <f t="shared" si="0"/>
        <v>57459049</v>
      </c>
      <c r="AB7" s="119">
        <f t="shared" si="0"/>
        <v>215854225</v>
      </c>
      <c r="AC7" s="119">
        <f t="shared" si="0"/>
        <v>281092368</v>
      </c>
      <c r="AD7" s="119">
        <f t="shared" si="0"/>
        <v>5788318</v>
      </c>
      <c r="AE7" s="120" t="s">
        <v>150</v>
      </c>
      <c r="AF7" s="119" t="s">
        <v>124</v>
      </c>
      <c r="AG7" s="121">
        <f>ROUND(T7/S7*100,1)</f>
        <v>16.3</v>
      </c>
      <c r="AH7" s="121">
        <f>ROUND(U7/S7*100,1)</f>
        <v>11.6</v>
      </c>
      <c r="AI7" s="121">
        <f>ROUND(W7/S7*100,1)</f>
        <v>23.2</v>
      </c>
      <c r="AJ7" s="121">
        <f>ROUND(Y7/S7*100,1)</f>
        <v>13.8</v>
      </c>
      <c r="AK7" s="121">
        <f>ROUND(AC7/S7*100,1)</f>
        <v>12.1</v>
      </c>
    </row>
    <row r="8" spans="1:38" ht="20.25" customHeight="1">
      <c r="A8" s="15">
        <v>100</v>
      </c>
      <c r="B8" s="7" t="s">
        <v>8</v>
      </c>
      <c r="C8" s="122">
        <v>723425451</v>
      </c>
      <c r="D8" s="122">
        <v>275006150</v>
      </c>
      <c r="E8" s="122">
        <v>4670869</v>
      </c>
      <c r="F8" s="122">
        <v>55882171</v>
      </c>
      <c r="G8" s="122">
        <v>17983638</v>
      </c>
      <c r="H8" s="122">
        <v>6799252</v>
      </c>
      <c r="I8" s="122">
        <v>132222618</v>
      </c>
      <c r="J8" s="122">
        <v>30606006</v>
      </c>
      <c r="K8" s="122">
        <v>31441276</v>
      </c>
      <c r="L8" s="122">
        <v>4306718</v>
      </c>
      <c r="M8" s="122">
        <v>81384000</v>
      </c>
      <c r="N8" s="56">
        <f>C8-D8-E8-F8-G8-H8-I8-J8-K8-L8-M8</f>
        <v>83122753</v>
      </c>
      <c r="O8" s="118">
        <f>ROUND(D8/C8*100,1)</f>
        <v>38</v>
      </c>
      <c r="P8" s="118">
        <f>ROUND(F8/C8*100,1)</f>
        <v>7.7</v>
      </c>
      <c r="Q8" s="118">
        <f>ROUND(I8/C8*100,1)</f>
        <v>18.3</v>
      </c>
      <c r="R8" s="118">
        <f>ROUND(M8/C8*100,1)</f>
        <v>11.2</v>
      </c>
      <c r="S8" s="123">
        <v>714157855</v>
      </c>
      <c r="T8" s="124">
        <v>116805292</v>
      </c>
      <c r="U8" s="124">
        <v>72171116</v>
      </c>
      <c r="V8" s="124">
        <v>2877947</v>
      </c>
      <c r="W8" s="124">
        <v>187959905</v>
      </c>
      <c r="X8" s="124">
        <v>49014441</v>
      </c>
      <c r="Y8" s="125">
        <v>110341051</v>
      </c>
      <c r="Z8" s="125">
        <v>5711450</v>
      </c>
      <c r="AA8" s="119">
        <v>23845634</v>
      </c>
      <c r="AB8" s="126">
        <v>58777349</v>
      </c>
      <c r="AC8" s="126">
        <v>86093204</v>
      </c>
      <c r="AD8" s="127">
        <v>560466</v>
      </c>
      <c r="AE8" s="120" t="s">
        <v>151</v>
      </c>
      <c r="AF8" s="128" t="s">
        <v>124</v>
      </c>
      <c r="AG8" s="121">
        <f>ROUND(T8/S8*100,1)</f>
        <v>16.399999999999999</v>
      </c>
      <c r="AH8" s="121">
        <f>ROUND(U8/S8*100,1)</f>
        <v>10.1</v>
      </c>
      <c r="AI8" s="121">
        <f>ROUND(W8/S8*100,1)</f>
        <v>26.3</v>
      </c>
      <c r="AJ8" s="121">
        <f>ROUND(Y8/S8*100,1)</f>
        <v>15.5</v>
      </c>
      <c r="AK8" s="121">
        <f>ROUND(AC8/S8*100,1)</f>
        <v>12.1</v>
      </c>
    </row>
    <row r="9" spans="1:38" ht="12.75" customHeight="1">
      <c r="A9" s="16">
        <v>101</v>
      </c>
      <c r="B9" s="17" t="s">
        <v>9</v>
      </c>
      <c r="C9" s="56" t="s">
        <v>123</v>
      </c>
      <c r="D9" s="56" t="s">
        <v>123</v>
      </c>
      <c r="E9" s="56" t="s">
        <v>123</v>
      </c>
      <c r="F9" s="56" t="s">
        <v>123</v>
      </c>
      <c r="G9" s="56" t="s">
        <v>123</v>
      </c>
      <c r="H9" s="56" t="s">
        <v>123</v>
      </c>
      <c r="I9" s="56" t="s">
        <v>123</v>
      </c>
      <c r="J9" s="56" t="s">
        <v>123</v>
      </c>
      <c r="K9" s="56" t="s">
        <v>123</v>
      </c>
      <c r="L9" s="56" t="s">
        <v>123</v>
      </c>
      <c r="M9" s="56" t="s">
        <v>123</v>
      </c>
      <c r="N9" s="56" t="s">
        <v>123</v>
      </c>
      <c r="O9" s="56" t="s">
        <v>123</v>
      </c>
      <c r="P9" s="56" t="s">
        <v>123</v>
      </c>
      <c r="Q9" s="56" t="s">
        <v>123</v>
      </c>
      <c r="R9" s="56" t="s">
        <v>123</v>
      </c>
      <c r="S9" s="56" t="s">
        <v>123</v>
      </c>
      <c r="T9" s="56" t="s">
        <v>123</v>
      </c>
      <c r="U9" s="56" t="s">
        <v>123</v>
      </c>
      <c r="V9" s="56" t="s">
        <v>123</v>
      </c>
      <c r="W9" s="56" t="s">
        <v>123</v>
      </c>
      <c r="X9" s="56" t="s">
        <v>123</v>
      </c>
      <c r="Y9" s="56" t="s">
        <v>123</v>
      </c>
      <c r="Z9" s="56" t="s">
        <v>123</v>
      </c>
      <c r="AA9" s="56" t="s">
        <v>123</v>
      </c>
      <c r="AB9" s="56" t="s">
        <v>123</v>
      </c>
      <c r="AC9" s="56" t="s">
        <v>123</v>
      </c>
      <c r="AD9" s="56" t="s">
        <v>123</v>
      </c>
      <c r="AE9" s="56" t="s">
        <v>123</v>
      </c>
      <c r="AF9" s="56" t="s">
        <v>123</v>
      </c>
      <c r="AG9" s="56" t="s">
        <v>123</v>
      </c>
      <c r="AH9" s="56" t="s">
        <v>123</v>
      </c>
      <c r="AI9" s="56" t="s">
        <v>123</v>
      </c>
      <c r="AJ9" s="56" t="s">
        <v>123</v>
      </c>
      <c r="AK9" s="56" t="s">
        <v>123</v>
      </c>
    </row>
    <row r="10" spans="1:38" ht="12.75" customHeight="1">
      <c r="A10" s="16">
        <v>102</v>
      </c>
      <c r="B10" s="17" t="s">
        <v>10</v>
      </c>
      <c r="C10" s="56" t="s">
        <v>123</v>
      </c>
      <c r="D10" s="56" t="s">
        <v>123</v>
      </c>
      <c r="E10" s="56" t="s">
        <v>123</v>
      </c>
      <c r="F10" s="56" t="s">
        <v>123</v>
      </c>
      <c r="G10" s="56" t="s">
        <v>123</v>
      </c>
      <c r="H10" s="56" t="s">
        <v>123</v>
      </c>
      <c r="I10" s="56" t="s">
        <v>123</v>
      </c>
      <c r="J10" s="56" t="s">
        <v>123</v>
      </c>
      <c r="K10" s="56" t="s">
        <v>123</v>
      </c>
      <c r="L10" s="56" t="s">
        <v>123</v>
      </c>
      <c r="M10" s="56" t="s">
        <v>123</v>
      </c>
      <c r="N10" s="56" t="s">
        <v>123</v>
      </c>
      <c r="O10" s="56" t="s">
        <v>123</v>
      </c>
      <c r="P10" s="56" t="s">
        <v>123</v>
      </c>
      <c r="Q10" s="56" t="s">
        <v>123</v>
      </c>
      <c r="R10" s="56" t="s">
        <v>123</v>
      </c>
      <c r="S10" s="56" t="s">
        <v>123</v>
      </c>
      <c r="T10" s="56" t="s">
        <v>123</v>
      </c>
      <c r="U10" s="56" t="s">
        <v>123</v>
      </c>
      <c r="V10" s="56" t="s">
        <v>123</v>
      </c>
      <c r="W10" s="56" t="s">
        <v>123</v>
      </c>
      <c r="X10" s="56" t="s">
        <v>123</v>
      </c>
      <c r="Y10" s="56" t="s">
        <v>123</v>
      </c>
      <c r="Z10" s="56" t="s">
        <v>123</v>
      </c>
      <c r="AA10" s="56" t="s">
        <v>123</v>
      </c>
      <c r="AB10" s="56" t="s">
        <v>123</v>
      </c>
      <c r="AC10" s="56" t="s">
        <v>123</v>
      </c>
      <c r="AD10" s="56" t="s">
        <v>123</v>
      </c>
      <c r="AE10" s="56" t="s">
        <v>123</v>
      </c>
      <c r="AF10" s="56" t="s">
        <v>123</v>
      </c>
      <c r="AG10" s="56" t="s">
        <v>123</v>
      </c>
      <c r="AH10" s="56" t="s">
        <v>123</v>
      </c>
      <c r="AI10" s="56" t="s">
        <v>123</v>
      </c>
      <c r="AJ10" s="56" t="s">
        <v>123</v>
      </c>
      <c r="AK10" s="56" t="s">
        <v>123</v>
      </c>
    </row>
    <row r="11" spans="1:38" ht="12.75" customHeight="1">
      <c r="A11" s="18">
        <v>110</v>
      </c>
      <c r="B11" s="17" t="s">
        <v>11</v>
      </c>
      <c r="C11" s="56" t="s">
        <v>123</v>
      </c>
      <c r="D11" s="56" t="s">
        <v>123</v>
      </c>
      <c r="E11" s="56" t="s">
        <v>123</v>
      </c>
      <c r="F11" s="56" t="s">
        <v>123</v>
      </c>
      <c r="G11" s="56" t="s">
        <v>123</v>
      </c>
      <c r="H11" s="56" t="s">
        <v>123</v>
      </c>
      <c r="I11" s="56" t="s">
        <v>123</v>
      </c>
      <c r="J11" s="56" t="s">
        <v>123</v>
      </c>
      <c r="K11" s="56" t="s">
        <v>123</v>
      </c>
      <c r="L11" s="56" t="s">
        <v>123</v>
      </c>
      <c r="M11" s="56" t="s">
        <v>123</v>
      </c>
      <c r="N11" s="56" t="s">
        <v>123</v>
      </c>
      <c r="O11" s="56" t="s">
        <v>123</v>
      </c>
      <c r="P11" s="56" t="s">
        <v>123</v>
      </c>
      <c r="Q11" s="56" t="s">
        <v>123</v>
      </c>
      <c r="R11" s="56" t="s">
        <v>123</v>
      </c>
      <c r="S11" s="56" t="s">
        <v>123</v>
      </c>
      <c r="T11" s="56" t="s">
        <v>123</v>
      </c>
      <c r="U11" s="56" t="s">
        <v>123</v>
      </c>
      <c r="V11" s="56" t="s">
        <v>123</v>
      </c>
      <c r="W11" s="56" t="s">
        <v>123</v>
      </c>
      <c r="X11" s="56" t="s">
        <v>123</v>
      </c>
      <c r="Y11" s="56" t="s">
        <v>123</v>
      </c>
      <c r="Z11" s="56" t="s">
        <v>123</v>
      </c>
      <c r="AA11" s="56" t="s">
        <v>123</v>
      </c>
      <c r="AB11" s="56" t="s">
        <v>123</v>
      </c>
      <c r="AC11" s="56" t="s">
        <v>123</v>
      </c>
      <c r="AD11" s="56" t="s">
        <v>123</v>
      </c>
      <c r="AE11" s="56" t="s">
        <v>123</v>
      </c>
      <c r="AF11" s="56" t="s">
        <v>123</v>
      </c>
      <c r="AG11" s="56" t="s">
        <v>123</v>
      </c>
      <c r="AH11" s="56" t="s">
        <v>123</v>
      </c>
      <c r="AI11" s="56" t="s">
        <v>123</v>
      </c>
      <c r="AJ11" s="56" t="s">
        <v>123</v>
      </c>
      <c r="AK11" s="56" t="s">
        <v>123</v>
      </c>
    </row>
    <row r="12" spans="1:38" ht="12.75" customHeight="1">
      <c r="A12" s="18">
        <v>105</v>
      </c>
      <c r="B12" s="17" t="s">
        <v>12</v>
      </c>
      <c r="C12" s="56" t="s">
        <v>123</v>
      </c>
      <c r="D12" s="56" t="s">
        <v>123</v>
      </c>
      <c r="E12" s="56" t="s">
        <v>123</v>
      </c>
      <c r="F12" s="56" t="s">
        <v>123</v>
      </c>
      <c r="G12" s="56" t="s">
        <v>123</v>
      </c>
      <c r="H12" s="56" t="s">
        <v>123</v>
      </c>
      <c r="I12" s="56" t="s">
        <v>123</v>
      </c>
      <c r="J12" s="56" t="s">
        <v>123</v>
      </c>
      <c r="K12" s="56" t="s">
        <v>123</v>
      </c>
      <c r="L12" s="56" t="s">
        <v>123</v>
      </c>
      <c r="M12" s="56" t="s">
        <v>123</v>
      </c>
      <c r="N12" s="56" t="s">
        <v>123</v>
      </c>
      <c r="O12" s="56" t="s">
        <v>123</v>
      </c>
      <c r="P12" s="56" t="s">
        <v>123</v>
      </c>
      <c r="Q12" s="56" t="s">
        <v>123</v>
      </c>
      <c r="R12" s="56" t="s">
        <v>123</v>
      </c>
      <c r="S12" s="56" t="s">
        <v>123</v>
      </c>
      <c r="T12" s="56" t="s">
        <v>123</v>
      </c>
      <c r="U12" s="56" t="s">
        <v>123</v>
      </c>
      <c r="V12" s="56" t="s">
        <v>123</v>
      </c>
      <c r="W12" s="56" t="s">
        <v>123</v>
      </c>
      <c r="X12" s="56" t="s">
        <v>123</v>
      </c>
      <c r="Y12" s="56" t="s">
        <v>123</v>
      </c>
      <c r="Z12" s="56" t="s">
        <v>123</v>
      </c>
      <c r="AA12" s="56" t="s">
        <v>123</v>
      </c>
      <c r="AB12" s="56" t="s">
        <v>123</v>
      </c>
      <c r="AC12" s="56" t="s">
        <v>123</v>
      </c>
      <c r="AD12" s="56" t="s">
        <v>123</v>
      </c>
      <c r="AE12" s="56" t="s">
        <v>123</v>
      </c>
      <c r="AF12" s="56" t="s">
        <v>123</v>
      </c>
      <c r="AG12" s="56" t="s">
        <v>123</v>
      </c>
      <c r="AH12" s="56" t="s">
        <v>123</v>
      </c>
      <c r="AI12" s="56" t="s">
        <v>123</v>
      </c>
      <c r="AJ12" s="56" t="s">
        <v>123</v>
      </c>
      <c r="AK12" s="56" t="s">
        <v>123</v>
      </c>
    </row>
    <row r="13" spans="1:38" ht="12.75" customHeight="1">
      <c r="A13" s="18">
        <v>109</v>
      </c>
      <c r="B13" s="17" t="s">
        <v>13</v>
      </c>
      <c r="C13" s="56" t="s">
        <v>123</v>
      </c>
      <c r="D13" s="56" t="s">
        <v>123</v>
      </c>
      <c r="E13" s="56" t="s">
        <v>123</v>
      </c>
      <c r="F13" s="56" t="s">
        <v>123</v>
      </c>
      <c r="G13" s="56" t="s">
        <v>123</v>
      </c>
      <c r="H13" s="56" t="s">
        <v>123</v>
      </c>
      <c r="I13" s="56" t="s">
        <v>123</v>
      </c>
      <c r="J13" s="56" t="s">
        <v>123</v>
      </c>
      <c r="K13" s="56" t="s">
        <v>123</v>
      </c>
      <c r="L13" s="56" t="s">
        <v>123</v>
      </c>
      <c r="M13" s="56" t="s">
        <v>123</v>
      </c>
      <c r="N13" s="56" t="s">
        <v>123</v>
      </c>
      <c r="O13" s="56" t="s">
        <v>123</v>
      </c>
      <c r="P13" s="56" t="s">
        <v>123</v>
      </c>
      <c r="Q13" s="56" t="s">
        <v>123</v>
      </c>
      <c r="R13" s="56" t="s">
        <v>123</v>
      </c>
      <c r="S13" s="56" t="s">
        <v>123</v>
      </c>
      <c r="T13" s="56" t="s">
        <v>123</v>
      </c>
      <c r="U13" s="56" t="s">
        <v>123</v>
      </c>
      <c r="V13" s="56" t="s">
        <v>123</v>
      </c>
      <c r="W13" s="56" t="s">
        <v>123</v>
      </c>
      <c r="X13" s="56" t="s">
        <v>123</v>
      </c>
      <c r="Y13" s="56" t="s">
        <v>123</v>
      </c>
      <c r="Z13" s="56" t="s">
        <v>123</v>
      </c>
      <c r="AA13" s="56" t="s">
        <v>123</v>
      </c>
      <c r="AB13" s="56" t="s">
        <v>123</v>
      </c>
      <c r="AC13" s="56" t="s">
        <v>123</v>
      </c>
      <c r="AD13" s="56" t="s">
        <v>123</v>
      </c>
      <c r="AE13" s="56" t="s">
        <v>123</v>
      </c>
      <c r="AF13" s="56" t="s">
        <v>123</v>
      </c>
      <c r="AG13" s="56" t="s">
        <v>123</v>
      </c>
      <c r="AH13" s="56" t="s">
        <v>123</v>
      </c>
      <c r="AI13" s="56" t="s">
        <v>123</v>
      </c>
      <c r="AJ13" s="56" t="s">
        <v>123</v>
      </c>
      <c r="AK13" s="56" t="s">
        <v>123</v>
      </c>
    </row>
    <row r="14" spans="1:38" ht="12.75" customHeight="1">
      <c r="A14" s="18">
        <v>106</v>
      </c>
      <c r="B14" s="17" t="s">
        <v>14</v>
      </c>
      <c r="C14" s="56" t="s">
        <v>123</v>
      </c>
      <c r="D14" s="56" t="s">
        <v>123</v>
      </c>
      <c r="E14" s="56" t="s">
        <v>123</v>
      </c>
      <c r="F14" s="56" t="s">
        <v>123</v>
      </c>
      <c r="G14" s="56" t="s">
        <v>123</v>
      </c>
      <c r="H14" s="56" t="s">
        <v>123</v>
      </c>
      <c r="I14" s="56" t="s">
        <v>123</v>
      </c>
      <c r="J14" s="56" t="s">
        <v>123</v>
      </c>
      <c r="K14" s="56" t="s">
        <v>123</v>
      </c>
      <c r="L14" s="56" t="s">
        <v>123</v>
      </c>
      <c r="M14" s="56" t="s">
        <v>123</v>
      </c>
      <c r="N14" s="56" t="s">
        <v>123</v>
      </c>
      <c r="O14" s="56" t="s">
        <v>123</v>
      </c>
      <c r="P14" s="56" t="s">
        <v>123</v>
      </c>
      <c r="Q14" s="56" t="s">
        <v>123</v>
      </c>
      <c r="R14" s="56" t="s">
        <v>123</v>
      </c>
      <c r="S14" s="56" t="s">
        <v>123</v>
      </c>
      <c r="T14" s="56" t="s">
        <v>123</v>
      </c>
      <c r="U14" s="56" t="s">
        <v>123</v>
      </c>
      <c r="V14" s="56" t="s">
        <v>123</v>
      </c>
      <c r="W14" s="56" t="s">
        <v>123</v>
      </c>
      <c r="X14" s="56" t="s">
        <v>123</v>
      </c>
      <c r="Y14" s="56" t="s">
        <v>123</v>
      </c>
      <c r="Z14" s="56" t="s">
        <v>123</v>
      </c>
      <c r="AA14" s="56" t="s">
        <v>123</v>
      </c>
      <c r="AB14" s="56" t="s">
        <v>123</v>
      </c>
      <c r="AC14" s="56" t="s">
        <v>123</v>
      </c>
      <c r="AD14" s="56" t="s">
        <v>123</v>
      </c>
      <c r="AE14" s="56" t="s">
        <v>123</v>
      </c>
      <c r="AF14" s="56" t="s">
        <v>123</v>
      </c>
      <c r="AG14" s="56" t="s">
        <v>123</v>
      </c>
      <c r="AH14" s="56" t="s">
        <v>123</v>
      </c>
      <c r="AI14" s="56" t="s">
        <v>123</v>
      </c>
      <c r="AJ14" s="56" t="s">
        <v>123</v>
      </c>
      <c r="AK14" s="56" t="s">
        <v>123</v>
      </c>
    </row>
    <row r="15" spans="1:38" ht="12.75" customHeight="1">
      <c r="A15" s="18">
        <v>107</v>
      </c>
      <c r="B15" s="17" t="s">
        <v>15</v>
      </c>
      <c r="C15" s="56" t="s">
        <v>123</v>
      </c>
      <c r="D15" s="56" t="s">
        <v>123</v>
      </c>
      <c r="E15" s="56" t="s">
        <v>123</v>
      </c>
      <c r="F15" s="56" t="s">
        <v>123</v>
      </c>
      <c r="G15" s="56" t="s">
        <v>123</v>
      </c>
      <c r="H15" s="56" t="s">
        <v>123</v>
      </c>
      <c r="I15" s="56" t="s">
        <v>123</v>
      </c>
      <c r="J15" s="56" t="s">
        <v>123</v>
      </c>
      <c r="K15" s="56" t="s">
        <v>123</v>
      </c>
      <c r="L15" s="56" t="s">
        <v>123</v>
      </c>
      <c r="M15" s="56" t="s">
        <v>123</v>
      </c>
      <c r="N15" s="56" t="s">
        <v>123</v>
      </c>
      <c r="O15" s="56" t="s">
        <v>123</v>
      </c>
      <c r="P15" s="56" t="s">
        <v>123</v>
      </c>
      <c r="Q15" s="56" t="s">
        <v>123</v>
      </c>
      <c r="R15" s="56" t="s">
        <v>123</v>
      </c>
      <c r="S15" s="56" t="s">
        <v>123</v>
      </c>
      <c r="T15" s="56" t="s">
        <v>123</v>
      </c>
      <c r="U15" s="56" t="s">
        <v>123</v>
      </c>
      <c r="V15" s="56" t="s">
        <v>123</v>
      </c>
      <c r="W15" s="56" t="s">
        <v>123</v>
      </c>
      <c r="X15" s="56" t="s">
        <v>123</v>
      </c>
      <c r="Y15" s="56" t="s">
        <v>123</v>
      </c>
      <c r="Z15" s="56" t="s">
        <v>123</v>
      </c>
      <c r="AA15" s="56" t="s">
        <v>123</v>
      </c>
      <c r="AB15" s="56" t="s">
        <v>123</v>
      </c>
      <c r="AC15" s="56" t="s">
        <v>123</v>
      </c>
      <c r="AD15" s="56" t="s">
        <v>123</v>
      </c>
      <c r="AE15" s="56" t="s">
        <v>123</v>
      </c>
      <c r="AF15" s="56" t="s">
        <v>123</v>
      </c>
      <c r="AG15" s="56" t="s">
        <v>123</v>
      </c>
      <c r="AH15" s="56" t="s">
        <v>123</v>
      </c>
      <c r="AI15" s="56" t="s">
        <v>123</v>
      </c>
      <c r="AJ15" s="56" t="s">
        <v>123</v>
      </c>
      <c r="AK15" s="56" t="s">
        <v>123</v>
      </c>
    </row>
    <row r="16" spans="1:38" ht="12.75" customHeight="1">
      <c r="A16" s="18">
        <v>108</v>
      </c>
      <c r="B16" s="17" t="s">
        <v>16</v>
      </c>
      <c r="C16" s="56" t="s">
        <v>123</v>
      </c>
      <c r="D16" s="56" t="s">
        <v>123</v>
      </c>
      <c r="E16" s="56" t="s">
        <v>123</v>
      </c>
      <c r="F16" s="56" t="s">
        <v>123</v>
      </c>
      <c r="G16" s="56" t="s">
        <v>123</v>
      </c>
      <c r="H16" s="56" t="s">
        <v>123</v>
      </c>
      <c r="I16" s="56" t="s">
        <v>123</v>
      </c>
      <c r="J16" s="56" t="s">
        <v>123</v>
      </c>
      <c r="K16" s="56" t="s">
        <v>123</v>
      </c>
      <c r="L16" s="56" t="s">
        <v>123</v>
      </c>
      <c r="M16" s="56" t="s">
        <v>123</v>
      </c>
      <c r="N16" s="56" t="s">
        <v>123</v>
      </c>
      <c r="O16" s="56" t="s">
        <v>123</v>
      </c>
      <c r="P16" s="56" t="s">
        <v>123</v>
      </c>
      <c r="Q16" s="56" t="s">
        <v>123</v>
      </c>
      <c r="R16" s="56" t="s">
        <v>123</v>
      </c>
      <c r="S16" s="56" t="s">
        <v>123</v>
      </c>
      <c r="T16" s="56" t="s">
        <v>123</v>
      </c>
      <c r="U16" s="56" t="s">
        <v>123</v>
      </c>
      <c r="V16" s="56" t="s">
        <v>123</v>
      </c>
      <c r="W16" s="56" t="s">
        <v>123</v>
      </c>
      <c r="X16" s="56" t="s">
        <v>123</v>
      </c>
      <c r="Y16" s="56" t="s">
        <v>123</v>
      </c>
      <c r="Z16" s="56" t="s">
        <v>123</v>
      </c>
      <c r="AA16" s="56" t="s">
        <v>123</v>
      </c>
      <c r="AB16" s="56" t="s">
        <v>123</v>
      </c>
      <c r="AC16" s="56" t="s">
        <v>123</v>
      </c>
      <c r="AD16" s="56" t="s">
        <v>123</v>
      </c>
      <c r="AE16" s="56" t="s">
        <v>123</v>
      </c>
      <c r="AF16" s="56" t="s">
        <v>123</v>
      </c>
      <c r="AG16" s="56" t="s">
        <v>123</v>
      </c>
      <c r="AH16" s="56" t="s">
        <v>123</v>
      </c>
      <c r="AI16" s="56" t="s">
        <v>123</v>
      </c>
      <c r="AJ16" s="56" t="s">
        <v>123</v>
      </c>
      <c r="AK16" s="56" t="s">
        <v>123</v>
      </c>
    </row>
    <row r="17" spans="1:41" ht="12.75" customHeight="1">
      <c r="A17" s="18">
        <v>111</v>
      </c>
      <c r="B17" s="17" t="s">
        <v>17</v>
      </c>
      <c r="C17" s="56" t="s">
        <v>123</v>
      </c>
      <c r="D17" s="56" t="s">
        <v>123</v>
      </c>
      <c r="E17" s="56" t="s">
        <v>123</v>
      </c>
      <c r="F17" s="56" t="s">
        <v>123</v>
      </c>
      <c r="G17" s="56" t="s">
        <v>123</v>
      </c>
      <c r="H17" s="56" t="s">
        <v>123</v>
      </c>
      <c r="I17" s="56" t="s">
        <v>123</v>
      </c>
      <c r="J17" s="56" t="s">
        <v>123</v>
      </c>
      <c r="K17" s="56" t="s">
        <v>123</v>
      </c>
      <c r="L17" s="56" t="s">
        <v>123</v>
      </c>
      <c r="M17" s="56" t="s">
        <v>123</v>
      </c>
      <c r="N17" s="56" t="s">
        <v>123</v>
      </c>
      <c r="O17" s="56" t="s">
        <v>123</v>
      </c>
      <c r="P17" s="56" t="s">
        <v>123</v>
      </c>
      <c r="Q17" s="56" t="s">
        <v>123</v>
      </c>
      <c r="R17" s="56" t="s">
        <v>123</v>
      </c>
      <c r="S17" s="56" t="s">
        <v>123</v>
      </c>
      <c r="T17" s="56" t="s">
        <v>123</v>
      </c>
      <c r="U17" s="56" t="s">
        <v>123</v>
      </c>
      <c r="V17" s="56" t="s">
        <v>123</v>
      </c>
      <c r="W17" s="56" t="s">
        <v>123</v>
      </c>
      <c r="X17" s="56" t="s">
        <v>123</v>
      </c>
      <c r="Y17" s="56" t="s">
        <v>123</v>
      </c>
      <c r="Z17" s="56" t="s">
        <v>123</v>
      </c>
      <c r="AA17" s="56" t="s">
        <v>123</v>
      </c>
      <c r="AB17" s="56" t="s">
        <v>123</v>
      </c>
      <c r="AC17" s="56" t="s">
        <v>123</v>
      </c>
      <c r="AD17" s="56" t="s">
        <v>123</v>
      </c>
      <c r="AE17" s="56" t="s">
        <v>123</v>
      </c>
      <c r="AF17" s="56" t="s">
        <v>123</v>
      </c>
      <c r="AG17" s="56" t="s">
        <v>123</v>
      </c>
      <c r="AH17" s="56" t="s">
        <v>123</v>
      </c>
      <c r="AI17" s="56" t="s">
        <v>123</v>
      </c>
      <c r="AJ17" s="56" t="s">
        <v>123</v>
      </c>
      <c r="AK17" s="56" t="s">
        <v>123</v>
      </c>
    </row>
    <row r="18" spans="1:41" ht="20.25" customHeight="1">
      <c r="A18" s="6"/>
      <c r="B18" s="19" t="s">
        <v>18</v>
      </c>
      <c r="C18" s="122">
        <v>407792868</v>
      </c>
      <c r="D18" s="122">
        <v>184345977</v>
      </c>
      <c r="E18" s="122">
        <v>1696107</v>
      </c>
      <c r="F18" s="122">
        <v>24125109</v>
      </c>
      <c r="G18" s="122">
        <v>10667660</v>
      </c>
      <c r="H18" s="122">
        <v>297323</v>
      </c>
      <c r="I18" s="122">
        <v>75407648</v>
      </c>
      <c r="J18" s="122">
        <v>19424038</v>
      </c>
      <c r="K18" s="122">
        <v>14122720</v>
      </c>
      <c r="L18" s="122">
        <v>1521052</v>
      </c>
      <c r="M18" s="122">
        <v>35227876</v>
      </c>
      <c r="N18" s="56">
        <f t="shared" ref="N18" si="1">SUM(N19:N21)</f>
        <v>40957358</v>
      </c>
      <c r="O18" s="118">
        <f t="shared" ref="O18:O66" si="2">ROUND(D18/C18*100,1)</f>
        <v>45.2</v>
      </c>
      <c r="P18" s="118">
        <f t="shared" ref="P18:P66" si="3">ROUND(F18/C18*100,1)</f>
        <v>5.9</v>
      </c>
      <c r="Q18" s="118">
        <f t="shared" ref="Q18:Q66" si="4">ROUND(I18/C18*100,1)</f>
        <v>18.5</v>
      </c>
      <c r="R18" s="118">
        <f t="shared" ref="R18:R66" si="5">ROUND(M18/C18*100,1)</f>
        <v>8.6</v>
      </c>
      <c r="S18" s="129">
        <v>404900567</v>
      </c>
      <c r="T18" s="124">
        <f>SUM(T19:T21)</f>
        <v>66842921</v>
      </c>
      <c r="U18" s="124">
        <f t="shared" ref="U18:X18" si="6">SUM(U19:U21)</f>
        <v>47373741</v>
      </c>
      <c r="V18" s="124">
        <f t="shared" si="6"/>
        <v>4194670</v>
      </c>
      <c r="W18" s="124">
        <f t="shared" si="6"/>
        <v>118068834</v>
      </c>
      <c r="X18" s="124">
        <f t="shared" si="6"/>
        <v>23788804</v>
      </c>
      <c r="Y18" s="130">
        <f>SUM(Y19:Y21)</f>
        <v>56176540</v>
      </c>
      <c r="Z18" s="130">
        <f t="shared" ref="Z18:AA18" si="7">SUM(Z19:Z21)</f>
        <v>5390032</v>
      </c>
      <c r="AA18" s="130">
        <f t="shared" si="7"/>
        <v>10169014</v>
      </c>
      <c r="AB18" s="131">
        <f>SUM(AB19:AB21)</f>
        <v>33927341</v>
      </c>
      <c r="AC18" s="131">
        <f>SUM(AC19:AC21)</f>
        <v>38767279</v>
      </c>
      <c r="AD18" s="131">
        <f>SUM(AD19:AD21)</f>
        <v>201391</v>
      </c>
      <c r="AE18" s="127" t="s">
        <v>124</v>
      </c>
      <c r="AF18" s="56" t="s">
        <v>124</v>
      </c>
      <c r="AG18" s="121">
        <f>ROUND(T18/S18*100,1)</f>
        <v>16.5</v>
      </c>
      <c r="AH18" s="121">
        <f>ROUND(U18/S18*100,1)</f>
        <v>11.7</v>
      </c>
      <c r="AI18" s="121">
        <f>ROUND(W18/S18*100,1)</f>
        <v>29.2</v>
      </c>
      <c r="AJ18" s="121">
        <f>ROUND(Y18/S18*100,1)</f>
        <v>13.9</v>
      </c>
      <c r="AK18" s="121">
        <f>ROUND(AC18/S18*100,1)</f>
        <v>9.6</v>
      </c>
      <c r="AL18" s="132"/>
      <c r="AM18" s="132"/>
      <c r="AN18" s="133"/>
      <c r="AO18" s="133"/>
    </row>
    <row r="19" spans="1:41" ht="12.75" customHeight="1">
      <c r="A19" s="16">
        <v>202</v>
      </c>
      <c r="B19" s="12" t="s">
        <v>19</v>
      </c>
      <c r="C19" s="122">
        <v>194859792</v>
      </c>
      <c r="D19" s="122">
        <v>77892183</v>
      </c>
      <c r="E19" s="122">
        <v>745878</v>
      </c>
      <c r="F19" s="122">
        <v>14219721</v>
      </c>
      <c r="G19" s="122">
        <v>5100724</v>
      </c>
      <c r="H19" s="122">
        <v>130277</v>
      </c>
      <c r="I19" s="122">
        <v>44377233</v>
      </c>
      <c r="J19" s="122">
        <v>9958967</v>
      </c>
      <c r="K19" s="122">
        <v>6259822</v>
      </c>
      <c r="L19" s="122">
        <v>390733</v>
      </c>
      <c r="M19" s="122">
        <v>20881179</v>
      </c>
      <c r="N19" s="56">
        <f>C19-D19-E19-F19-G19-H19-I19-J19-K19-L19-M19</f>
        <v>14903075</v>
      </c>
      <c r="O19" s="118">
        <f t="shared" si="2"/>
        <v>40</v>
      </c>
      <c r="P19" s="118">
        <f t="shared" si="3"/>
        <v>7.3</v>
      </c>
      <c r="Q19" s="118">
        <f t="shared" si="4"/>
        <v>22.8</v>
      </c>
      <c r="R19" s="118">
        <f t="shared" si="5"/>
        <v>10.7</v>
      </c>
      <c r="S19" s="129">
        <v>194358458</v>
      </c>
      <c r="T19" s="134">
        <v>27213409</v>
      </c>
      <c r="U19" s="134">
        <v>18003714</v>
      </c>
      <c r="V19" s="134">
        <v>1040575</v>
      </c>
      <c r="W19" s="135">
        <v>68713922</v>
      </c>
      <c r="X19" s="136">
        <v>10880329</v>
      </c>
      <c r="Y19" s="137">
        <v>27758309</v>
      </c>
      <c r="Z19" s="137">
        <v>566818</v>
      </c>
      <c r="AA19" s="56">
        <v>2042954</v>
      </c>
      <c r="AB19" s="138">
        <v>16076708</v>
      </c>
      <c r="AC19" s="138">
        <v>22018839</v>
      </c>
      <c r="AD19" s="139">
        <v>42881</v>
      </c>
      <c r="AE19" s="127" t="s">
        <v>124</v>
      </c>
      <c r="AF19" s="56" t="s">
        <v>124</v>
      </c>
      <c r="AG19" s="121">
        <f t="shared" ref="AG19:AG66" si="8">ROUND(T19/S19*100,1)</f>
        <v>14</v>
      </c>
      <c r="AH19" s="121">
        <f t="shared" ref="AH19:AH66" si="9">ROUND(U19/S19*100,1)</f>
        <v>9.3000000000000007</v>
      </c>
      <c r="AI19" s="121">
        <f t="shared" ref="AI19:AI66" si="10">ROUND(W19/S19*100,1)</f>
        <v>35.4</v>
      </c>
      <c r="AJ19" s="121">
        <f t="shared" ref="AJ19:AJ66" si="11">ROUND(Y19/S19*100,1)</f>
        <v>14.3</v>
      </c>
      <c r="AK19" s="121">
        <f t="shared" ref="AK19:AK66" si="12">ROUND(AC19/S19*100,1)</f>
        <v>11.3</v>
      </c>
      <c r="AL19" s="132">
        <v>233935</v>
      </c>
      <c r="AM19" s="132">
        <v>2138253</v>
      </c>
      <c r="AN19" s="138"/>
      <c r="AO19" s="138"/>
    </row>
    <row r="20" spans="1:41" ht="12.75" customHeight="1">
      <c r="A20" s="16">
        <v>204</v>
      </c>
      <c r="B20" s="12" t="s">
        <v>20</v>
      </c>
      <c r="C20" s="122">
        <v>168713433</v>
      </c>
      <c r="D20" s="122">
        <v>84407141</v>
      </c>
      <c r="E20" s="122">
        <v>781392</v>
      </c>
      <c r="F20" s="122">
        <v>7596786</v>
      </c>
      <c r="G20" s="122">
        <v>4707957</v>
      </c>
      <c r="H20" s="122">
        <v>137476</v>
      </c>
      <c r="I20" s="122">
        <v>27041904</v>
      </c>
      <c r="J20" s="122">
        <v>7853604</v>
      </c>
      <c r="K20" s="122">
        <v>6402298</v>
      </c>
      <c r="L20" s="122">
        <v>941818</v>
      </c>
      <c r="M20" s="122">
        <v>11638100</v>
      </c>
      <c r="N20" s="56">
        <f>C20-D20-E20-F20-G20-H20-I20-J20-K20-L20-M20</f>
        <v>17204957</v>
      </c>
      <c r="O20" s="118">
        <f t="shared" si="2"/>
        <v>50</v>
      </c>
      <c r="P20" s="118">
        <f t="shared" si="3"/>
        <v>4.5</v>
      </c>
      <c r="Q20" s="118">
        <f t="shared" si="4"/>
        <v>16</v>
      </c>
      <c r="R20" s="118">
        <f t="shared" si="5"/>
        <v>6.9</v>
      </c>
      <c r="S20" s="129">
        <v>167488174</v>
      </c>
      <c r="T20" s="134">
        <v>32456877</v>
      </c>
      <c r="U20" s="134">
        <v>23274567</v>
      </c>
      <c r="V20" s="134">
        <v>2788386</v>
      </c>
      <c r="W20" s="134">
        <v>43533114</v>
      </c>
      <c r="X20" s="134">
        <v>11343442</v>
      </c>
      <c r="Y20" s="137">
        <v>18752630</v>
      </c>
      <c r="Z20" s="137">
        <v>3380836</v>
      </c>
      <c r="AA20" s="56">
        <v>7617127</v>
      </c>
      <c r="AB20" s="138">
        <v>13682526</v>
      </c>
      <c r="AC20" s="138">
        <v>10500485</v>
      </c>
      <c r="AD20" s="138">
        <v>158184</v>
      </c>
      <c r="AE20" s="127" t="s">
        <v>124</v>
      </c>
      <c r="AF20" s="56" t="s">
        <v>124</v>
      </c>
      <c r="AG20" s="121">
        <f t="shared" si="8"/>
        <v>19.399999999999999</v>
      </c>
      <c r="AH20" s="121">
        <f t="shared" si="9"/>
        <v>13.9</v>
      </c>
      <c r="AI20" s="121">
        <f t="shared" si="10"/>
        <v>26</v>
      </c>
      <c r="AJ20" s="121">
        <f t="shared" si="11"/>
        <v>11.2</v>
      </c>
      <c r="AK20" s="121">
        <f t="shared" si="12"/>
        <v>6.3</v>
      </c>
      <c r="AL20" s="132">
        <v>551905</v>
      </c>
      <c r="AM20" s="132">
        <v>912622</v>
      </c>
      <c r="AN20" s="138"/>
      <c r="AO20" s="138"/>
    </row>
    <row r="21" spans="1:41" ht="12.75" customHeight="1">
      <c r="A21" s="16">
        <v>206</v>
      </c>
      <c r="B21" s="12" t="s">
        <v>21</v>
      </c>
      <c r="C21" s="122">
        <v>44219643</v>
      </c>
      <c r="D21" s="122">
        <v>22046653</v>
      </c>
      <c r="E21" s="122">
        <v>168837</v>
      </c>
      <c r="F21" s="122">
        <v>2308602</v>
      </c>
      <c r="G21" s="122">
        <v>858979</v>
      </c>
      <c r="H21" s="122">
        <v>29570</v>
      </c>
      <c r="I21" s="122">
        <v>3988511</v>
      </c>
      <c r="J21" s="122">
        <v>1611467</v>
      </c>
      <c r="K21" s="122">
        <v>1460600</v>
      </c>
      <c r="L21" s="122">
        <v>188501</v>
      </c>
      <c r="M21" s="122">
        <v>2708597</v>
      </c>
      <c r="N21" s="56">
        <f>C21-D21-E21-F21-G21-H21-I21-J21-K21-L21-M21</f>
        <v>8849326</v>
      </c>
      <c r="O21" s="118">
        <f t="shared" si="2"/>
        <v>49.9</v>
      </c>
      <c r="P21" s="118">
        <f t="shared" si="3"/>
        <v>5.2</v>
      </c>
      <c r="Q21" s="118">
        <f t="shared" si="4"/>
        <v>9</v>
      </c>
      <c r="R21" s="118">
        <f t="shared" si="5"/>
        <v>6.1</v>
      </c>
      <c r="S21" s="129">
        <v>43053935</v>
      </c>
      <c r="T21" s="134">
        <v>7172635</v>
      </c>
      <c r="U21" s="134">
        <v>6095460</v>
      </c>
      <c r="V21" s="134">
        <v>365709</v>
      </c>
      <c r="W21" s="134">
        <v>5821798</v>
      </c>
      <c r="X21" s="134">
        <v>1565033</v>
      </c>
      <c r="Y21" s="137">
        <v>9665601</v>
      </c>
      <c r="Z21" s="137">
        <v>1442378</v>
      </c>
      <c r="AA21" s="56">
        <v>508933</v>
      </c>
      <c r="AB21" s="138">
        <v>4168107</v>
      </c>
      <c r="AC21" s="138">
        <v>6247955</v>
      </c>
      <c r="AD21" s="138">
        <v>326</v>
      </c>
      <c r="AE21" s="127" t="s">
        <v>124</v>
      </c>
      <c r="AF21" s="56" t="s">
        <v>124</v>
      </c>
      <c r="AG21" s="121">
        <f t="shared" si="8"/>
        <v>16.7</v>
      </c>
      <c r="AH21" s="121">
        <f t="shared" si="9"/>
        <v>14.2</v>
      </c>
      <c r="AI21" s="121">
        <f t="shared" si="10"/>
        <v>13.5</v>
      </c>
      <c r="AJ21" s="121">
        <f t="shared" si="11"/>
        <v>22.4</v>
      </c>
      <c r="AK21" s="121">
        <f t="shared" si="12"/>
        <v>14.5</v>
      </c>
      <c r="AL21" s="132">
        <v>253024</v>
      </c>
      <c r="AM21" s="132">
        <v>33250</v>
      </c>
      <c r="AN21" s="138"/>
      <c r="AO21" s="138"/>
    </row>
    <row r="22" spans="1:41" ht="20.25" customHeight="1">
      <c r="A22" s="6"/>
      <c r="B22" s="19" t="s">
        <v>22</v>
      </c>
      <c r="C22" s="122">
        <v>244976368</v>
      </c>
      <c r="D22" s="122">
        <v>106234072</v>
      </c>
      <c r="E22" s="122">
        <v>2455794</v>
      </c>
      <c r="F22" s="122">
        <v>21328796</v>
      </c>
      <c r="G22" s="122">
        <v>6962233</v>
      </c>
      <c r="H22" s="122">
        <v>249716</v>
      </c>
      <c r="I22" s="122">
        <v>35446989</v>
      </c>
      <c r="J22" s="122">
        <v>14245453</v>
      </c>
      <c r="K22" s="122">
        <v>6229152</v>
      </c>
      <c r="L22" s="122">
        <v>936828</v>
      </c>
      <c r="M22" s="122">
        <v>23207483</v>
      </c>
      <c r="N22" s="56">
        <f>SUM(N23:N27)</f>
        <v>27679852</v>
      </c>
      <c r="O22" s="118">
        <f t="shared" si="2"/>
        <v>43.4</v>
      </c>
      <c r="P22" s="118">
        <f t="shared" si="3"/>
        <v>8.6999999999999993</v>
      </c>
      <c r="Q22" s="118">
        <f t="shared" si="4"/>
        <v>14.5</v>
      </c>
      <c r="R22" s="118">
        <f t="shared" si="5"/>
        <v>9.5</v>
      </c>
      <c r="S22" s="129">
        <v>240675736</v>
      </c>
      <c r="T22" s="124">
        <f>SUM(T23:T27)</f>
        <v>44412569</v>
      </c>
      <c r="U22" s="124">
        <f t="shared" ref="U22:X22" si="13">SUM(U23:U27)</f>
        <v>32093183</v>
      </c>
      <c r="V22" s="124">
        <f t="shared" si="13"/>
        <v>1351755</v>
      </c>
      <c r="W22" s="124">
        <f t="shared" si="13"/>
        <v>55196680</v>
      </c>
      <c r="X22" s="124">
        <f t="shared" si="13"/>
        <v>24067253</v>
      </c>
      <c r="Y22" s="130">
        <f>SUM(Y23:Y27)</f>
        <v>28771328</v>
      </c>
      <c r="Z22" s="130">
        <f t="shared" ref="Z22:AA22" si="14">SUM(Z23:Z27)</f>
        <v>3898091</v>
      </c>
      <c r="AA22" s="130">
        <f t="shared" si="14"/>
        <v>2340085</v>
      </c>
      <c r="AB22" s="131">
        <f>SUM(AB23:AB27)</f>
        <v>21424381</v>
      </c>
      <c r="AC22" s="131">
        <f>SUM(AC23:AC27)</f>
        <v>26510009</v>
      </c>
      <c r="AD22" s="131">
        <f>SUM(AD23:AD27)</f>
        <v>610402</v>
      </c>
      <c r="AE22" s="127" t="s">
        <v>124</v>
      </c>
      <c r="AF22" s="56" t="s">
        <v>124</v>
      </c>
      <c r="AG22" s="121">
        <f t="shared" si="8"/>
        <v>18.5</v>
      </c>
      <c r="AH22" s="121">
        <f t="shared" si="9"/>
        <v>13.3</v>
      </c>
      <c r="AI22" s="121">
        <f t="shared" si="10"/>
        <v>22.9</v>
      </c>
      <c r="AJ22" s="121">
        <f t="shared" si="11"/>
        <v>12</v>
      </c>
      <c r="AK22" s="121">
        <f t="shared" si="12"/>
        <v>11</v>
      </c>
      <c r="AL22" s="132"/>
      <c r="AM22" s="132"/>
      <c r="AN22" s="133"/>
      <c r="AO22" s="133"/>
    </row>
    <row r="23" spans="1:41" ht="12.75" customHeight="1">
      <c r="A23" s="16">
        <v>207</v>
      </c>
      <c r="B23" s="12" t="s">
        <v>23</v>
      </c>
      <c r="C23" s="122">
        <v>69917779</v>
      </c>
      <c r="D23" s="122">
        <v>30081479</v>
      </c>
      <c r="E23" s="122">
        <v>936609</v>
      </c>
      <c r="F23" s="122">
        <v>5232764</v>
      </c>
      <c r="G23" s="122">
        <v>2056262</v>
      </c>
      <c r="H23" s="122">
        <v>55248</v>
      </c>
      <c r="I23" s="122">
        <v>11708851</v>
      </c>
      <c r="J23" s="122">
        <v>4467706</v>
      </c>
      <c r="K23" s="122">
        <v>1983702</v>
      </c>
      <c r="L23" s="122">
        <v>119175</v>
      </c>
      <c r="M23" s="122">
        <v>7099953</v>
      </c>
      <c r="N23" s="56">
        <f>C23-D23-E23-F23-G23-H23-I23-J23-K23-L23-M23</f>
        <v>6176030</v>
      </c>
      <c r="O23" s="118">
        <f t="shared" si="2"/>
        <v>43</v>
      </c>
      <c r="P23" s="118">
        <f t="shared" si="3"/>
        <v>7.5</v>
      </c>
      <c r="Q23" s="118">
        <f t="shared" si="4"/>
        <v>16.7</v>
      </c>
      <c r="R23" s="118">
        <f t="shared" si="5"/>
        <v>10.199999999999999</v>
      </c>
      <c r="S23" s="129">
        <v>68664064</v>
      </c>
      <c r="T23" s="134">
        <v>11453105</v>
      </c>
      <c r="U23" s="134">
        <v>8147429</v>
      </c>
      <c r="V23" s="134">
        <v>334961</v>
      </c>
      <c r="W23" s="134">
        <v>18326752</v>
      </c>
      <c r="X23" s="134">
        <v>6567707</v>
      </c>
      <c r="Y23" s="137">
        <v>8947405</v>
      </c>
      <c r="Z23" s="137">
        <v>2134353</v>
      </c>
      <c r="AA23" s="56">
        <v>480430</v>
      </c>
      <c r="AB23" s="138">
        <v>5489192</v>
      </c>
      <c r="AC23" s="138">
        <v>6651555</v>
      </c>
      <c r="AD23" s="138">
        <v>131175</v>
      </c>
      <c r="AE23" s="127" t="s">
        <v>124</v>
      </c>
      <c r="AF23" s="56" t="s">
        <v>124</v>
      </c>
      <c r="AG23" s="121">
        <f t="shared" si="8"/>
        <v>16.7</v>
      </c>
      <c r="AH23" s="121">
        <f t="shared" si="9"/>
        <v>11.9</v>
      </c>
      <c r="AI23" s="121">
        <f t="shared" si="10"/>
        <v>26.7</v>
      </c>
      <c r="AJ23" s="121">
        <f t="shared" si="11"/>
        <v>13</v>
      </c>
      <c r="AK23" s="121">
        <f t="shared" si="12"/>
        <v>9.6999999999999993</v>
      </c>
      <c r="AL23" s="132">
        <v>58500</v>
      </c>
      <c r="AM23" s="132">
        <v>335380</v>
      </c>
      <c r="AN23" s="138"/>
      <c r="AO23" s="138"/>
    </row>
    <row r="24" spans="1:41" ht="12.75" customHeight="1">
      <c r="A24" s="16">
        <v>214</v>
      </c>
      <c r="B24" s="12" t="s">
        <v>24</v>
      </c>
      <c r="C24" s="122">
        <v>72778325</v>
      </c>
      <c r="D24" s="122">
        <v>35269087</v>
      </c>
      <c r="E24" s="122">
        <v>409336</v>
      </c>
      <c r="F24" s="122">
        <v>4270581</v>
      </c>
      <c r="G24" s="122">
        <v>2066547</v>
      </c>
      <c r="H24" s="122">
        <v>71873</v>
      </c>
      <c r="I24" s="122">
        <v>10623561</v>
      </c>
      <c r="J24" s="122">
        <v>4455329</v>
      </c>
      <c r="K24" s="122">
        <v>1932067</v>
      </c>
      <c r="L24" s="122">
        <v>331761</v>
      </c>
      <c r="M24" s="122">
        <v>5764325</v>
      </c>
      <c r="N24" s="56">
        <f>C24-D24-E24-F24-G24-H24-I24-J24-K24-L24-M24</f>
        <v>7583858</v>
      </c>
      <c r="O24" s="118">
        <f t="shared" si="2"/>
        <v>48.5</v>
      </c>
      <c r="P24" s="118">
        <f t="shared" si="3"/>
        <v>5.9</v>
      </c>
      <c r="Q24" s="118">
        <f t="shared" si="4"/>
        <v>14.6</v>
      </c>
      <c r="R24" s="118">
        <f t="shared" si="5"/>
        <v>7.9</v>
      </c>
      <c r="S24" s="129">
        <v>71634901</v>
      </c>
      <c r="T24" s="134">
        <v>14170666</v>
      </c>
      <c r="U24" s="134">
        <v>9857162</v>
      </c>
      <c r="V24" s="134">
        <v>315924</v>
      </c>
      <c r="W24" s="134">
        <v>18374273</v>
      </c>
      <c r="X24" s="134">
        <v>6082011</v>
      </c>
      <c r="Y24" s="137">
        <v>8104858</v>
      </c>
      <c r="Z24" s="137">
        <v>557774</v>
      </c>
      <c r="AA24" s="56">
        <v>334570</v>
      </c>
      <c r="AB24" s="138">
        <v>7396265</v>
      </c>
      <c r="AC24" s="138">
        <v>6277025</v>
      </c>
      <c r="AD24" s="138">
        <v>164373</v>
      </c>
      <c r="AE24" s="127" t="s">
        <v>124</v>
      </c>
      <c r="AF24" s="56" t="s">
        <v>124</v>
      </c>
      <c r="AG24" s="121">
        <f t="shared" si="8"/>
        <v>19.8</v>
      </c>
      <c r="AH24" s="121">
        <f t="shared" si="9"/>
        <v>13.8</v>
      </c>
      <c r="AI24" s="121">
        <f t="shared" si="10"/>
        <v>25.6</v>
      </c>
      <c r="AJ24" s="121">
        <f t="shared" si="11"/>
        <v>11.3</v>
      </c>
      <c r="AK24" s="121">
        <f t="shared" si="12"/>
        <v>8.8000000000000007</v>
      </c>
      <c r="AL24" s="132">
        <v>0</v>
      </c>
      <c r="AM24" s="132">
        <v>380960</v>
      </c>
      <c r="AN24" s="133"/>
      <c r="AO24" s="138"/>
    </row>
    <row r="25" spans="1:41" ht="12.75" customHeight="1">
      <c r="A25" s="16">
        <v>217</v>
      </c>
      <c r="B25" s="12" t="s">
        <v>25</v>
      </c>
      <c r="C25" s="122">
        <v>51254808</v>
      </c>
      <c r="D25" s="122">
        <v>19829475</v>
      </c>
      <c r="E25" s="122">
        <v>710121</v>
      </c>
      <c r="F25" s="122">
        <v>6307346</v>
      </c>
      <c r="G25" s="122">
        <v>1408275</v>
      </c>
      <c r="H25" s="122">
        <v>52587</v>
      </c>
      <c r="I25" s="122">
        <v>7751813</v>
      </c>
      <c r="J25" s="122">
        <v>2726471</v>
      </c>
      <c r="K25" s="122">
        <v>1418764</v>
      </c>
      <c r="L25" s="122">
        <v>247990</v>
      </c>
      <c r="M25" s="122">
        <v>6197733</v>
      </c>
      <c r="N25" s="56">
        <f>C25-D25-E25-F25-G25-H25-I25-J25-K25-L25-M25</f>
        <v>4604233</v>
      </c>
      <c r="O25" s="118">
        <f t="shared" si="2"/>
        <v>38.700000000000003</v>
      </c>
      <c r="P25" s="118">
        <f t="shared" si="3"/>
        <v>12.3</v>
      </c>
      <c r="Q25" s="118">
        <f t="shared" si="4"/>
        <v>15.1</v>
      </c>
      <c r="R25" s="118">
        <f t="shared" si="5"/>
        <v>12.1</v>
      </c>
      <c r="S25" s="129">
        <v>50635375</v>
      </c>
      <c r="T25" s="134">
        <v>9470467</v>
      </c>
      <c r="U25" s="134">
        <v>5763790</v>
      </c>
      <c r="V25" s="134">
        <v>371980</v>
      </c>
      <c r="W25" s="134">
        <v>10981663</v>
      </c>
      <c r="X25" s="134">
        <v>5679386</v>
      </c>
      <c r="Y25" s="137">
        <v>6547015</v>
      </c>
      <c r="Z25" s="137">
        <v>227179</v>
      </c>
      <c r="AA25" s="56">
        <v>1210668</v>
      </c>
      <c r="AB25" s="138">
        <v>5186204</v>
      </c>
      <c r="AC25" s="138">
        <v>5094730</v>
      </c>
      <c r="AD25" s="138">
        <v>102293</v>
      </c>
      <c r="AE25" s="127" t="s">
        <v>124</v>
      </c>
      <c r="AF25" s="56" t="s">
        <v>124</v>
      </c>
      <c r="AG25" s="121">
        <f t="shared" si="8"/>
        <v>18.7</v>
      </c>
      <c r="AH25" s="121">
        <f t="shared" si="9"/>
        <v>11.4</v>
      </c>
      <c r="AI25" s="121">
        <f t="shared" si="10"/>
        <v>21.7</v>
      </c>
      <c r="AJ25" s="121">
        <f t="shared" si="11"/>
        <v>12.9</v>
      </c>
      <c r="AK25" s="121">
        <f t="shared" si="12"/>
        <v>10.1</v>
      </c>
      <c r="AL25" s="132">
        <v>0</v>
      </c>
      <c r="AM25" s="132">
        <v>2073720</v>
      </c>
      <c r="AN25" s="133"/>
      <c r="AO25" s="138"/>
    </row>
    <row r="26" spans="1:41" ht="12.75" customHeight="1">
      <c r="A26" s="16">
        <v>219</v>
      </c>
      <c r="B26" s="12" t="s">
        <v>26</v>
      </c>
      <c r="C26" s="122">
        <v>40274118</v>
      </c>
      <c r="D26" s="122">
        <v>17406765</v>
      </c>
      <c r="E26" s="122">
        <v>303475</v>
      </c>
      <c r="F26" s="122">
        <v>3338476</v>
      </c>
      <c r="G26" s="122">
        <v>1147679</v>
      </c>
      <c r="H26" s="122">
        <v>53144</v>
      </c>
      <c r="I26" s="122">
        <v>4256064</v>
      </c>
      <c r="J26" s="122">
        <v>1983327</v>
      </c>
      <c r="K26" s="122">
        <v>700338</v>
      </c>
      <c r="L26" s="122">
        <v>210378</v>
      </c>
      <c r="M26" s="122">
        <v>3250929</v>
      </c>
      <c r="N26" s="56">
        <f>C26-D26-E26-F26-G26-H26-I26-J26-K26-L26-M26</f>
        <v>7623543</v>
      </c>
      <c r="O26" s="118">
        <f t="shared" si="2"/>
        <v>43.2</v>
      </c>
      <c r="P26" s="118">
        <f t="shared" si="3"/>
        <v>8.3000000000000007</v>
      </c>
      <c r="Q26" s="118">
        <f t="shared" si="4"/>
        <v>10.6</v>
      </c>
      <c r="R26" s="118">
        <f t="shared" si="5"/>
        <v>8.1</v>
      </c>
      <c r="S26" s="129">
        <v>39691749</v>
      </c>
      <c r="T26" s="134">
        <v>7092686</v>
      </c>
      <c r="U26" s="134">
        <v>6323569</v>
      </c>
      <c r="V26" s="134">
        <v>252612</v>
      </c>
      <c r="W26" s="134">
        <v>6162426</v>
      </c>
      <c r="X26" s="134">
        <v>4617729</v>
      </c>
      <c r="Y26" s="137">
        <v>4458566</v>
      </c>
      <c r="Z26" s="137">
        <v>735212</v>
      </c>
      <c r="AA26" s="56">
        <v>302707</v>
      </c>
      <c r="AB26" s="138">
        <v>2543108</v>
      </c>
      <c r="AC26" s="138">
        <v>7117728</v>
      </c>
      <c r="AD26" s="138">
        <v>85406</v>
      </c>
      <c r="AE26" s="127" t="s">
        <v>124</v>
      </c>
      <c r="AF26" s="56" t="s">
        <v>124</v>
      </c>
      <c r="AG26" s="121">
        <f t="shared" si="8"/>
        <v>17.899999999999999</v>
      </c>
      <c r="AH26" s="121">
        <f t="shared" si="9"/>
        <v>15.9</v>
      </c>
      <c r="AI26" s="121">
        <f t="shared" si="10"/>
        <v>15.5</v>
      </c>
      <c r="AJ26" s="121">
        <f t="shared" si="11"/>
        <v>11.2</v>
      </c>
      <c r="AK26" s="121">
        <f t="shared" si="12"/>
        <v>17.899999999999999</v>
      </c>
      <c r="AL26" s="132">
        <v>0</v>
      </c>
      <c r="AM26" s="132">
        <v>269049</v>
      </c>
      <c r="AN26" s="133"/>
      <c r="AO26" s="138"/>
    </row>
    <row r="27" spans="1:41" ht="12.75" customHeight="1">
      <c r="A27" s="16">
        <v>301</v>
      </c>
      <c r="B27" s="12" t="s">
        <v>27</v>
      </c>
      <c r="C27" s="122">
        <v>10751338</v>
      </c>
      <c r="D27" s="122">
        <v>3647266</v>
      </c>
      <c r="E27" s="122">
        <v>96253</v>
      </c>
      <c r="F27" s="122">
        <v>2179629</v>
      </c>
      <c r="G27" s="122">
        <v>283470</v>
      </c>
      <c r="H27" s="122">
        <v>16864</v>
      </c>
      <c r="I27" s="122">
        <v>1106700</v>
      </c>
      <c r="J27" s="122">
        <v>612620</v>
      </c>
      <c r="K27" s="122">
        <v>194281</v>
      </c>
      <c r="L27" s="122">
        <v>27524</v>
      </c>
      <c r="M27" s="122">
        <v>894543</v>
      </c>
      <c r="N27" s="56">
        <f>C27-D27-E27-F27-G27-H27-I27-J27-K27-L27-M27</f>
        <v>1692188</v>
      </c>
      <c r="O27" s="118">
        <f t="shared" si="2"/>
        <v>33.9</v>
      </c>
      <c r="P27" s="118">
        <f t="shared" si="3"/>
        <v>20.3</v>
      </c>
      <c r="Q27" s="118">
        <f t="shared" si="4"/>
        <v>10.3</v>
      </c>
      <c r="R27" s="118">
        <f t="shared" si="5"/>
        <v>8.3000000000000007</v>
      </c>
      <c r="S27" s="129">
        <v>10049647</v>
      </c>
      <c r="T27" s="134">
        <v>2225645</v>
      </c>
      <c r="U27" s="134">
        <v>2001233</v>
      </c>
      <c r="V27" s="134">
        <v>76278</v>
      </c>
      <c r="W27" s="134">
        <v>1351566</v>
      </c>
      <c r="X27" s="134">
        <v>1120420</v>
      </c>
      <c r="Y27" s="137">
        <v>713484</v>
      </c>
      <c r="Z27" s="137">
        <v>243573</v>
      </c>
      <c r="AA27" s="56">
        <v>11710</v>
      </c>
      <c r="AB27" s="138">
        <v>809612</v>
      </c>
      <c r="AC27" s="138">
        <v>1368971</v>
      </c>
      <c r="AD27" s="138">
        <v>127155</v>
      </c>
      <c r="AE27" s="127" t="s">
        <v>124</v>
      </c>
      <c r="AF27" s="56" t="s">
        <v>124</v>
      </c>
      <c r="AG27" s="121">
        <f t="shared" si="8"/>
        <v>22.1</v>
      </c>
      <c r="AH27" s="121">
        <f t="shared" si="9"/>
        <v>19.899999999999999</v>
      </c>
      <c r="AI27" s="121">
        <f t="shared" si="10"/>
        <v>13.4</v>
      </c>
      <c r="AJ27" s="121">
        <f t="shared" si="11"/>
        <v>7.1</v>
      </c>
      <c r="AK27" s="121">
        <f t="shared" si="12"/>
        <v>13.6</v>
      </c>
      <c r="AL27" s="132">
        <v>0</v>
      </c>
      <c r="AM27" s="132">
        <v>11590</v>
      </c>
      <c r="AN27" s="133"/>
      <c r="AO27" s="138"/>
    </row>
    <row r="28" spans="1:41" ht="20.25" customHeight="1">
      <c r="A28" s="6"/>
      <c r="B28" s="19" t="s">
        <v>28</v>
      </c>
      <c r="C28" s="122">
        <v>235601613</v>
      </c>
      <c r="D28" s="122">
        <v>107103489</v>
      </c>
      <c r="E28" s="122">
        <v>1557054</v>
      </c>
      <c r="F28" s="122">
        <v>18846680</v>
      </c>
      <c r="G28" s="122">
        <v>7454738</v>
      </c>
      <c r="H28" s="122">
        <v>238878</v>
      </c>
      <c r="I28" s="122">
        <v>36404481</v>
      </c>
      <c r="J28" s="122">
        <v>15526715</v>
      </c>
      <c r="K28" s="122">
        <v>4127005</v>
      </c>
      <c r="L28" s="122">
        <v>1511612</v>
      </c>
      <c r="M28" s="122">
        <v>21103911</v>
      </c>
      <c r="N28" s="56">
        <f>SUM(N29:N33)</f>
        <v>21727050</v>
      </c>
      <c r="O28" s="118">
        <f t="shared" si="2"/>
        <v>45.5</v>
      </c>
      <c r="P28" s="118">
        <f t="shared" si="3"/>
        <v>8</v>
      </c>
      <c r="Q28" s="118">
        <f t="shared" si="4"/>
        <v>15.5</v>
      </c>
      <c r="R28" s="118">
        <f t="shared" si="5"/>
        <v>9</v>
      </c>
      <c r="S28" s="129">
        <v>230403945</v>
      </c>
      <c r="T28" s="124">
        <f>SUM(T29:T33)</f>
        <v>42165345</v>
      </c>
      <c r="U28" s="124">
        <f t="shared" ref="U28:X28" si="15">SUM(U29:U33)</f>
        <v>28747372</v>
      </c>
      <c r="V28" s="124">
        <f t="shared" si="15"/>
        <v>2667236</v>
      </c>
      <c r="W28" s="124">
        <f t="shared" si="15"/>
        <v>57300278</v>
      </c>
      <c r="X28" s="124">
        <f t="shared" si="15"/>
        <v>12546035</v>
      </c>
      <c r="Y28" s="130">
        <f>SUM(Y29:Y33)</f>
        <v>26334289</v>
      </c>
      <c r="Z28" s="130">
        <f t="shared" ref="Z28:AA28" si="16">SUM(Z29:Z33)</f>
        <v>4401574</v>
      </c>
      <c r="AA28" s="130">
        <f t="shared" si="16"/>
        <v>3266700</v>
      </c>
      <c r="AB28" s="131">
        <f>SUM(AB29:AB33)</f>
        <v>28539911</v>
      </c>
      <c r="AC28" s="131">
        <f>SUM(AC29:AC33)</f>
        <v>24433291</v>
      </c>
      <c r="AD28" s="131">
        <f>SUM(AD29:AD33)</f>
        <v>1914</v>
      </c>
      <c r="AE28" s="127" t="s">
        <v>124</v>
      </c>
      <c r="AF28" s="56" t="s">
        <v>124</v>
      </c>
      <c r="AG28" s="121">
        <f t="shared" si="8"/>
        <v>18.3</v>
      </c>
      <c r="AH28" s="121">
        <f t="shared" si="9"/>
        <v>12.5</v>
      </c>
      <c r="AI28" s="121">
        <f t="shared" si="10"/>
        <v>24.9</v>
      </c>
      <c r="AJ28" s="121">
        <f t="shared" si="11"/>
        <v>11.4</v>
      </c>
      <c r="AK28" s="121">
        <f t="shared" si="12"/>
        <v>10.6</v>
      </c>
      <c r="AL28" s="132"/>
      <c r="AM28" s="132"/>
      <c r="AN28" s="133"/>
      <c r="AO28" s="133"/>
    </row>
    <row r="29" spans="1:41" ht="12.75" customHeight="1">
      <c r="A29" s="16">
        <v>203</v>
      </c>
      <c r="B29" s="12" t="s">
        <v>29</v>
      </c>
      <c r="C29" s="122">
        <v>99846511</v>
      </c>
      <c r="D29" s="122">
        <v>40603395</v>
      </c>
      <c r="E29" s="122">
        <v>469846</v>
      </c>
      <c r="F29" s="122">
        <v>9842142</v>
      </c>
      <c r="G29" s="122">
        <v>2969184</v>
      </c>
      <c r="H29" s="122">
        <v>82413</v>
      </c>
      <c r="I29" s="122">
        <v>18684394</v>
      </c>
      <c r="J29" s="122">
        <v>6674429</v>
      </c>
      <c r="K29" s="122">
        <v>2366396</v>
      </c>
      <c r="L29" s="122">
        <v>475543</v>
      </c>
      <c r="M29" s="122">
        <v>9807802</v>
      </c>
      <c r="N29" s="56">
        <f>C29-D29-E29-F29-G29-H29-I29-J29-K29-L29-M29</f>
        <v>7870967</v>
      </c>
      <c r="O29" s="118">
        <f t="shared" si="2"/>
        <v>40.700000000000003</v>
      </c>
      <c r="P29" s="118">
        <f t="shared" si="3"/>
        <v>9.9</v>
      </c>
      <c r="Q29" s="118">
        <f t="shared" si="4"/>
        <v>18.7</v>
      </c>
      <c r="R29" s="118">
        <f t="shared" si="5"/>
        <v>9.8000000000000007</v>
      </c>
      <c r="S29" s="129">
        <v>98222919</v>
      </c>
      <c r="T29" s="134">
        <v>17659071</v>
      </c>
      <c r="U29" s="134">
        <v>11793555</v>
      </c>
      <c r="V29" s="134">
        <v>1771886</v>
      </c>
      <c r="W29" s="134">
        <v>27664000</v>
      </c>
      <c r="X29" s="134">
        <v>3636993</v>
      </c>
      <c r="Y29" s="137">
        <v>11856028</v>
      </c>
      <c r="Z29" s="137">
        <v>1188579</v>
      </c>
      <c r="AA29" s="56">
        <v>386300</v>
      </c>
      <c r="AB29" s="138">
        <v>11067568</v>
      </c>
      <c r="AC29" s="138">
        <v>11198939</v>
      </c>
      <c r="AD29" s="139" t="s">
        <v>151</v>
      </c>
      <c r="AE29" s="127" t="s">
        <v>124</v>
      </c>
      <c r="AF29" s="56" t="s">
        <v>124</v>
      </c>
      <c r="AG29" s="121">
        <f t="shared" si="8"/>
        <v>18</v>
      </c>
      <c r="AH29" s="121">
        <f t="shared" si="9"/>
        <v>12</v>
      </c>
      <c r="AI29" s="121">
        <f t="shared" si="10"/>
        <v>28.2</v>
      </c>
      <c r="AJ29" s="121">
        <f t="shared" si="11"/>
        <v>12.1</v>
      </c>
      <c r="AK29" s="121">
        <f t="shared" si="12"/>
        <v>11.4</v>
      </c>
      <c r="AL29" s="132">
        <v>0</v>
      </c>
      <c r="AM29" s="132">
        <v>485960</v>
      </c>
      <c r="AN29" s="133"/>
      <c r="AO29" s="138"/>
    </row>
    <row r="30" spans="1:41" ht="12.75" customHeight="1">
      <c r="A30" s="16">
        <v>210</v>
      </c>
      <c r="B30" s="12" t="s">
        <v>30</v>
      </c>
      <c r="C30" s="122">
        <v>78478135</v>
      </c>
      <c r="D30" s="122">
        <v>38993643</v>
      </c>
      <c r="E30" s="122">
        <v>680702</v>
      </c>
      <c r="F30" s="122">
        <v>5136371</v>
      </c>
      <c r="G30" s="122">
        <v>2717802</v>
      </c>
      <c r="H30" s="122">
        <v>93540</v>
      </c>
      <c r="I30" s="122">
        <v>10854818</v>
      </c>
      <c r="J30" s="122">
        <v>5578574</v>
      </c>
      <c r="K30" s="122">
        <v>1084931</v>
      </c>
      <c r="L30" s="122">
        <v>777741</v>
      </c>
      <c r="M30" s="122">
        <v>6516830</v>
      </c>
      <c r="N30" s="56">
        <f>C30-D30-E30-F30-G30-H30-I30-J30-K30-L30-M30</f>
        <v>6043183</v>
      </c>
      <c r="O30" s="118">
        <f t="shared" si="2"/>
        <v>49.7</v>
      </c>
      <c r="P30" s="118">
        <f t="shared" si="3"/>
        <v>6.5</v>
      </c>
      <c r="Q30" s="118">
        <f t="shared" si="4"/>
        <v>13.8</v>
      </c>
      <c r="R30" s="118">
        <f t="shared" si="5"/>
        <v>8.3000000000000007</v>
      </c>
      <c r="S30" s="129">
        <v>77689491</v>
      </c>
      <c r="T30" s="134">
        <v>15414130</v>
      </c>
      <c r="U30" s="134">
        <v>9471327</v>
      </c>
      <c r="V30" s="134">
        <v>688651</v>
      </c>
      <c r="W30" s="134">
        <v>18652852</v>
      </c>
      <c r="X30" s="134">
        <v>3772011</v>
      </c>
      <c r="Y30" s="137">
        <v>8988915</v>
      </c>
      <c r="Z30" s="137">
        <v>936194</v>
      </c>
      <c r="AA30" s="56">
        <v>1928200</v>
      </c>
      <c r="AB30" s="138">
        <v>9596864</v>
      </c>
      <c r="AC30" s="138">
        <v>8238544</v>
      </c>
      <c r="AD30" s="138">
        <v>1803</v>
      </c>
      <c r="AE30" s="127" t="s">
        <v>124</v>
      </c>
      <c r="AF30" s="119" t="s">
        <v>124</v>
      </c>
      <c r="AG30" s="121">
        <f t="shared" si="8"/>
        <v>19.8</v>
      </c>
      <c r="AH30" s="121">
        <f t="shared" si="9"/>
        <v>12.2</v>
      </c>
      <c r="AI30" s="121">
        <f t="shared" si="10"/>
        <v>24</v>
      </c>
      <c r="AJ30" s="121">
        <f t="shared" si="11"/>
        <v>11.6</v>
      </c>
      <c r="AK30" s="121">
        <f t="shared" si="12"/>
        <v>10.6</v>
      </c>
      <c r="AL30" s="132">
        <v>341600</v>
      </c>
      <c r="AM30" s="132">
        <v>1569200</v>
      </c>
      <c r="AN30" s="138"/>
      <c r="AO30" s="138"/>
    </row>
    <row r="31" spans="1:41" ht="12.75" customHeight="1">
      <c r="A31" s="16">
        <v>216</v>
      </c>
      <c r="B31" s="12" t="s">
        <v>31</v>
      </c>
      <c r="C31" s="122">
        <v>35996220</v>
      </c>
      <c r="D31" s="122">
        <v>17771392</v>
      </c>
      <c r="E31" s="122">
        <v>196801</v>
      </c>
      <c r="F31" s="122">
        <v>1868265</v>
      </c>
      <c r="G31" s="122">
        <v>1068417</v>
      </c>
      <c r="H31" s="122">
        <v>33841</v>
      </c>
      <c r="I31" s="122">
        <v>4723504</v>
      </c>
      <c r="J31" s="122">
        <v>1927249</v>
      </c>
      <c r="K31" s="122">
        <v>472217</v>
      </c>
      <c r="L31" s="122">
        <v>181206</v>
      </c>
      <c r="M31" s="122">
        <v>3125169</v>
      </c>
      <c r="N31" s="56">
        <f>C31-D31-E31-F31-G31-H31-I31-J31-K31-L31-M31</f>
        <v>4628159</v>
      </c>
      <c r="O31" s="118">
        <f t="shared" si="2"/>
        <v>49.4</v>
      </c>
      <c r="P31" s="118">
        <f t="shared" si="3"/>
        <v>5.2</v>
      </c>
      <c r="Q31" s="118">
        <f t="shared" si="4"/>
        <v>13.1</v>
      </c>
      <c r="R31" s="118">
        <f t="shared" si="5"/>
        <v>8.6999999999999993</v>
      </c>
      <c r="S31" s="129">
        <v>34716751</v>
      </c>
      <c r="T31" s="134">
        <v>6315725</v>
      </c>
      <c r="U31" s="134">
        <v>4340487</v>
      </c>
      <c r="V31" s="134">
        <v>126798</v>
      </c>
      <c r="W31" s="134">
        <v>7357449</v>
      </c>
      <c r="X31" s="134">
        <v>2806286</v>
      </c>
      <c r="Y31" s="137">
        <v>3680477</v>
      </c>
      <c r="Z31" s="137">
        <v>1704214</v>
      </c>
      <c r="AA31" s="56">
        <v>824800</v>
      </c>
      <c r="AB31" s="138">
        <v>4881866</v>
      </c>
      <c r="AC31" s="138">
        <v>2678649</v>
      </c>
      <c r="AD31" s="139" t="s">
        <v>151</v>
      </c>
      <c r="AE31" s="127" t="s">
        <v>124</v>
      </c>
      <c r="AF31" s="128" t="s">
        <v>124</v>
      </c>
      <c r="AG31" s="121">
        <f t="shared" si="8"/>
        <v>18.2</v>
      </c>
      <c r="AH31" s="121">
        <f t="shared" si="9"/>
        <v>12.5</v>
      </c>
      <c r="AI31" s="121">
        <f t="shared" si="10"/>
        <v>21.2</v>
      </c>
      <c r="AJ31" s="121">
        <f t="shared" si="11"/>
        <v>10.6</v>
      </c>
      <c r="AK31" s="121">
        <f t="shared" si="12"/>
        <v>7.7</v>
      </c>
      <c r="AL31" s="132">
        <v>310952</v>
      </c>
      <c r="AM31" s="132">
        <v>873000</v>
      </c>
      <c r="AN31" s="138"/>
      <c r="AO31" s="138"/>
    </row>
    <row r="32" spans="1:41" ht="12.75" customHeight="1">
      <c r="A32" s="16">
        <v>381</v>
      </c>
      <c r="B32" s="12" t="s">
        <v>32</v>
      </c>
      <c r="C32" s="122">
        <v>10054082</v>
      </c>
      <c r="D32" s="122">
        <v>4334217</v>
      </c>
      <c r="E32" s="122">
        <v>100615</v>
      </c>
      <c r="F32" s="122">
        <v>1315728</v>
      </c>
      <c r="G32" s="122">
        <v>354904</v>
      </c>
      <c r="H32" s="122">
        <v>17665</v>
      </c>
      <c r="I32" s="122">
        <v>946708</v>
      </c>
      <c r="J32" s="122">
        <v>679355</v>
      </c>
      <c r="K32" s="122">
        <v>112394</v>
      </c>
      <c r="L32" s="122">
        <v>37660</v>
      </c>
      <c r="M32" s="122">
        <v>906422</v>
      </c>
      <c r="N32" s="56">
        <f>C32-D32-E32-F32-G32-H32-I32-J32-K32-L32-M32</f>
        <v>1248414</v>
      </c>
      <c r="O32" s="118">
        <f t="shared" si="2"/>
        <v>43.1</v>
      </c>
      <c r="P32" s="118">
        <f t="shared" si="3"/>
        <v>13.1</v>
      </c>
      <c r="Q32" s="118">
        <f t="shared" si="4"/>
        <v>9.4</v>
      </c>
      <c r="R32" s="118">
        <f t="shared" si="5"/>
        <v>9</v>
      </c>
      <c r="S32" s="129">
        <v>9460173</v>
      </c>
      <c r="T32" s="134">
        <v>1359976</v>
      </c>
      <c r="U32" s="134">
        <v>1418255</v>
      </c>
      <c r="V32" s="134">
        <v>36475</v>
      </c>
      <c r="W32" s="134">
        <v>1703325</v>
      </c>
      <c r="X32" s="134">
        <v>1267957</v>
      </c>
      <c r="Y32" s="137">
        <v>851020</v>
      </c>
      <c r="Z32" s="137">
        <v>444034</v>
      </c>
      <c r="AA32" s="56">
        <v>53400</v>
      </c>
      <c r="AB32" s="138">
        <v>1540686</v>
      </c>
      <c r="AC32" s="138">
        <v>784934</v>
      </c>
      <c r="AD32" s="140">
        <v>111</v>
      </c>
      <c r="AE32" s="127" t="s">
        <v>124</v>
      </c>
      <c r="AF32" s="128" t="s">
        <v>124</v>
      </c>
      <c r="AG32" s="121">
        <f t="shared" si="8"/>
        <v>14.4</v>
      </c>
      <c r="AH32" s="121">
        <f t="shared" si="9"/>
        <v>15</v>
      </c>
      <c r="AI32" s="121">
        <f t="shared" si="10"/>
        <v>18</v>
      </c>
      <c r="AJ32" s="121">
        <f t="shared" si="11"/>
        <v>9</v>
      </c>
      <c r="AK32" s="121">
        <f t="shared" si="12"/>
        <v>8.3000000000000007</v>
      </c>
      <c r="AL32" s="132">
        <v>0</v>
      </c>
      <c r="AM32" s="132">
        <v>57300</v>
      </c>
      <c r="AN32" s="133"/>
      <c r="AO32" s="138"/>
    </row>
    <row r="33" spans="1:41" ht="12.75" customHeight="1">
      <c r="A33" s="16">
        <v>382</v>
      </c>
      <c r="B33" s="12" t="s">
        <v>33</v>
      </c>
      <c r="C33" s="122">
        <v>11226665</v>
      </c>
      <c r="D33" s="122">
        <v>5400842</v>
      </c>
      <c r="E33" s="122">
        <v>109090</v>
      </c>
      <c r="F33" s="122">
        <v>684174</v>
      </c>
      <c r="G33" s="122">
        <v>344431</v>
      </c>
      <c r="H33" s="122">
        <v>11419</v>
      </c>
      <c r="I33" s="122">
        <v>1195057</v>
      </c>
      <c r="J33" s="122">
        <v>667108</v>
      </c>
      <c r="K33" s="122">
        <v>91067</v>
      </c>
      <c r="L33" s="122">
        <v>39462</v>
      </c>
      <c r="M33" s="122">
        <v>747688</v>
      </c>
      <c r="N33" s="56">
        <f>C33-D33-E33-F33-G33-H33-I33-J33-K33-L33-M33</f>
        <v>1936327</v>
      </c>
      <c r="O33" s="118">
        <f t="shared" si="2"/>
        <v>48.1</v>
      </c>
      <c r="P33" s="118">
        <f t="shared" si="3"/>
        <v>6.1</v>
      </c>
      <c r="Q33" s="118">
        <f t="shared" si="4"/>
        <v>10.6</v>
      </c>
      <c r="R33" s="118">
        <f t="shared" si="5"/>
        <v>6.7</v>
      </c>
      <c r="S33" s="129">
        <v>10314611</v>
      </c>
      <c r="T33" s="134">
        <v>1416443</v>
      </c>
      <c r="U33" s="134">
        <v>1723748</v>
      </c>
      <c r="V33" s="134">
        <v>43426</v>
      </c>
      <c r="W33" s="134">
        <v>1922652</v>
      </c>
      <c r="X33" s="134">
        <v>1062788</v>
      </c>
      <c r="Y33" s="137">
        <v>957849</v>
      </c>
      <c r="Z33" s="137">
        <v>128553</v>
      </c>
      <c r="AA33" s="56">
        <v>74000</v>
      </c>
      <c r="AB33" s="138">
        <v>1452927</v>
      </c>
      <c r="AC33" s="138">
        <v>1532225</v>
      </c>
      <c r="AD33" s="139" t="s">
        <v>152</v>
      </c>
      <c r="AE33" s="127" t="s">
        <v>124</v>
      </c>
      <c r="AF33" s="128" t="s">
        <v>124</v>
      </c>
      <c r="AG33" s="121">
        <f t="shared" si="8"/>
        <v>13.7</v>
      </c>
      <c r="AH33" s="121">
        <f t="shared" si="9"/>
        <v>16.7</v>
      </c>
      <c r="AI33" s="121">
        <f t="shared" si="10"/>
        <v>18.600000000000001</v>
      </c>
      <c r="AJ33" s="121">
        <f t="shared" si="11"/>
        <v>9.3000000000000007</v>
      </c>
      <c r="AK33" s="121">
        <f t="shared" si="12"/>
        <v>14.9</v>
      </c>
      <c r="AL33" s="132">
        <v>0</v>
      </c>
      <c r="AM33" s="132">
        <v>79500</v>
      </c>
      <c r="AN33" s="133"/>
      <c r="AO33" s="138"/>
    </row>
    <row r="34" spans="1:41" ht="20.25" customHeight="1">
      <c r="A34" s="6"/>
      <c r="B34" s="20" t="s">
        <v>34</v>
      </c>
      <c r="C34" s="122">
        <v>119055042</v>
      </c>
      <c r="D34" s="122">
        <v>38672455</v>
      </c>
      <c r="E34" s="122">
        <v>1003541</v>
      </c>
      <c r="F34" s="122">
        <v>28026298</v>
      </c>
      <c r="G34" s="122">
        <v>3237042</v>
      </c>
      <c r="H34" s="122">
        <v>176065</v>
      </c>
      <c r="I34" s="122">
        <v>13251757</v>
      </c>
      <c r="J34" s="122">
        <v>8113374</v>
      </c>
      <c r="K34" s="122">
        <v>2404763</v>
      </c>
      <c r="L34" s="122">
        <v>422549</v>
      </c>
      <c r="M34" s="122">
        <v>11675640</v>
      </c>
      <c r="N34" s="56">
        <f>SUM(N35:N40)</f>
        <v>12071558</v>
      </c>
      <c r="O34" s="118">
        <f t="shared" si="2"/>
        <v>32.5</v>
      </c>
      <c r="P34" s="118">
        <f t="shared" si="3"/>
        <v>23.5</v>
      </c>
      <c r="Q34" s="118">
        <f t="shared" si="4"/>
        <v>11.1</v>
      </c>
      <c r="R34" s="118">
        <f t="shared" si="5"/>
        <v>9.8000000000000007</v>
      </c>
      <c r="S34" s="129">
        <v>116255288</v>
      </c>
      <c r="T34" s="124">
        <f>SUM(T35:T40)</f>
        <v>16938838</v>
      </c>
      <c r="U34" s="124">
        <f t="shared" ref="U34:X34" si="17">SUM(U35:U40)</f>
        <v>15826906</v>
      </c>
      <c r="V34" s="124">
        <f t="shared" si="17"/>
        <v>807158</v>
      </c>
      <c r="W34" s="124">
        <f t="shared" si="17"/>
        <v>20163705</v>
      </c>
      <c r="X34" s="124">
        <f t="shared" si="17"/>
        <v>21417024</v>
      </c>
      <c r="Y34" s="130">
        <f>SUM(Y35:Y40)</f>
        <v>12776156</v>
      </c>
      <c r="Z34" s="130">
        <f t="shared" ref="Z34:AA34" si="18">SUM(Z35:Z40)</f>
        <v>1112573</v>
      </c>
      <c r="AA34" s="130">
        <f t="shared" si="18"/>
        <v>2496474</v>
      </c>
      <c r="AB34" s="131">
        <f>SUM(AB35:AB40)</f>
        <v>10650858</v>
      </c>
      <c r="AC34" s="131">
        <f>SUM(AC35:AC40)</f>
        <v>13747847</v>
      </c>
      <c r="AD34" s="131">
        <f>SUM(AD35:AD40)</f>
        <v>317749</v>
      </c>
      <c r="AE34" s="127" t="s">
        <v>124</v>
      </c>
      <c r="AF34" s="128" t="s">
        <v>124</v>
      </c>
      <c r="AG34" s="121">
        <f t="shared" si="8"/>
        <v>14.6</v>
      </c>
      <c r="AH34" s="121">
        <f t="shared" si="9"/>
        <v>13.6</v>
      </c>
      <c r="AI34" s="121">
        <f t="shared" si="10"/>
        <v>17.3</v>
      </c>
      <c r="AJ34" s="121">
        <f t="shared" si="11"/>
        <v>11</v>
      </c>
      <c r="AK34" s="121">
        <f t="shared" si="12"/>
        <v>11.8</v>
      </c>
      <c r="AL34" s="132"/>
      <c r="AM34" s="132"/>
      <c r="AN34" s="133"/>
      <c r="AO34" s="133"/>
    </row>
    <row r="35" spans="1:41" s="37" customFormat="1" ht="12.75" customHeight="1">
      <c r="A35" s="36">
        <v>213</v>
      </c>
      <c r="B35" s="50" t="s">
        <v>143</v>
      </c>
      <c r="C35" s="122">
        <v>20269441</v>
      </c>
      <c r="D35" s="122">
        <v>4983757</v>
      </c>
      <c r="E35" s="122">
        <v>144868</v>
      </c>
      <c r="F35" s="122">
        <v>6062679</v>
      </c>
      <c r="G35" s="122">
        <v>491497</v>
      </c>
      <c r="H35" s="122">
        <v>25421</v>
      </c>
      <c r="I35" s="122">
        <v>2651625</v>
      </c>
      <c r="J35" s="122">
        <v>1173596</v>
      </c>
      <c r="K35" s="122">
        <v>261217</v>
      </c>
      <c r="L35" s="122">
        <v>52161</v>
      </c>
      <c r="M35" s="122">
        <v>2256046</v>
      </c>
      <c r="N35" s="56">
        <f t="shared" ref="N35:N40" si="19">C35-D35-E35-F35-G35-H35-I35-J35-K35-L35-M35</f>
        <v>2166574</v>
      </c>
      <c r="O35" s="118">
        <f t="shared" si="2"/>
        <v>24.6</v>
      </c>
      <c r="P35" s="118">
        <f t="shared" si="3"/>
        <v>29.9</v>
      </c>
      <c r="Q35" s="118">
        <f t="shared" si="4"/>
        <v>13.1</v>
      </c>
      <c r="R35" s="118">
        <f t="shared" si="5"/>
        <v>11.1</v>
      </c>
      <c r="S35" s="129">
        <v>19436553</v>
      </c>
      <c r="T35" s="134">
        <v>2151919</v>
      </c>
      <c r="U35" s="134">
        <v>2070256</v>
      </c>
      <c r="V35" s="134">
        <v>67331</v>
      </c>
      <c r="W35" s="134">
        <v>3157840</v>
      </c>
      <c r="X35" s="134">
        <v>5134147</v>
      </c>
      <c r="Y35" s="137">
        <v>1712529</v>
      </c>
      <c r="Z35" s="137">
        <v>95212</v>
      </c>
      <c r="AA35" s="56">
        <v>798830</v>
      </c>
      <c r="AB35" s="138">
        <v>1802040</v>
      </c>
      <c r="AC35" s="138">
        <v>2438661</v>
      </c>
      <c r="AD35" s="138">
        <v>7788</v>
      </c>
      <c r="AE35" s="127" t="s">
        <v>124</v>
      </c>
      <c r="AF35" s="141" t="s">
        <v>124</v>
      </c>
      <c r="AG35" s="121">
        <f t="shared" si="8"/>
        <v>11.1</v>
      </c>
      <c r="AH35" s="121">
        <f t="shared" si="9"/>
        <v>10.7</v>
      </c>
      <c r="AI35" s="121">
        <f t="shared" si="10"/>
        <v>16.2</v>
      </c>
      <c r="AJ35" s="121">
        <f t="shared" si="11"/>
        <v>8.8000000000000007</v>
      </c>
      <c r="AK35" s="121">
        <f t="shared" si="12"/>
        <v>12.5</v>
      </c>
      <c r="AL35" s="132">
        <v>141700</v>
      </c>
      <c r="AM35" s="132">
        <v>678533</v>
      </c>
      <c r="AN35" s="138"/>
      <c r="AO35" s="138"/>
    </row>
    <row r="36" spans="1:41" ht="12.75" customHeight="1">
      <c r="A36" s="16">
        <v>215</v>
      </c>
      <c r="B36" s="12" t="s">
        <v>144</v>
      </c>
      <c r="C36" s="122">
        <v>30825809</v>
      </c>
      <c r="D36" s="122">
        <v>11148613</v>
      </c>
      <c r="E36" s="122">
        <v>246990</v>
      </c>
      <c r="F36" s="122">
        <v>5579436</v>
      </c>
      <c r="G36" s="122">
        <v>901620</v>
      </c>
      <c r="H36" s="122">
        <v>43289</v>
      </c>
      <c r="I36" s="122">
        <v>3809988</v>
      </c>
      <c r="J36" s="122">
        <v>1921647</v>
      </c>
      <c r="K36" s="122">
        <v>319221</v>
      </c>
      <c r="L36" s="122">
        <v>127449</v>
      </c>
      <c r="M36" s="122">
        <v>3380700</v>
      </c>
      <c r="N36" s="56">
        <f t="shared" si="19"/>
        <v>3346856</v>
      </c>
      <c r="O36" s="118">
        <f t="shared" si="2"/>
        <v>36.200000000000003</v>
      </c>
      <c r="P36" s="118">
        <f t="shared" si="3"/>
        <v>18.100000000000001</v>
      </c>
      <c r="Q36" s="118">
        <f t="shared" si="4"/>
        <v>12.4</v>
      </c>
      <c r="R36" s="118">
        <f t="shared" si="5"/>
        <v>11</v>
      </c>
      <c r="S36" s="129">
        <v>30539790</v>
      </c>
      <c r="T36" s="134">
        <v>4841339</v>
      </c>
      <c r="U36" s="134">
        <v>4445068</v>
      </c>
      <c r="V36" s="134">
        <v>203661</v>
      </c>
      <c r="W36" s="134">
        <v>5954519</v>
      </c>
      <c r="X36" s="134">
        <v>3824219</v>
      </c>
      <c r="Y36" s="137">
        <v>3768740</v>
      </c>
      <c r="Z36" s="137">
        <v>216911</v>
      </c>
      <c r="AA36" s="56">
        <v>510623</v>
      </c>
      <c r="AB36" s="138">
        <v>2764741</v>
      </c>
      <c r="AC36" s="138">
        <v>3796316</v>
      </c>
      <c r="AD36" s="138">
        <v>213653</v>
      </c>
      <c r="AE36" s="127" t="s">
        <v>124</v>
      </c>
      <c r="AF36" s="56" t="s">
        <v>124</v>
      </c>
      <c r="AG36" s="121">
        <f t="shared" si="8"/>
        <v>15.9</v>
      </c>
      <c r="AH36" s="121">
        <f t="shared" si="9"/>
        <v>14.6</v>
      </c>
      <c r="AI36" s="121">
        <f t="shared" si="10"/>
        <v>19.5</v>
      </c>
      <c r="AJ36" s="121">
        <f t="shared" si="11"/>
        <v>12.3</v>
      </c>
      <c r="AK36" s="121">
        <f t="shared" si="12"/>
        <v>12.4</v>
      </c>
      <c r="AL36" s="132">
        <v>56368</v>
      </c>
      <c r="AM36" s="132">
        <v>364171</v>
      </c>
      <c r="AN36" s="138"/>
      <c r="AO36" s="138"/>
    </row>
    <row r="37" spans="1:41" ht="12.75" customHeight="1">
      <c r="A37" s="16">
        <v>218</v>
      </c>
      <c r="B37" s="12" t="s">
        <v>37</v>
      </c>
      <c r="C37" s="122">
        <v>18839354</v>
      </c>
      <c r="D37" s="122">
        <v>6956268</v>
      </c>
      <c r="E37" s="122">
        <v>161345</v>
      </c>
      <c r="F37" s="122">
        <v>3029519</v>
      </c>
      <c r="G37" s="122">
        <v>563998</v>
      </c>
      <c r="H37" s="122">
        <v>28303</v>
      </c>
      <c r="I37" s="122">
        <v>2296267</v>
      </c>
      <c r="J37" s="122">
        <v>1356871</v>
      </c>
      <c r="K37" s="122">
        <v>401550</v>
      </c>
      <c r="L37" s="122">
        <v>41386</v>
      </c>
      <c r="M37" s="122">
        <v>1734681</v>
      </c>
      <c r="N37" s="56">
        <f t="shared" si="19"/>
        <v>2269166</v>
      </c>
      <c r="O37" s="118">
        <f t="shared" si="2"/>
        <v>36.9</v>
      </c>
      <c r="P37" s="118">
        <f t="shared" si="3"/>
        <v>16.100000000000001</v>
      </c>
      <c r="Q37" s="118">
        <f t="shared" si="4"/>
        <v>12.2</v>
      </c>
      <c r="R37" s="118">
        <f t="shared" si="5"/>
        <v>9.1999999999999993</v>
      </c>
      <c r="S37" s="129">
        <v>18369473</v>
      </c>
      <c r="T37" s="134">
        <v>2923445</v>
      </c>
      <c r="U37" s="134">
        <v>2511145</v>
      </c>
      <c r="V37" s="134">
        <v>83767</v>
      </c>
      <c r="W37" s="134">
        <v>3905121</v>
      </c>
      <c r="X37" s="134">
        <v>2781100</v>
      </c>
      <c r="Y37" s="137">
        <v>1843958</v>
      </c>
      <c r="Z37" s="137">
        <v>163929</v>
      </c>
      <c r="AA37" s="56">
        <v>360400</v>
      </c>
      <c r="AB37" s="138">
        <v>1533141</v>
      </c>
      <c r="AC37" s="138">
        <v>2249187</v>
      </c>
      <c r="AD37" s="138">
        <v>14280</v>
      </c>
      <c r="AE37" s="127" t="s">
        <v>124</v>
      </c>
      <c r="AF37" s="128" t="s">
        <v>124</v>
      </c>
      <c r="AG37" s="121">
        <f t="shared" si="8"/>
        <v>15.9</v>
      </c>
      <c r="AH37" s="121">
        <f t="shared" si="9"/>
        <v>13.7</v>
      </c>
      <c r="AI37" s="121">
        <f t="shared" si="10"/>
        <v>21.3</v>
      </c>
      <c r="AJ37" s="121">
        <f t="shared" si="11"/>
        <v>10</v>
      </c>
      <c r="AK37" s="121">
        <f t="shared" si="12"/>
        <v>12.2</v>
      </c>
      <c r="AL37" s="132">
        <v>0</v>
      </c>
      <c r="AM37" s="132">
        <v>760400</v>
      </c>
      <c r="AN37" s="133"/>
      <c r="AO37" s="138"/>
    </row>
    <row r="38" spans="1:41" ht="12.75" customHeight="1">
      <c r="A38" s="16">
        <v>220</v>
      </c>
      <c r="B38" s="12" t="s">
        <v>38</v>
      </c>
      <c r="C38" s="122">
        <v>18620846</v>
      </c>
      <c r="D38" s="122">
        <v>6716995</v>
      </c>
      <c r="E38" s="122">
        <v>164750</v>
      </c>
      <c r="F38" s="122">
        <v>3912326</v>
      </c>
      <c r="G38" s="122">
        <v>547932</v>
      </c>
      <c r="H38" s="122">
        <v>28953</v>
      </c>
      <c r="I38" s="122">
        <v>1948126</v>
      </c>
      <c r="J38" s="122">
        <v>1417679</v>
      </c>
      <c r="K38" s="122">
        <v>327050</v>
      </c>
      <c r="L38" s="122">
        <v>137499</v>
      </c>
      <c r="M38" s="122">
        <v>1864600</v>
      </c>
      <c r="N38" s="56">
        <f t="shared" si="19"/>
        <v>1554936</v>
      </c>
      <c r="O38" s="118">
        <f t="shared" si="2"/>
        <v>36.1</v>
      </c>
      <c r="P38" s="118">
        <f t="shared" si="3"/>
        <v>21</v>
      </c>
      <c r="Q38" s="118">
        <f t="shared" si="4"/>
        <v>10.5</v>
      </c>
      <c r="R38" s="118">
        <f t="shared" si="5"/>
        <v>10</v>
      </c>
      <c r="S38" s="129">
        <v>18431908</v>
      </c>
      <c r="T38" s="134">
        <v>2656521</v>
      </c>
      <c r="U38" s="134">
        <v>2268352</v>
      </c>
      <c r="V38" s="134">
        <v>235035</v>
      </c>
      <c r="W38" s="134">
        <v>3102853</v>
      </c>
      <c r="X38" s="134">
        <v>4103512</v>
      </c>
      <c r="Y38" s="137">
        <v>1802004</v>
      </c>
      <c r="Z38" s="137">
        <v>152183</v>
      </c>
      <c r="AA38" s="56">
        <v>299000</v>
      </c>
      <c r="AB38" s="138">
        <v>1667689</v>
      </c>
      <c r="AC38" s="138">
        <v>2140086</v>
      </c>
      <c r="AD38" s="138">
        <v>4673</v>
      </c>
      <c r="AE38" s="127" t="s">
        <v>124</v>
      </c>
      <c r="AF38" s="128" t="s">
        <v>124</v>
      </c>
      <c r="AG38" s="121">
        <f t="shared" si="8"/>
        <v>14.4</v>
      </c>
      <c r="AH38" s="121">
        <f t="shared" si="9"/>
        <v>12.3</v>
      </c>
      <c r="AI38" s="121">
        <f t="shared" si="10"/>
        <v>16.8</v>
      </c>
      <c r="AJ38" s="121">
        <f t="shared" si="11"/>
        <v>9.8000000000000007</v>
      </c>
      <c r="AK38" s="121">
        <f t="shared" si="12"/>
        <v>11.6</v>
      </c>
      <c r="AL38" s="132">
        <v>0</v>
      </c>
      <c r="AM38" s="132">
        <v>1259900</v>
      </c>
      <c r="AN38" s="133"/>
      <c r="AO38" s="138"/>
    </row>
    <row r="39" spans="1:41" ht="12.75" customHeight="1">
      <c r="A39" s="16">
        <v>228</v>
      </c>
      <c r="B39" s="12" t="s">
        <v>88</v>
      </c>
      <c r="C39" s="122">
        <v>18504576</v>
      </c>
      <c r="D39" s="122">
        <v>6859044</v>
      </c>
      <c r="E39" s="122">
        <v>166115</v>
      </c>
      <c r="F39" s="122">
        <v>3897091</v>
      </c>
      <c r="G39" s="122">
        <v>495432</v>
      </c>
      <c r="H39" s="122">
        <v>29131</v>
      </c>
      <c r="I39" s="122">
        <v>1651277</v>
      </c>
      <c r="J39" s="122">
        <v>1195315</v>
      </c>
      <c r="K39" s="122">
        <v>681719</v>
      </c>
      <c r="L39" s="122">
        <v>52022</v>
      </c>
      <c r="M39" s="122">
        <v>1705900</v>
      </c>
      <c r="N39" s="56">
        <f t="shared" si="19"/>
        <v>1771530</v>
      </c>
      <c r="O39" s="118">
        <f t="shared" si="2"/>
        <v>37.1</v>
      </c>
      <c r="P39" s="118">
        <f t="shared" si="3"/>
        <v>21.1</v>
      </c>
      <c r="Q39" s="118">
        <f t="shared" si="4"/>
        <v>8.9</v>
      </c>
      <c r="R39" s="118">
        <f t="shared" si="5"/>
        <v>9.1999999999999993</v>
      </c>
      <c r="S39" s="129">
        <v>17678713</v>
      </c>
      <c r="T39" s="134">
        <v>2400462</v>
      </c>
      <c r="U39" s="134">
        <v>2677103</v>
      </c>
      <c r="V39" s="134">
        <v>176685</v>
      </c>
      <c r="W39" s="134">
        <v>2858775</v>
      </c>
      <c r="X39" s="134">
        <v>3502445</v>
      </c>
      <c r="Y39" s="137">
        <v>1811701</v>
      </c>
      <c r="Z39" s="137">
        <v>441393</v>
      </c>
      <c r="AA39" s="56">
        <v>381621</v>
      </c>
      <c r="AB39" s="138">
        <v>1309515</v>
      </c>
      <c r="AC39" s="138">
        <v>2087927</v>
      </c>
      <c r="AD39" s="138">
        <v>31086</v>
      </c>
      <c r="AE39" s="127" t="s">
        <v>124</v>
      </c>
      <c r="AF39" s="56" t="s">
        <v>124</v>
      </c>
      <c r="AG39" s="121">
        <f t="shared" si="8"/>
        <v>13.6</v>
      </c>
      <c r="AH39" s="121">
        <f t="shared" si="9"/>
        <v>15.1</v>
      </c>
      <c r="AI39" s="121">
        <f t="shared" si="10"/>
        <v>16.2</v>
      </c>
      <c r="AJ39" s="121">
        <f t="shared" si="11"/>
        <v>10.199999999999999</v>
      </c>
      <c r="AK39" s="121">
        <f t="shared" si="12"/>
        <v>11.8</v>
      </c>
      <c r="AL39" s="132">
        <v>90164</v>
      </c>
      <c r="AM39" s="132">
        <v>55000</v>
      </c>
      <c r="AN39" s="138"/>
      <c r="AO39" s="138"/>
    </row>
    <row r="40" spans="1:41" ht="12.75" customHeight="1">
      <c r="A40" s="16">
        <v>365</v>
      </c>
      <c r="B40" s="12" t="s">
        <v>83</v>
      </c>
      <c r="C40" s="122">
        <v>11995016</v>
      </c>
      <c r="D40" s="122">
        <v>2007778</v>
      </c>
      <c r="E40" s="122">
        <v>119473</v>
      </c>
      <c r="F40" s="122">
        <v>5545247</v>
      </c>
      <c r="G40" s="122">
        <v>236563</v>
      </c>
      <c r="H40" s="122">
        <v>20968</v>
      </c>
      <c r="I40" s="122">
        <v>894474</v>
      </c>
      <c r="J40" s="122">
        <v>1048266</v>
      </c>
      <c r="K40" s="122">
        <v>414006</v>
      </c>
      <c r="L40" s="122">
        <v>12032</v>
      </c>
      <c r="M40" s="122">
        <v>733713</v>
      </c>
      <c r="N40" s="56">
        <f t="shared" si="19"/>
        <v>962496</v>
      </c>
      <c r="O40" s="118">
        <f t="shared" si="2"/>
        <v>16.7</v>
      </c>
      <c r="P40" s="118">
        <f t="shared" si="3"/>
        <v>46.2</v>
      </c>
      <c r="Q40" s="118">
        <f t="shared" si="4"/>
        <v>7.5</v>
      </c>
      <c r="R40" s="118">
        <f t="shared" si="5"/>
        <v>6.1</v>
      </c>
      <c r="S40" s="129">
        <v>11798851</v>
      </c>
      <c r="T40" s="134">
        <v>1965152</v>
      </c>
      <c r="U40" s="134">
        <v>1854982</v>
      </c>
      <c r="V40" s="134">
        <v>40679</v>
      </c>
      <c r="W40" s="134">
        <v>1184597</v>
      </c>
      <c r="X40" s="134">
        <v>2071601</v>
      </c>
      <c r="Y40" s="137">
        <v>1837224</v>
      </c>
      <c r="Z40" s="137">
        <v>42945</v>
      </c>
      <c r="AA40" s="56">
        <v>146000</v>
      </c>
      <c r="AB40" s="138">
        <v>1573732</v>
      </c>
      <c r="AC40" s="138">
        <v>1035670</v>
      </c>
      <c r="AD40" s="138">
        <v>46269</v>
      </c>
      <c r="AE40" s="127" t="s">
        <v>124</v>
      </c>
      <c r="AF40" s="56" t="s">
        <v>124</v>
      </c>
      <c r="AG40" s="121">
        <f t="shared" si="8"/>
        <v>16.7</v>
      </c>
      <c r="AH40" s="121">
        <f t="shared" si="9"/>
        <v>15.7</v>
      </c>
      <c r="AI40" s="121">
        <f t="shared" si="10"/>
        <v>10</v>
      </c>
      <c r="AJ40" s="121">
        <f t="shared" si="11"/>
        <v>15.6</v>
      </c>
      <c r="AK40" s="121">
        <f t="shared" si="12"/>
        <v>8.8000000000000007</v>
      </c>
      <c r="AL40" s="132">
        <v>0</v>
      </c>
      <c r="AM40" s="132">
        <v>146000</v>
      </c>
      <c r="AN40" s="133"/>
      <c r="AO40" s="138"/>
    </row>
    <row r="41" spans="1:41" ht="20.25" customHeight="1">
      <c r="A41" s="6"/>
      <c r="B41" s="20" t="s">
        <v>39</v>
      </c>
      <c r="C41" s="122">
        <v>233736653</v>
      </c>
      <c r="D41" s="122">
        <v>102447352</v>
      </c>
      <c r="E41" s="122">
        <v>1562921</v>
      </c>
      <c r="F41" s="122">
        <v>22735937</v>
      </c>
      <c r="G41" s="122">
        <v>6739955</v>
      </c>
      <c r="H41" s="122">
        <v>249382</v>
      </c>
      <c r="I41" s="122">
        <v>34991944</v>
      </c>
      <c r="J41" s="122">
        <v>11388688</v>
      </c>
      <c r="K41" s="122">
        <v>6172495</v>
      </c>
      <c r="L41" s="122">
        <v>1078850</v>
      </c>
      <c r="M41" s="122">
        <v>21378243</v>
      </c>
      <c r="N41" s="56">
        <f>SUM(N42:N45)</f>
        <v>24990886</v>
      </c>
      <c r="O41" s="118">
        <f t="shared" si="2"/>
        <v>43.8</v>
      </c>
      <c r="P41" s="118">
        <f t="shared" si="3"/>
        <v>9.6999999999999993</v>
      </c>
      <c r="Q41" s="118">
        <f t="shared" si="4"/>
        <v>15</v>
      </c>
      <c r="R41" s="118">
        <f t="shared" si="5"/>
        <v>9.1</v>
      </c>
      <c r="S41" s="129">
        <v>225684387</v>
      </c>
      <c r="T41" s="124">
        <f>SUM(T42:T45)</f>
        <v>35584221</v>
      </c>
      <c r="U41" s="124">
        <f t="shared" ref="U41:X41" si="20">SUM(U42:U45)</f>
        <v>26668407</v>
      </c>
      <c r="V41" s="124">
        <f t="shared" si="20"/>
        <v>1403195</v>
      </c>
      <c r="W41" s="124">
        <f t="shared" si="20"/>
        <v>50604025</v>
      </c>
      <c r="X41" s="124">
        <f t="shared" si="20"/>
        <v>17641212</v>
      </c>
      <c r="Y41" s="130">
        <f>SUM(Y42:Y45)</f>
        <v>23790247</v>
      </c>
      <c r="Z41" s="130">
        <v>3160261</v>
      </c>
      <c r="AA41" s="130">
        <v>10582273</v>
      </c>
      <c r="AB41" s="140">
        <v>14883318</v>
      </c>
      <c r="AC41" s="140">
        <v>34399156</v>
      </c>
      <c r="AD41" s="140">
        <v>49393</v>
      </c>
      <c r="AE41" s="127" t="s">
        <v>124</v>
      </c>
      <c r="AF41" s="128" t="s">
        <v>124</v>
      </c>
      <c r="AG41" s="121">
        <f t="shared" si="8"/>
        <v>15.8</v>
      </c>
      <c r="AH41" s="121">
        <f t="shared" si="9"/>
        <v>11.8</v>
      </c>
      <c r="AI41" s="121">
        <f t="shared" si="10"/>
        <v>22.4</v>
      </c>
      <c r="AJ41" s="121">
        <f t="shared" si="11"/>
        <v>10.5</v>
      </c>
      <c r="AK41" s="121">
        <f t="shared" si="12"/>
        <v>15.2</v>
      </c>
      <c r="AL41" s="132"/>
      <c r="AM41" s="132"/>
      <c r="AN41" s="133"/>
      <c r="AO41" s="133"/>
    </row>
    <row r="42" spans="1:41" s="37" customFormat="1" ht="12.75" customHeight="1">
      <c r="A42" s="36">
        <v>201</v>
      </c>
      <c r="B42" s="50" t="s">
        <v>145</v>
      </c>
      <c r="C42" s="122">
        <v>210381068</v>
      </c>
      <c r="D42" s="122">
        <v>95970339</v>
      </c>
      <c r="E42" s="122">
        <v>1357447</v>
      </c>
      <c r="F42" s="122">
        <v>16262658</v>
      </c>
      <c r="G42" s="122">
        <v>6231696</v>
      </c>
      <c r="H42" s="122">
        <v>213313</v>
      </c>
      <c r="I42" s="122">
        <v>33277279</v>
      </c>
      <c r="J42" s="122">
        <v>9719452</v>
      </c>
      <c r="K42" s="122">
        <v>5691257</v>
      </c>
      <c r="L42" s="122">
        <v>1034240</v>
      </c>
      <c r="M42" s="122">
        <v>18099500</v>
      </c>
      <c r="N42" s="56">
        <f>C42-D42-E42-F42-G42-H42-I42-J42-K42-L42-M42</f>
        <v>22523887</v>
      </c>
      <c r="O42" s="118">
        <f t="shared" si="2"/>
        <v>45.6</v>
      </c>
      <c r="P42" s="118">
        <f t="shared" si="3"/>
        <v>7.7</v>
      </c>
      <c r="Q42" s="118">
        <f t="shared" si="4"/>
        <v>15.8</v>
      </c>
      <c r="R42" s="118">
        <f t="shared" si="5"/>
        <v>8.6</v>
      </c>
      <c r="S42" s="129">
        <v>202906985</v>
      </c>
      <c r="T42" s="134">
        <v>32062907</v>
      </c>
      <c r="U42" s="134">
        <v>23319937</v>
      </c>
      <c r="V42" s="134">
        <v>1313727</v>
      </c>
      <c r="W42" s="134">
        <v>48223783</v>
      </c>
      <c r="X42" s="134">
        <v>13830109</v>
      </c>
      <c r="Y42" s="137">
        <v>21082121</v>
      </c>
      <c r="Z42" s="137">
        <v>3160261</v>
      </c>
      <c r="AA42" s="56">
        <v>10582273</v>
      </c>
      <c r="AB42" s="138">
        <v>14883318</v>
      </c>
      <c r="AC42" s="138">
        <v>34399156</v>
      </c>
      <c r="AD42" s="138">
        <v>49393</v>
      </c>
      <c r="AE42" s="127" t="s">
        <v>124</v>
      </c>
      <c r="AF42" s="141" t="s">
        <v>124</v>
      </c>
      <c r="AG42" s="121">
        <f t="shared" si="8"/>
        <v>15.8</v>
      </c>
      <c r="AH42" s="121">
        <f t="shared" si="9"/>
        <v>11.5</v>
      </c>
      <c r="AI42" s="121">
        <f t="shared" si="10"/>
        <v>23.8</v>
      </c>
      <c r="AJ42" s="121">
        <f t="shared" si="11"/>
        <v>10.4</v>
      </c>
      <c r="AK42" s="121">
        <f t="shared" si="12"/>
        <v>17</v>
      </c>
      <c r="AL42" s="132">
        <v>252000</v>
      </c>
      <c r="AM42" s="132">
        <v>13446622</v>
      </c>
      <c r="AN42" s="138"/>
      <c r="AO42" s="138"/>
    </row>
    <row r="43" spans="1:41" ht="12.75" customHeight="1">
      <c r="A43" s="16">
        <v>442</v>
      </c>
      <c r="B43" s="12" t="s">
        <v>40</v>
      </c>
      <c r="C43" s="122">
        <v>5596824</v>
      </c>
      <c r="D43" s="122">
        <v>1315059</v>
      </c>
      <c r="E43" s="122">
        <v>69456</v>
      </c>
      <c r="F43" s="122">
        <v>2084552</v>
      </c>
      <c r="G43" s="122">
        <v>130328</v>
      </c>
      <c r="H43" s="122">
        <v>12207</v>
      </c>
      <c r="I43" s="122">
        <v>376707</v>
      </c>
      <c r="J43" s="122">
        <v>398551</v>
      </c>
      <c r="K43" s="122">
        <v>65044</v>
      </c>
      <c r="L43" s="122">
        <v>19148</v>
      </c>
      <c r="M43" s="122">
        <v>359100</v>
      </c>
      <c r="N43" s="56">
        <f>C43-D43-E43-F43-G43-H43-I43-J43-K43-L43-M43</f>
        <v>766672</v>
      </c>
      <c r="O43" s="118">
        <f t="shared" si="2"/>
        <v>23.5</v>
      </c>
      <c r="P43" s="118">
        <f t="shared" si="3"/>
        <v>37.200000000000003</v>
      </c>
      <c r="Q43" s="118">
        <f t="shared" si="4"/>
        <v>6.7</v>
      </c>
      <c r="R43" s="118">
        <f t="shared" si="5"/>
        <v>6.4</v>
      </c>
      <c r="S43" s="129">
        <v>5402999</v>
      </c>
      <c r="T43" s="134">
        <v>1010853</v>
      </c>
      <c r="U43" s="134">
        <v>868970</v>
      </c>
      <c r="V43" s="134">
        <v>47451</v>
      </c>
      <c r="W43" s="134">
        <v>644336</v>
      </c>
      <c r="X43" s="134">
        <v>1017329</v>
      </c>
      <c r="Y43" s="137">
        <v>718179</v>
      </c>
      <c r="Z43" s="137">
        <v>277715</v>
      </c>
      <c r="AA43" s="56" t="s">
        <v>152</v>
      </c>
      <c r="AB43" s="138">
        <v>509510</v>
      </c>
      <c r="AC43" s="138">
        <v>301656</v>
      </c>
      <c r="AD43" s="138">
        <v>7000</v>
      </c>
      <c r="AE43" s="127" t="s">
        <v>124</v>
      </c>
      <c r="AF43" s="128" t="s">
        <v>124</v>
      </c>
      <c r="AG43" s="121">
        <f t="shared" si="8"/>
        <v>18.7</v>
      </c>
      <c r="AH43" s="121">
        <f t="shared" si="9"/>
        <v>16.100000000000001</v>
      </c>
      <c r="AI43" s="121">
        <f t="shared" si="10"/>
        <v>11.9</v>
      </c>
      <c r="AJ43" s="121">
        <f t="shared" si="11"/>
        <v>13.3</v>
      </c>
      <c r="AK43" s="121">
        <f t="shared" si="12"/>
        <v>5.6</v>
      </c>
      <c r="AL43" s="132">
        <v>30700</v>
      </c>
      <c r="AM43" s="132">
        <v>0</v>
      </c>
      <c r="AN43" s="138"/>
      <c r="AO43" s="133"/>
    </row>
    <row r="44" spans="1:41" ht="12.75" customHeight="1">
      <c r="A44" s="16">
        <v>443</v>
      </c>
      <c r="B44" s="12" t="s">
        <v>41</v>
      </c>
      <c r="C44" s="122">
        <v>8739071</v>
      </c>
      <c r="D44" s="122">
        <v>3177880</v>
      </c>
      <c r="E44" s="122">
        <v>72049</v>
      </c>
      <c r="F44" s="122">
        <v>1128282</v>
      </c>
      <c r="G44" s="122">
        <v>255933</v>
      </c>
      <c r="H44" s="122">
        <v>12648</v>
      </c>
      <c r="I44" s="122">
        <v>669243</v>
      </c>
      <c r="J44" s="122">
        <v>790973</v>
      </c>
      <c r="K44" s="122">
        <v>179479</v>
      </c>
      <c r="L44" s="122">
        <v>17301</v>
      </c>
      <c r="M44" s="122">
        <v>1392358</v>
      </c>
      <c r="N44" s="56">
        <f>C44-D44-E44-F44-G44-H44-I44-J44-K44-L44-M44</f>
        <v>1042925</v>
      </c>
      <c r="O44" s="118">
        <f t="shared" si="2"/>
        <v>36.4</v>
      </c>
      <c r="P44" s="118">
        <f t="shared" si="3"/>
        <v>12.9</v>
      </c>
      <c r="Q44" s="118">
        <f t="shared" si="4"/>
        <v>7.7</v>
      </c>
      <c r="R44" s="118">
        <f t="shared" si="5"/>
        <v>15.9</v>
      </c>
      <c r="S44" s="129">
        <v>8543234</v>
      </c>
      <c r="T44" s="134">
        <v>1278530</v>
      </c>
      <c r="U44" s="134">
        <v>1275733</v>
      </c>
      <c r="V44" s="134">
        <v>34156</v>
      </c>
      <c r="W44" s="134">
        <v>1057827</v>
      </c>
      <c r="X44" s="134">
        <v>923888</v>
      </c>
      <c r="Y44" s="137">
        <v>848023</v>
      </c>
      <c r="Z44" s="137">
        <v>7243</v>
      </c>
      <c r="AA44" s="56">
        <v>269088</v>
      </c>
      <c r="AB44" s="138">
        <v>1163649</v>
      </c>
      <c r="AC44" s="138">
        <v>1683266</v>
      </c>
      <c r="AD44" s="138">
        <v>1831</v>
      </c>
      <c r="AE44" s="127" t="s">
        <v>124</v>
      </c>
      <c r="AF44" s="128" t="s">
        <v>124</v>
      </c>
      <c r="AG44" s="121">
        <f t="shared" si="8"/>
        <v>15</v>
      </c>
      <c r="AH44" s="121">
        <f t="shared" si="9"/>
        <v>14.9</v>
      </c>
      <c r="AI44" s="121">
        <f t="shared" si="10"/>
        <v>12.4</v>
      </c>
      <c r="AJ44" s="121">
        <f t="shared" si="11"/>
        <v>9.9</v>
      </c>
      <c r="AK44" s="121">
        <f t="shared" si="12"/>
        <v>19.7</v>
      </c>
      <c r="AL44" s="132">
        <v>25300</v>
      </c>
      <c r="AM44" s="132">
        <v>200000</v>
      </c>
      <c r="AN44" s="138"/>
      <c r="AO44" s="138"/>
    </row>
    <row r="45" spans="1:41" ht="12.75" customHeight="1">
      <c r="A45" s="16">
        <v>446</v>
      </c>
      <c r="B45" s="12" t="s">
        <v>84</v>
      </c>
      <c r="C45" s="122">
        <v>9019690</v>
      </c>
      <c r="D45" s="122">
        <v>1984074</v>
      </c>
      <c r="E45" s="122">
        <v>63969</v>
      </c>
      <c r="F45" s="122">
        <v>3260445</v>
      </c>
      <c r="G45" s="122">
        <v>121998</v>
      </c>
      <c r="H45" s="122">
        <v>11214</v>
      </c>
      <c r="I45" s="122">
        <v>668715</v>
      </c>
      <c r="J45" s="122">
        <v>479712</v>
      </c>
      <c r="K45" s="122">
        <v>236715</v>
      </c>
      <c r="L45" s="122">
        <v>8161</v>
      </c>
      <c r="M45" s="122">
        <v>1527285</v>
      </c>
      <c r="N45" s="56">
        <f>C45-D45-E45-F45-G45-H45-I45-J45-K45-L45-M45</f>
        <v>657402</v>
      </c>
      <c r="O45" s="118">
        <f t="shared" si="2"/>
        <v>22</v>
      </c>
      <c r="P45" s="118">
        <f t="shared" si="3"/>
        <v>36.1</v>
      </c>
      <c r="Q45" s="118">
        <f t="shared" si="4"/>
        <v>7.4</v>
      </c>
      <c r="R45" s="118">
        <f t="shared" si="5"/>
        <v>16.899999999999999</v>
      </c>
      <c r="S45" s="129">
        <v>8831169</v>
      </c>
      <c r="T45" s="134">
        <v>1231931</v>
      </c>
      <c r="U45" s="134">
        <v>1203767</v>
      </c>
      <c r="V45" s="134">
        <v>7861</v>
      </c>
      <c r="W45" s="134">
        <v>678079</v>
      </c>
      <c r="X45" s="134">
        <v>1869886</v>
      </c>
      <c r="Y45" s="137">
        <v>1141924</v>
      </c>
      <c r="Z45" s="137">
        <v>880915</v>
      </c>
      <c r="AA45" s="56">
        <v>102400</v>
      </c>
      <c r="AB45" s="138">
        <v>463674</v>
      </c>
      <c r="AC45" s="138">
        <v>1120276</v>
      </c>
      <c r="AD45" s="138">
        <v>130456</v>
      </c>
      <c r="AE45" s="127" t="s">
        <v>124</v>
      </c>
      <c r="AF45" s="56" t="s">
        <v>124</v>
      </c>
      <c r="AG45" s="121">
        <f t="shared" si="8"/>
        <v>13.9</v>
      </c>
      <c r="AH45" s="121">
        <f t="shared" si="9"/>
        <v>13.6</v>
      </c>
      <c r="AI45" s="121">
        <f t="shared" si="10"/>
        <v>7.7</v>
      </c>
      <c r="AJ45" s="121">
        <f t="shared" si="11"/>
        <v>12.9</v>
      </c>
      <c r="AK45" s="121">
        <f t="shared" si="12"/>
        <v>12.7</v>
      </c>
      <c r="AL45" s="132">
        <v>0</v>
      </c>
      <c r="AM45" s="132">
        <v>4800</v>
      </c>
      <c r="AN45" s="133"/>
      <c r="AO45" s="138"/>
    </row>
    <row r="46" spans="1:41" ht="20.25" customHeight="1">
      <c r="A46" s="6"/>
      <c r="B46" s="20" t="s">
        <v>42</v>
      </c>
      <c r="C46" s="122">
        <v>127308777</v>
      </c>
      <c r="D46" s="122">
        <v>37286493</v>
      </c>
      <c r="E46" s="122">
        <v>1004003</v>
      </c>
      <c r="F46" s="122">
        <v>36431286</v>
      </c>
      <c r="G46" s="122">
        <v>2966753</v>
      </c>
      <c r="H46" s="122">
        <v>175860</v>
      </c>
      <c r="I46" s="122">
        <v>13005146</v>
      </c>
      <c r="J46" s="122">
        <v>6803181</v>
      </c>
      <c r="K46" s="122">
        <v>2090464</v>
      </c>
      <c r="L46" s="122">
        <v>390630</v>
      </c>
      <c r="M46" s="122">
        <v>14537927</v>
      </c>
      <c r="N46" s="56">
        <f>SUM(N47:N53)</f>
        <v>12617034</v>
      </c>
      <c r="O46" s="118">
        <f t="shared" si="2"/>
        <v>29.3</v>
      </c>
      <c r="P46" s="118">
        <f t="shared" si="3"/>
        <v>28.6</v>
      </c>
      <c r="Q46" s="118">
        <f t="shared" si="4"/>
        <v>10.199999999999999</v>
      </c>
      <c r="R46" s="118">
        <f t="shared" si="5"/>
        <v>11.4</v>
      </c>
      <c r="S46" s="129">
        <v>123024245</v>
      </c>
      <c r="T46" s="124">
        <f>SUM(T47:T53)</f>
        <v>18695369</v>
      </c>
      <c r="U46" s="124">
        <f t="shared" ref="U46:X46" si="21">SUM(U47:U53)</f>
        <v>14231097</v>
      </c>
      <c r="V46" s="124">
        <f t="shared" si="21"/>
        <v>771315</v>
      </c>
      <c r="W46" s="124">
        <f t="shared" si="21"/>
        <v>18236953</v>
      </c>
      <c r="X46" s="124">
        <f t="shared" si="21"/>
        <v>14740003</v>
      </c>
      <c r="Y46" s="130">
        <f>SUM(Y47:Y53)</f>
        <v>16572628</v>
      </c>
      <c r="Z46" s="130">
        <f t="shared" ref="Z46:AA46" si="22">SUM(Z47:Z53)</f>
        <v>2822419</v>
      </c>
      <c r="AA46" s="130">
        <f t="shared" si="22"/>
        <v>1613691</v>
      </c>
      <c r="AB46" s="131">
        <f>SUM(AB47:AB53)</f>
        <v>20146941</v>
      </c>
      <c r="AC46" s="131">
        <f>SUM(AC47:AC53)</f>
        <v>15149419</v>
      </c>
      <c r="AD46" s="131">
        <f>SUM(AD47:AD53)</f>
        <v>44410</v>
      </c>
      <c r="AE46" s="127" t="s">
        <v>124</v>
      </c>
      <c r="AF46" s="128" t="s">
        <v>124</v>
      </c>
      <c r="AG46" s="121">
        <f t="shared" si="8"/>
        <v>15.2</v>
      </c>
      <c r="AH46" s="121">
        <f t="shared" si="9"/>
        <v>11.6</v>
      </c>
      <c r="AI46" s="121">
        <f t="shared" si="10"/>
        <v>14.8</v>
      </c>
      <c r="AJ46" s="121">
        <f t="shared" si="11"/>
        <v>13.5</v>
      </c>
      <c r="AK46" s="121">
        <f t="shared" si="12"/>
        <v>12.3</v>
      </c>
      <c r="AL46" s="132"/>
      <c r="AM46" s="132"/>
      <c r="AN46" s="133"/>
      <c r="AO46" s="133"/>
    </row>
    <row r="47" spans="1:41" ht="12.75" customHeight="1">
      <c r="A47" s="16">
        <v>208</v>
      </c>
      <c r="B47" s="12" t="s">
        <v>43</v>
      </c>
      <c r="C47" s="122">
        <v>14753052</v>
      </c>
      <c r="D47" s="122">
        <v>4426456</v>
      </c>
      <c r="E47" s="122">
        <v>96779</v>
      </c>
      <c r="F47" s="122">
        <v>3370850</v>
      </c>
      <c r="G47" s="122">
        <v>345386</v>
      </c>
      <c r="H47" s="122">
        <v>16821</v>
      </c>
      <c r="I47" s="122">
        <v>1678363</v>
      </c>
      <c r="J47" s="122">
        <v>742067</v>
      </c>
      <c r="K47" s="122">
        <v>244517</v>
      </c>
      <c r="L47" s="122">
        <v>88644</v>
      </c>
      <c r="M47" s="122">
        <v>1547079</v>
      </c>
      <c r="N47" s="56">
        <f t="shared" ref="N47:N53" si="23">C47-D47-E47-F47-G47-H47-I47-J47-K47-L47-M47</f>
        <v>2196090</v>
      </c>
      <c r="O47" s="118">
        <f t="shared" si="2"/>
        <v>30</v>
      </c>
      <c r="P47" s="118">
        <f t="shared" si="3"/>
        <v>22.8</v>
      </c>
      <c r="Q47" s="118">
        <f t="shared" si="4"/>
        <v>11.4</v>
      </c>
      <c r="R47" s="118">
        <f t="shared" si="5"/>
        <v>10.5</v>
      </c>
      <c r="S47" s="129">
        <v>13824161</v>
      </c>
      <c r="T47" s="134">
        <v>2101114</v>
      </c>
      <c r="U47" s="134">
        <v>1506693</v>
      </c>
      <c r="V47" s="134">
        <v>78046</v>
      </c>
      <c r="W47" s="142">
        <v>2329150</v>
      </c>
      <c r="X47" s="143">
        <v>1179183</v>
      </c>
      <c r="Y47" s="144">
        <v>1563257</v>
      </c>
      <c r="Z47" s="137">
        <v>669423</v>
      </c>
      <c r="AA47" s="56">
        <v>52406</v>
      </c>
      <c r="AB47" s="138">
        <v>2548037</v>
      </c>
      <c r="AC47" s="138">
        <v>1796852</v>
      </c>
      <c r="AD47" s="139" t="s">
        <v>151</v>
      </c>
      <c r="AE47" s="127" t="s">
        <v>124</v>
      </c>
      <c r="AF47" s="128" t="s">
        <v>124</v>
      </c>
      <c r="AG47" s="121">
        <f t="shared" si="8"/>
        <v>15.2</v>
      </c>
      <c r="AH47" s="121">
        <f t="shared" si="9"/>
        <v>10.9</v>
      </c>
      <c r="AI47" s="121">
        <f t="shared" si="10"/>
        <v>16.8</v>
      </c>
      <c r="AJ47" s="121">
        <f t="shared" si="11"/>
        <v>11.3</v>
      </c>
      <c r="AK47" s="121">
        <f t="shared" si="12"/>
        <v>13</v>
      </c>
      <c r="AL47" s="132">
        <v>21156</v>
      </c>
      <c r="AM47" s="132">
        <v>35000</v>
      </c>
      <c r="AN47" s="138"/>
      <c r="AO47" s="138"/>
    </row>
    <row r="48" spans="1:41" ht="12.75" customHeight="1">
      <c r="A48" s="16">
        <v>212</v>
      </c>
      <c r="B48" s="12" t="s">
        <v>44</v>
      </c>
      <c r="C48" s="122">
        <v>21633636</v>
      </c>
      <c r="D48" s="122">
        <v>8559175</v>
      </c>
      <c r="E48" s="122">
        <v>157566</v>
      </c>
      <c r="F48" s="122">
        <v>3117340</v>
      </c>
      <c r="G48" s="122">
        <v>545408</v>
      </c>
      <c r="H48" s="122">
        <v>27577</v>
      </c>
      <c r="I48" s="122">
        <v>3036432</v>
      </c>
      <c r="J48" s="122">
        <v>955084</v>
      </c>
      <c r="K48" s="122">
        <v>428558</v>
      </c>
      <c r="L48" s="122">
        <v>38988</v>
      </c>
      <c r="M48" s="122">
        <v>3362307</v>
      </c>
      <c r="N48" s="56">
        <f t="shared" si="23"/>
        <v>1405201</v>
      </c>
      <c r="O48" s="118">
        <f t="shared" si="2"/>
        <v>39.6</v>
      </c>
      <c r="P48" s="118">
        <f t="shared" si="3"/>
        <v>14.4</v>
      </c>
      <c r="Q48" s="118">
        <f t="shared" si="4"/>
        <v>14</v>
      </c>
      <c r="R48" s="118">
        <f t="shared" si="5"/>
        <v>15.5</v>
      </c>
      <c r="S48" s="129">
        <v>21304206</v>
      </c>
      <c r="T48" s="134">
        <v>3782647</v>
      </c>
      <c r="U48" s="134">
        <v>2636546</v>
      </c>
      <c r="V48" s="134">
        <v>136420</v>
      </c>
      <c r="W48" s="145">
        <v>2991034</v>
      </c>
      <c r="X48" s="145">
        <v>1148073</v>
      </c>
      <c r="Y48" s="137">
        <v>2603065</v>
      </c>
      <c r="Z48" s="137">
        <v>191132</v>
      </c>
      <c r="AA48" s="56">
        <v>709257</v>
      </c>
      <c r="AB48" s="138">
        <v>2727233</v>
      </c>
      <c r="AC48" s="138">
        <v>4378799</v>
      </c>
      <c r="AD48" s="139" t="s">
        <v>151</v>
      </c>
      <c r="AE48" s="127" t="s">
        <v>124</v>
      </c>
      <c r="AF48" s="128" t="s">
        <v>124</v>
      </c>
      <c r="AG48" s="121">
        <f t="shared" si="8"/>
        <v>17.8</v>
      </c>
      <c r="AH48" s="121">
        <f t="shared" si="9"/>
        <v>12.4</v>
      </c>
      <c r="AI48" s="121">
        <f t="shared" si="10"/>
        <v>14</v>
      </c>
      <c r="AJ48" s="121">
        <f t="shared" si="11"/>
        <v>12.2</v>
      </c>
      <c r="AK48" s="121">
        <f t="shared" si="12"/>
        <v>20.6</v>
      </c>
      <c r="AL48" s="132">
        <v>494103</v>
      </c>
      <c r="AM48" s="132">
        <v>226000</v>
      </c>
      <c r="AN48" s="138"/>
      <c r="AO48" s="138"/>
    </row>
    <row r="49" spans="1:41" ht="12.75" customHeight="1">
      <c r="A49" s="16">
        <v>227</v>
      </c>
      <c r="B49" s="12" t="s">
        <v>80</v>
      </c>
      <c r="C49" s="122">
        <v>24993462</v>
      </c>
      <c r="D49" s="122">
        <v>4749087</v>
      </c>
      <c r="E49" s="122">
        <v>174845</v>
      </c>
      <c r="F49" s="122">
        <v>10077352</v>
      </c>
      <c r="G49" s="122">
        <v>459510</v>
      </c>
      <c r="H49" s="122">
        <v>30702</v>
      </c>
      <c r="I49" s="122">
        <v>2141299</v>
      </c>
      <c r="J49" s="122">
        <v>1344245</v>
      </c>
      <c r="K49" s="122">
        <v>327304</v>
      </c>
      <c r="L49" s="122">
        <v>99260</v>
      </c>
      <c r="M49" s="122">
        <v>2842375</v>
      </c>
      <c r="N49" s="56">
        <f t="shared" si="23"/>
        <v>2747483</v>
      </c>
      <c r="O49" s="118">
        <f t="shared" si="2"/>
        <v>19</v>
      </c>
      <c r="P49" s="118">
        <f t="shared" si="3"/>
        <v>40.299999999999997</v>
      </c>
      <c r="Q49" s="118">
        <f t="shared" si="4"/>
        <v>8.6</v>
      </c>
      <c r="R49" s="118">
        <f t="shared" si="5"/>
        <v>11.4</v>
      </c>
      <c r="S49" s="129">
        <v>23828737</v>
      </c>
      <c r="T49" s="134">
        <v>3450471</v>
      </c>
      <c r="U49" s="134">
        <v>2790157</v>
      </c>
      <c r="V49" s="134">
        <v>112491</v>
      </c>
      <c r="W49" s="134">
        <v>3237070</v>
      </c>
      <c r="X49" s="134">
        <v>3481745</v>
      </c>
      <c r="Y49" s="137">
        <v>4508110</v>
      </c>
      <c r="Z49" s="137">
        <v>211072</v>
      </c>
      <c r="AA49" s="56">
        <v>345000</v>
      </c>
      <c r="AB49" s="138">
        <v>3016249</v>
      </c>
      <c r="AC49" s="138">
        <v>2661962</v>
      </c>
      <c r="AD49" s="138">
        <v>14410</v>
      </c>
      <c r="AE49" s="127" t="s">
        <v>124</v>
      </c>
      <c r="AF49" s="56" t="s">
        <v>124</v>
      </c>
      <c r="AG49" s="121">
        <f t="shared" si="8"/>
        <v>14.5</v>
      </c>
      <c r="AH49" s="121">
        <f t="shared" si="9"/>
        <v>11.7</v>
      </c>
      <c r="AI49" s="121">
        <f t="shared" si="10"/>
        <v>13.6</v>
      </c>
      <c r="AJ49" s="121">
        <f t="shared" si="11"/>
        <v>18.899999999999999</v>
      </c>
      <c r="AK49" s="121">
        <f t="shared" si="12"/>
        <v>11.2</v>
      </c>
      <c r="AL49" s="132">
        <v>0</v>
      </c>
      <c r="AM49" s="132">
        <v>345000</v>
      </c>
      <c r="AN49" s="133"/>
      <c r="AO49" s="138"/>
    </row>
    <row r="50" spans="1:41" ht="12.75" customHeight="1">
      <c r="A50" s="16">
        <v>229</v>
      </c>
      <c r="B50" s="12" t="s">
        <v>85</v>
      </c>
      <c r="C50" s="122">
        <v>35055260</v>
      </c>
      <c r="D50" s="122">
        <v>10718435</v>
      </c>
      <c r="E50" s="122">
        <v>273589</v>
      </c>
      <c r="F50" s="122">
        <v>9920239</v>
      </c>
      <c r="G50" s="122">
        <v>894176</v>
      </c>
      <c r="H50" s="122">
        <v>47877</v>
      </c>
      <c r="I50" s="122">
        <v>3805536</v>
      </c>
      <c r="J50" s="122">
        <v>1913462</v>
      </c>
      <c r="K50" s="122">
        <v>541568</v>
      </c>
      <c r="L50" s="122">
        <v>48578</v>
      </c>
      <c r="M50" s="122">
        <v>3427809</v>
      </c>
      <c r="N50" s="56">
        <f t="shared" si="23"/>
        <v>3463991</v>
      </c>
      <c r="O50" s="118">
        <f t="shared" si="2"/>
        <v>30.6</v>
      </c>
      <c r="P50" s="118">
        <f t="shared" si="3"/>
        <v>28.3</v>
      </c>
      <c r="Q50" s="118">
        <f t="shared" si="4"/>
        <v>10.9</v>
      </c>
      <c r="R50" s="118">
        <f t="shared" si="5"/>
        <v>9.8000000000000007</v>
      </c>
      <c r="S50" s="129">
        <v>33882874</v>
      </c>
      <c r="T50" s="134">
        <v>4396957</v>
      </c>
      <c r="U50" s="134">
        <v>3447257</v>
      </c>
      <c r="V50" s="134">
        <v>301792</v>
      </c>
      <c r="W50" s="134">
        <v>5738286</v>
      </c>
      <c r="X50" s="134">
        <v>5397850</v>
      </c>
      <c r="Y50" s="137">
        <v>3843571</v>
      </c>
      <c r="Z50" s="137">
        <v>1005463</v>
      </c>
      <c r="AA50" s="56">
        <v>450900</v>
      </c>
      <c r="AB50" s="138">
        <v>6507772</v>
      </c>
      <c r="AC50" s="138">
        <v>2786455</v>
      </c>
      <c r="AD50" s="138">
        <v>6571</v>
      </c>
      <c r="AE50" s="127" t="s">
        <v>124</v>
      </c>
      <c r="AF50" s="56" t="s">
        <v>124</v>
      </c>
      <c r="AG50" s="121">
        <f t="shared" si="8"/>
        <v>13</v>
      </c>
      <c r="AH50" s="121">
        <f t="shared" si="9"/>
        <v>10.199999999999999</v>
      </c>
      <c r="AI50" s="121">
        <f t="shared" si="10"/>
        <v>16.899999999999999</v>
      </c>
      <c r="AJ50" s="121">
        <f t="shared" si="11"/>
        <v>11.3</v>
      </c>
      <c r="AK50" s="121">
        <f t="shared" si="12"/>
        <v>8.1999999999999993</v>
      </c>
      <c r="AL50" s="132">
        <v>104100</v>
      </c>
      <c r="AM50" s="132">
        <v>319600</v>
      </c>
      <c r="AN50" s="138"/>
      <c r="AO50" s="138"/>
    </row>
    <row r="51" spans="1:41" ht="12.75" customHeight="1">
      <c r="A51" s="16">
        <v>464</v>
      </c>
      <c r="B51" s="12" t="s">
        <v>45</v>
      </c>
      <c r="C51" s="122">
        <v>10098018</v>
      </c>
      <c r="D51" s="122">
        <v>4056968</v>
      </c>
      <c r="E51" s="122">
        <v>76430</v>
      </c>
      <c r="F51" s="122">
        <v>1716484</v>
      </c>
      <c r="G51" s="122">
        <v>343874</v>
      </c>
      <c r="H51" s="122">
        <v>13398</v>
      </c>
      <c r="I51" s="122">
        <v>1218535</v>
      </c>
      <c r="J51" s="122">
        <v>673202</v>
      </c>
      <c r="K51" s="122">
        <v>130043</v>
      </c>
      <c r="L51" s="122">
        <v>24518</v>
      </c>
      <c r="M51" s="122">
        <v>961582</v>
      </c>
      <c r="N51" s="56">
        <f t="shared" si="23"/>
        <v>882984</v>
      </c>
      <c r="O51" s="118">
        <f t="shared" si="2"/>
        <v>40.200000000000003</v>
      </c>
      <c r="P51" s="118">
        <f t="shared" si="3"/>
        <v>17</v>
      </c>
      <c r="Q51" s="118">
        <f t="shared" si="4"/>
        <v>12.1</v>
      </c>
      <c r="R51" s="118">
        <f t="shared" si="5"/>
        <v>9.5</v>
      </c>
      <c r="S51" s="129">
        <v>9612766</v>
      </c>
      <c r="T51" s="134">
        <v>1498662</v>
      </c>
      <c r="U51" s="134">
        <v>1083618</v>
      </c>
      <c r="V51" s="134">
        <v>47801</v>
      </c>
      <c r="W51" s="134">
        <v>2131163</v>
      </c>
      <c r="X51" s="134">
        <v>1215209</v>
      </c>
      <c r="Y51" s="137">
        <v>866646</v>
      </c>
      <c r="Z51" s="137">
        <v>215784</v>
      </c>
      <c r="AA51" s="56">
        <v>34200</v>
      </c>
      <c r="AB51" s="138">
        <v>1748123</v>
      </c>
      <c r="AC51" s="138">
        <v>771560</v>
      </c>
      <c r="AD51" s="139" t="s">
        <v>152</v>
      </c>
      <c r="AE51" s="127" t="s">
        <v>124</v>
      </c>
      <c r="AF51" s="128" t="s">
        <v>124</v>
      </c>
      <c r="AG51" s="121">
        <f t="shared" si="8"/>
        <v>15.6</v>
      </c>
      <c r="AH51" s="121">
        <f t="shared" si="9"/>
        <v>11.3</v>
      </c>
      <c r="AI51" s="121">
        <f t="shared" si="10"/>
        <v>22.2</v>
      </c>
      <c r="AJ51" s="121">
        <f t="shared" si="11"/>
        <v>9</v>
      </c>
      <c r="AK51" s="121">
        <f t="shared" si="12"/>
        <v>8</v>
      </c>
      <c r="AL51" s="132">
        <v>0</v>
      </c>
      <c r="AM51" s="132">
        <v>20000</v>
      </c>
      <c r="AN51" s="133"/>
      <c r="AO51" s="138"/>
    </row>
    <row r="52" spans="1:41" ht="12.75" customHeight="1">
      <c r="A52" s="16">
        <v>481</v>
      </c>
      <c r="B52" s="12" t="s">
        <v>46</v>
      </c>
      <c r="C52" s="122">
        <v>7299560</v>
      </c>
      <c r="D52" s="122">
        <v>2556167</v>
      </c>
      <c r="E52" s="122">
        <v>95053</v>
      </c>
      <c r="F52" s="122">
        <v>1845340</v>
      </c>
      <c r="G52" s="122">
        <v>169189</v>
      </c>
      <c r="H52" s="122">
        <v>16682</v>
      </c>
      <c r="I52" s="122">
        <v>518575</v>
      </c>
      <c r="J52" s="122">
        <v>448937</v>
      </c>
      <c r="K52" s="122">
        <v>119761</v>
      </c>
      <c r="L52" s="122">
        <v>38392</v>
      </c>
      <c r="M52" s="122">
        <v>591475</v>
      </c>
      <c r="N52" s="56">
        <f t="shared" si="23"/>
        <v>899989</v>
      </c>
      <c r="O52" s="118">
        <f t="shared" si="2"/>
        <v>35</v>
      </c>
      <c r="P52" s="118">
        <f t="shared" si="3"/>
        <v>25.3</v>
      </c>
      <c r="Q52" s="118">
        <f t="shared" si="4"/>
        <v>7.1</v>
      </c>
      <c r="R52" s="118">
        <f t="shared" si="5"/>
        <v>8.1</v>
      </c>
      <c r="S52" s="129">
        <v>7188810</v>
      </c>
      <c r="T52" s="134">
        <v>1249649</v>
      </c>
      <c r="U52" s="134">
        <v>1154959</v>
      </c>
      <c r="V52" s="134">
        <v>42940</v>
      </c>
      <c r="W52" s="134">
        <v>794228</v>
      </c>
      <c r="X52" s="134">
        <v>950547</v>
      </c>
      <c r="Y52" s="137">
        <v>1137387</v>
      </c>
      <c r="Z52" s="137">
        <v>42158</v>
      </c>
      <c r="AA52" s="56">
        <v>8306</v>
      </c>
      <c r="AB52" s="138">
        <v>1310072</v>
      </c>
      <c r="AC52" s="138">
        <v>490560</v>
      </c>
      <c r="AD52" s="138">
        <v>8004</v>
      </c>
      <c r="AE52" s="127" t="s">
        <v>124</v>
      </c>
      <c r="AF52" s="128" t="s">
        <v>124</v>
      </c>
      <c r="AG52" s="121">
        <f t="shared" si="8"/>
        <v>17.399999999999999</v>
      </c>
      <c r="AH52" s="121">
        <f t="shared" si="9"/>
        <v>16.100000000000001</v>
      </c>
      <c r="AI52" s="121">
        <f t="shared" si="10"/>
        <v>11</v>
      </c>
      <c r="AJ52" s="121">
        <f t="shared" si="11"/>
        <v>15.8</v>
      </c>
      <c r="AK52" s="121">
        <f t="shared" si="12"/>
        <v>6.8</v>
      </c>
      <c r="AL52" s="132">
        <v>8521</v>
      </c>
      <c r="AM52" s="132">
        <v>0</v>
      </c>
      <c r="AN52" s="138"/>
      <c r="AO52" s="133"/>
    </row>
    <row r="53" spans="1:41" ht="12.75" customHeight="1">
      <c r="A53" s="16">
        <v>501</v>
      </c>
      <c r="B53" s="12" t="s">
        <v>146</v>
      </c>
      <c r="C53" s="122">
        <v>13475789</v>
      </c>
      <c r="D53" s="122">
        <v>2220205</v>
      </c>
      <c r="E53" s="122">
        <v>129741</v>
      </c>
      <c r="F53" s="122">
        <v>6383681</v>
      </c>
      <c r="G53" s="122">
        <v>209210</v>
      </c>
      <c r="H53" s="122">
        <v>22803</v>
      </c>
      <c r="I53" s="122">
        <v>606406</v>
      </c>
      <c r="J53" s="122">
        <v>726184</v>
      </c>
      <c r="K53" s="122">
        <v>298713</v>
      </c>
      <c r="L53" s="122">
        <v>52250</v>
      </c>
      <c r="M53" s="122">
        <v>1805300</v>
      </c>
      <c r="N53" s="56">
        <f t="shared" si="23"/>
        <v>1021296</v>
      </c>
      <c r="O53" s="118">
        <f t="shared" si="2"/>
        <v>16.5</v>
      </c>
      <c r="P53" s="118">
        <f t="shared" si="3"/>
        <v>47.4</v>
      </c>
      <c r="Q53" s="118">
        <f t="shared" si="4"/>
        <v>4.5</v>
      </c>
      <c r="R53" s="118">
        <f t="shared" si="5"/>
        <v>13.4</v>
      </c>
      <c r="S53" s="129">
        <v>13382691</v>
      </c>
      <c r="T53" s="134">
        <v>2215869</v>
      </c>
      <c r="U53" s="134">
        <v>1611867</v>
      </c>
      <c r="V53" s="134">
        <v>51825</v>
      </c>
      <c r="W53" s="134">
        <v>1016022</v>
      </c>
      <c r="X53" s="134">
        <v>1367396</v>
      </c>
      <c r="Y53" s="137">
        <v>2050592</v>
      </c>
      <c r="Z53" s="137">
        <v>487387</v>
      </c>
      <c r="AA53" s="56">
        <v>13622</v>
      </c>
      <c r="AB53" s="138">
        <v>2289455</v>
      </c>
      <c r="AC53" s="138">
        <v>2263231</v>
      </c>
      <c r="AD53" s="138">
        <v>15425</v>
      </c>
      <c r="AE53" s="127" t="s">
        <v>124</v>
      </c>
      <c r="AF53" s="56" t="s">
        <v>124</v>
      </c>
      <c r="AG53" s="121">
        <f t="shared" si="8"/>
        <v>16.600000000000001</v>
      </c>
      <c r="AH53" s="121">
        <f t="shared" si="9"/>
        <v>12</v>
      </c>
      <c r="AI53" s="121">
        <f t="shared" si="10"/>
        <v>7.6</v>
      </c>
      <c r="AJ53" s="121">
        <f t="shared" si="11"/>
        <v>15.3</v>
      </c>
      <c r="AK53" s="121">
        <f t="shared" si="12"/>
        <v>16.899999999999999</v>
      </c>
      <c r="AL53" s="132">
        <v>13369</v>
      </c>
      <c r="AM53" s="132">
        <v>400000</v>
      </c>
      <c r="AN53" s="138"/>
      <c r="AO53" s="138"/>
    </row>
    <row r="54" spans="1:41" ht="20.25" customHeight="1">
      <c r="A54" s="6"/>
      <c r="B54" s="32" t="s">
        <v>47</v>
      </c>
      <c r="C54" s="122">
        <v>119955556</v>
      </c>
      <c r="D54" s="122">
        <v>20539607</v>
      </c>
      <c r="E54" s="122">
        <v>908923</v>
      </c>
      <c r="F54" s="122">
        <v>50108398</v>
      </c>
      <c r="G54" s="122">
        <v>2055923</v>
      </c>
      <c r="H54" s="122">
        <v>156800</v>
      </c>
      <c r="I54" s="122">
        <v>9797887</v>
      </c>
      <c r="J54" s="122">
        <v>7809099</v>
      </c>
      <c r="K54" s="122">
        <v>2626959</v>
      </c>
      <c r="L54" s="122">
        <v>762931</v>
      </c>
      <c r="M54" s="122">
        <v>14526319</v>
      </c>
      <c r="N54" s="56">
        <f>SUM(N55:N59)</f>
        <v>10662710</v>
      </c>
      <c r="O54" s="118">
        <f t="shared" si="2"/>
        <v>17.100000000000001</v>
      </c>
      <c r="P54" s="118">
        <f t="shared" si="3"/>
        <v>41.8</v>
      </c>
      <c r="Q54" s="118">
        <f t="shared" si="4"/>
        <v>8.1999999999999993</v>
      </c>
      <c r="R54" s="118">
        <f t="shared" si="5"/>
        <v>12.1</v>
      </c>
      <c r="S54" s="129">
        <v>116842487</v>
      </c>
      <c r="T54" s="124">
        <f>SUM(T55:T59)</f>
        <v>16680133</v>
      </c>
      <c r="U54" s="124">
        <f t="shared" ref="U54:X54" si="24">SUM(U55:U59)</f>
        <v>14500460</v>
      </c>
      <c r="V54" s="124">
        <f t="shared" si="24"/>
        <v>957924</v>
      </c>
      <c r="W54" s="124">
        <f t="shared" si="24"/>
        <v>12822580</v>
      </c>
      <c r="X54" s="124">
        <f t="shared" si="24"/>
        <v>18025350</v>
      </c>
      <c r="Y54" s="130">
        <f>SUM(Y55:Y59)</f>
        <v>20712146</v>
      </c>
      <c r="Z54" s="130">
        <f t="shared" ref="Z54:AA54" si="25">SUM(Z55:Z59)</f>
        <v>3276853</v>
      </c>
      <c r="AA54" s="130">
        <f t="shared" si="25"/>
        <v>2021496</v>
      </c>
      <c r="AB54" s="131">
        <f>SUM(AB55:AB59)</f>
        <v>10180691</v>
      </c>
      <c r="AC54" s="131">
        <f>SUM(AC55:AC59)</f>
        <v>17181377</v>
      </c>
      <c r="AD54" s="131">
        <f>SUM(AD55:AD59)</f>
        <v>483477</v>
      </c>
      <c r="AE54" s="127" t="s">
        <v>124</v>
      </c>
      <c r="AF54" s="128" t="s">
        <v>124</v>
      </c>
      <c r="AG54" s="121">
        <f t="shared" si="8"/>
        <v>14.3</v>
      </c>
      <c r="AH54" s="121">
        <f t="shared" si="9"/>
        <v>12.4</v>
      </c>
      <c r="AI54" s="121">
        <f t="shared" si="10"/>
        <v>11</v>
      </c>
      <c r="AJ54" s="121">
        <f t="shared" si="11"/>
        <v>17.7</v>
      </c>
      <c r="AK54" s="121">
        <f t="shared" si="12"/>
        <v>14.7</v>
      </c>
      <c r="AL54" s="132"/>
      <c r="AM54" s="132"/>
      <c r="AN54" s="133"/>
      <c r="AO54" s="133"/>
    </row>
    <row r="55" spans="1:41" ht="12.75" customHeight="1">
      <c r="A55" s="16">
        <v>209</v>
      </c>
      <c r="B55" s="41" t="s">
        <v>78</v>
      </c>
      <c r="C55" s="122">
        <v>49803086</v>
      </c>
      <c r="D55" s="122">
        <v>10227433</v>
      </c>
      <c r="E55" s="122">
        <v>355979</v>
      </c>
      <c r="F55" s="122">
        <v>19027874</v>
      </c>
      <c r="G55" s="122">
        <v>1002891</v>
      </c>
      <c r="H55" s="122">
        <v>59810</v>
      </c>
      <c r="I55" s="122">
        <v>4439436</v>
      </c>
      <c r="J55" s="122">
        <v>3534817</v>
      </c>
      <c r="K55" s="122">
        <v>975879</v>
      </c>
      <c r="L55" s="122">
        <v>379076</v>
      </c>
      <c r="M55" s="122">
        <v>5823400</v>
      </c>
      <c r="N55" s="56">
        <f>C55-D55-E55-F55-G55-H55-I55-J55-K55-L55-M55</f>
        <v>3976491</v>
      </c>
      <c r="O55" s="118">
        <f t="shared" si="2"/>
        <v>20.5</v>
      </c>
      <c r="P55" s="118">
        <f t="shared" si="3"/>
        <v>38.200000000000003</v>
      </c>
      <c r="Q55" s="118">
        <f t="shared" si="4"/>
        <v>8.9</v>
      </c>
      <c r="R55" s="118">
        <f t="shared" si="5"/>
        <v>11.7</v>
      </c>
      <c r="S55" s="129">
        <v>48878848</v>
      </c>
      <c r="T55" s="134">
        <v>7873008</v>
      </c>
      <c r="U55" s="134">
        <v>5784294</v>
      </c>
      <c r="V55" s="134">
        <v>321752</v>
      </c>
      <c r="W55" s="134">
        <v>6360948</v>
      </c>
      <c r="X55" s="134">
        <v>8330559</v>
      </c>
      <c r="Y55" s="137">
        <v>7744768</v>
      </c>
      <c r="Z55" s="137">
        <v>1758407</v>
      </c>
      <c r="AA55" s="56">
        <v>1033190</v>
      </c>
      <c r="AB55" s="138">
        <v>3170172</v>
      </c>
      <c r="AC55" s="138">
        <v>6444308</v>
      </c>
      <c r="AD55" s="138">
        <v>57442</v>
      </c>
      <c r="AE55" s="127" t="s">
        <v>124</v>
      </c>
      <c r="AF55" s="56" t="s">
        <v>124</v>
      </c>
      <c r="AG55" s="121">
        <f t="shared" si="8"/>
        <v>16.100000000000001</v>
      </c>
      <c r="AH55" s="121">
        <f t="shared" si="9"/>
        <v>11.8</v>
      </c>
      <c r="AI55" s="121">
        <f t="shared" si="10"/>
        <v>13</v>
      </c>
      <c r="AJ55" s="121">
        <f t="shared" si="11"/>
        <v>15.8</v>
      </c>
      <c r="AK55" s="121">
        <f t="shared" si="12"/>
        <v>13.2</v>
      </c>
      <c r="AL55" s="132">
        <v>42000</v>
      </c>
      <c r="AM55" s="132">
        <v>678940</v>
      </c>
      <c r="AN55" s="138"/>
      <c r="AO55" s="138"/>
    </row>
    <row r="56" spans="1:41" ht="12.75" customHeight="1">
      <c r="A56" s="16">
        <v>222</v>
      </c>
      <c r="B56" s="12" t="s">
        <v>67</v>
      </c>
      <c r="C56" s="122">
        <v>21221841</v>
      </c>
      <c r="D56" s="122">
        <v>2605532</v>
      </c>
      <c r="E56" s="122">
        <v>147047</v>
      </c>
      <c r="F56" s="122">
        <v>10697761</v>
      </c>
      <c r="G56" s="122">
        <v>288199</v>
      </c>
      <c r="H56" s="122">
        <v>25803</v>
      </c>
      <c r="I56" s="122">
        <v>1633026</v>
      </c>
      <c r="J56" s="122">
        <v>1156594</v>
      </c>
      <c r="K56" s="122">
        <v>563095</v>
      </c>
      <c r="L56" s="122">
        <v>81356</v>
      </c>
      <c r="M56" s="122">
        <v>2022200</v>
      </c>
      <c r="N56" s="56">
        <f>C56-D56-E56-F56-G56-H56-I56-J56-K56-L56-M56</f>
        <v>2001228</v>
      </c>
      <c r="O56" s="118">
        <f t="shared" si="2"/>
        <v>12.3</v>
      </c>
      <c r="P56" s="118">
        <f t="shared" si="3"/>
        <v>50.4</v>
      </c>
      <c r="Q56" s="118">
        <f t="shared" si="4"/>
        <v>7.7</v>
      </c>
      <c r="R56" s="118">
        <f t="shared" si="5"/>
        <v>9.5</v>
      </c>
      <c r="S56" s="129">
        <v>20344337</v>
      </c>
      <c r="T56" s="134">
        <v>2423465</v>
      </c>
      <c r="U56" s="134">
        <v>2284779</v>
      </c>
      <c r="V56" s="134">
        <v>287312</v>
      </c>
      <c r="W56" s="134">
        <v>2022238</v>
      </c>
      <c r="X56" s="134">
        <v>2714993</v>
      </c>
      <c r="Y56" s="137">
        <v>4751053</v>
      </c>
      <c r="Z56" s="137">
        <v>621458</v>
      </c>
      <c r="AA56" s="56" t="s">
        <v>152</v>
      </c>
      <c r="AB56" s="138">
        <v>2712337</v>
      </c>
      <c r="AC56" s="138">
        <v>2463282</v>
      </c>
      <c r="AD56" s="138">
        <v>63420</v>
      </c>
      <c r="AE56" s="127" t="s">
        <v>124</v>
      </c>
      <c r="AF56" s="56" t="s">
        <v>124</v>
      </c>
      <c r="AG56" s="121">
        <f t="shared" si="8"/>
        <v>11.9</v>
      </c>
      <c r="AH56" s="121">
        <f t="shared" si="9"/>
        <v>11.2</v>
      </c>
      <c r="AI56" s="121">
        <f t="shared" si="10"/>
        <v>9.9</v>
      </c>
      <c r="AJ56" s="121">
        <f t="shared" si="11"/>
        <v>23.4</v>
      </c>
      <c r="AK56" s="121">
        <f t="shared" si="12"/>
        <v>12.1</v>
      </c>
      <c r="AL56" s="132">
        <v>6000</v>
      </c>
      <c r="AM56" s="132">
        <v>0</v>
      </c>
      <c r="AN56" s="138"/>
      <c r="AO56" s="133"/>
    </row>
    <row r="57" spans="1:41" ht="12.75" customHeight="1">
      <c r="A57" s="16">
        <v>225</v>
      </c>
      <c r="B57" s="12" t="s">
        <v>79</v>
      </c>
      <c r="C57" s="122">
        <v>23256236</v>
      </c>
      <c r="D57" s="122">
        <v>4430464</v>
      </c>
      <c r="E57" s="122">
        <v>196278</v>
      </c>
      <c r="F57" s="122">
        <v>8396190</v>
      </c>
      <c r="G57" s="122">
        <v>374867</v>
      </c>
      <c r="H57" s="122">
        <v>34406</v>
      </c>
      <c r="I57" s="122">
        <v>1711931</v>
      </c>
      <c r="J57" s="122">
        <v>1470478</v>
      </c>
      <c r="K57" s="122">
        <v>644983</v>
      </c>
      <c r="L57" s="122">
        <v>159188</v>
      </c>
      <c r="M57" s="122">
        <v>3294900</v>
      </c>
      <c r="N57" s="56">
        <f>C57-D57-E57-F57-G57-H57-I57-J57-K57-L57-M57</f>
        <v>2542551</v>
      </c>
      <c r="O57" s="118">
        <f t="shared" si="2"/>
        <v>19.100000000000001</v>
      </c>
      <c r="P57" s="118">
        <f t="shared" si="3"/>
        <v>36.1</v>
      </c>
      <c r="Q57" s="118">
        <f t="shared" si="4"/>
        <v>7.4</v>
      </c>
      <c r="R57" s="118">
        <f t="shared" si="5"/>
        <v>14.2</v>
      </c>
      <c r="S57" s="129">
        <v>22356024</v>
      </c>
      <c r="T57" s="134">
        <v>2897015</v>
      </c>
      <c r="U57" s="134">
        <v>3198966</v>
      </c>
      <c r="V57" s="134">
        <v>63309</v>
      </c>
      <c r="W57" s="134">
        <v>2417255</v>
      </c>
      <c r="X57" s="134">
        <v>2462783</v>
      </c>
      <c r="Y57" s="137">
        <v>4219262</v>
      </c>
      <c r="Z57" s="137">
        <v>115865</v>
      </c>
      <c r="AA57" s="56">
        <v>375380</v>
      </c>
      <c r="AB57" s="138">
        <v>2116844</v>
      </c>
      <c r="AC57" s="138">
        <v>4473040</v>
      </c>
      <c r="AD57" s="138">
        <v>16305</v>
      </c>
      <c r="AE57" s="127" t="s">
        <v>124</v>
      </c>
      <c r="AF57" s="56" t="s">
        <v>124</v>
      </c>
      <c r="AG57" s="121">
        <f t="shared" si="8"/>
        <v>13</v>
      </c>
      <c r="AH57" s="121">
        <f t="shared" si="9"/>
        <v>14.3</v>
      </c>
      <c r="AI57" s="121">
        <f t="shared" si="10"/>
        <v>10.8</v>
      </c>
      <c r="AJ57" s="121">
        <f t="shared" si="11"/>
        <v>18.899999999999999</v>
      </c>
      <c r="AK57" s="121">
        <f t="shared" si="12"/>
        <v>20</v>
      </c>
      <c r="AL57" s="132">
        <v>6307</v>
      </c>
      <c r="AM57" s="132">
        <v>261860</v>
      </c>
      <c r="AN57" s="138"/>
      <c r="AO57" s="138"/>
    </row>
    <row r="58" spans="1:41" ht="12.75" customHeight="1">
      <c r="A58" s="16">
        <v>585</v>
      </c>
      <c r="B58" s="12" t="s">
        <v>81</v>
      </c>
      <c r="C58" s="122">
        <v>15151228</v>
      </c>
      <c r="D58" s="122">
        <v>1815354</v>
      </c>
      <c r="E58" s="122">
        <v>111604</v>
      </c>
      <c r="F58" s="122">
        <v>6866568</v>
      </c>
      <c r="G58" s="122">
        <v>214833</v>
      </c>
      <c r="H58" s="122">
        <v>19564</v>
      </c>
      <c r="I58" s="122">
        <v>1196964</v>
      </c>
      <c r="J58" s="122">
        <v>954098</v>
      </c>
      <c r="K58" s="122">
        <v>136222</v>
      </c>
      <c r="L58" s="122">
        <v>67634</v>
      </c>
      <c r="M58" s="122">
        <v>2364456</v>
      </c>
      <c r="N58" s="56">
        <f>C58-D58-E58-F58-G58-H58-I58-J58-K58-L58-M58</f>
        <v>1403931</v>
      </c>
      <c r="O58" s="118">
        <f t="shared" si="2"/>
        <v>12</v>
      </c>
      <c r="P58" s="118">
        <f t="shared" si="3"/>
        <v>45.3</v>
      </c>
      <c r="Q58" s="118">
        <f t="shared" si="4"/>
        <v>7.9</v>
      </c>
      <c r="R58" s="118">
        <f t="shared" si="5"/>
        <v>15.6</v>
      </c>
      <c r="S58" s="129">
        <v>14828767</v>
      </c>
      <c r="T58" s="134">
        <v>1950162</v>
      </c>
      <c r="U58" s="134">
        <v>1718639</v>
      </c>
      <c r="V58" s="134">
        <v>181419</v>
      </c>
      <c r="W58" s="134">
        <v>1131788</v>
      </c>
      <c r="X58" s="134">
        <v>2701901</v>
      </c>
      <c r="Y58" s="137">
        <v>2429670</v>
      </c>
      <c r="Z58" s="137">
        <v>706475</v>
      </c>
      <c r="AA58" s="56">
        <v>363392</v>
      </c>
      <c r="AB58" s="138">
        <v>861179</v>
      </c>
      <c r="AC58" s="138">
        <v>2713694</v>
      </c>
      <c r="AD58" s="138">
        <v>70448</v>
      </c>
      <c r="AE58" s="127" t="s">
        <v>124</v>
      </c>
      <c r="AF58" s="146" t="s">
        <v>124</v>
      </c>
      <c r="AG58" s="121">
        <f t="shared" si="8"/>
        <v>13.2</v>
      </c>
      <c r="AH58" s="121">
        <f t="shared" si="9"/>
        <v>11.6</v>
      </c>
      <c r="AI58" s="121">
        <f t="shared" si="10"/>
        <v>7.6</v>
      </c>
      <c r="AJ58" s="121">
        <f t="shared" si="11"/>
        <v>16.399999999999999</v>
      </c>
      <c r="AK58" s="121">
        <f t="shared" si="12"/>
        <v>18.3</v>
      </c>
      <c r="AL58" s="132">
        <v>409295</v>
      </c>
      <c r="AM58" s="132">
        <v>35403</v>
      </c>
      <c r="AN58" s="138"/>
      <c r="AO58" s="138"/>
    </row>
    <row r="59" spans="1:41" ht="12.75" customHeight="1">
      <c r="A59" s="16">
        <v>586</v>
      </c>
      <c r="B59" s="12" t="s">
        <v>89</v>
      </c>
      <c r="C59" s="122">
        <v>10523165</v>
      </c>
      <c r="D59" s="122">
        <v>1460824</v>
      </c>
      <c r="E59" s="122">
        <v>98015</v>
      </c>
      <c r="F59" s="122">
        <v>5120005</v>
      </c>
      <c r="G59" s="122">
        <v>175133</v>
      </c>
      <c r="H59" s="122">
        <v>17217</v>
      </c>
      <c r="I59" s="122">
        <v>816530</v>
      </c>
      <c r="J59" s="122">
        <v>693112</v>
      </c>
      <c r="K59" s="122">
        <v>306780</v>
      </c>
      <c r="L59" s="122">
        <v>75677</v>
      </c>
      <c r="M59" s="122">
        <v>1021363</v>
      </c>
      <c r="N59" s="56">
        <f>C59-D59-E59-F59-G59-H59-I59-J59-K59-L59-M59</f>
        <v>738509</v>
      </c>
      <c r="O59" s="118">
        <f t="shared" si="2"/>
        <v>13.9</v>
      </c>
      <c r="P59" s="118">
        <f t="shared" si="3"/>
        <v>48.7</v>
      </c>
      <c r="Q59" s="118">
        <f t="shared" si="4"/>
        <v>7.8</v>
      </c>
      <c r="R59" s="118">
        <f t="shared" si="5"/>
        <v>9.6999999999999993</v>
      </c>
      <c r="S59" s="129">
        <v>10434511</v>
      </c>
      <c r="T59" s="134">
        <v>1536483</v>
      </c>
      <c r="U59" s="134">
        <v>1513782</v>
      </c>
      <c r="V59" s="134">
        <v>104132</v>
      </c>
      <c r="W59" s="134">
        <v>890351</v>
      </c>
      <c r="X59" s="134">
        <v>1815114</v>
      </c>
      <c r="Y59" s="137">
        <v>1567393</v>
      </c>
      <c r="Z59" s="137">
        <v>74648</v>
      </c>
      <c r="AA59" s="56">
        <v>249534</v>
      </c>
      <c r="AB59" s="138">
        <v>1320159</v>
      </c>
      <c r="AC59" s="138">
        <v>1087053</v>
      </c>
      <c r="AD59" s="138">
        <v>275862</v>
      </c>
      <c r="AE59" s="127" t="s">
        <v>124</v>
      </c>
      <c r="AF59" s="146" t="s">
        <v>124</v>
      </c>
      <c r="AG59" s="121">
        <f t="shared" si="8"/>
        <v>14.7</v>
      </c>
      <c r="AH59" s="121">
        <f t="shared" si="9"/>
        <v>14.5</v>
      </c>
      <c r="AI59" s="121">
        <f t="shared" si="10"/>
        <v>8.5</v>
      </c>
      <c r="AJ59" s="121">
        <f t="shared" si="11"/>
        <v>15</v>
      </c>
      <c r="AK59" s="121">
        <f t="shared" si="12"/>
        <v>10.4</v>
      </c>
      <c r="AL59" s="132">
        <v>51458</v>
      </c>
      <c r="AM59" s="132">
        <v>172900</v>
      </c>
      <c r="AN59" s="138"/>
      <c r="AO59" s="138"/>
    </row>
    <row r="60" spans="1:41" ht="20.25" customHeight="1">
      <c r="A60" s="6"/>
      <c r="B60" s="21" t="s">
        <v>48</v>
      </c>
      <c r="C60" s="122">
        <v>70130120</v>
      </c>
      <c r="D60" s="122">
        <v>12861693</v>
      </c>
      <c r="E60" s="122">
        <v>581652</v>
      </c>
      <c r="F60" s="122">
        <v>22742187</v>
      </c>
      <c r="G60" s="122">
        <v>1202740</v>
      </c>
      <c r="H60" s="122">
        <v>102105</v>
      </c>
      <c r="I60" s="122">
        <v>6975297</v>
      </c>
      <c r="J60" s="122">
        <v>4103062</v>
      </c>
      <c r="K60" s="122">
        <v>866851</v>
      </c>
      <c r="L60" s="122">
        <v>555501</v>
      </c>
      <c r="M60" s="122">
        <v>10084752</v>
      </c>
      <c r="N60" s="56">
        <f>SUM(N61:N62)</f>
        <v>10054280</v>
      </c>
      <c r="O60" s="118">
        <f t="shared" si="2"/>
        <v>18.3</v>
      </c>
      <c r="P60" s="118">
        <f t="shared" si="3"/>
        <v>32.4</v>
      </c>
      <c r="Q60" s="118">
        <f t="shared" si="4"/>
        <v>9.9</v>
      </c>
      <c r="R60" s="118">
        <f t="shared" si="5"/>
        <v>14.4</v>
      </c>
      <c r="S60" s="147">
        <v>64779315</v>
      </c>
      <c r="T60" s="124">
        <f>T61+T62</f>
        <v>8415571</v>
      </c>
      <c r="U60" s="124">
        <f t="shared" ref="U60:X60" si="26">U61+U62</f>
        <v>8027316</v>
      </c>
      <c r="V60" s="124">
        <f t="shared" si="26"/>
        <v>699022</v>
      </c>
      <c r="W60" s="124">
        <f t="shared" si="26"/>
        <v>7240540</v>
      </c>
      <c r="X60" s="124">
        <f t="shared" si="26"/>
        <v>5177658</v>
      </c>
      <c r="Y60" s="130">
        <f>Y61+Y62</f>
        <v>9640126</v>
      </c>
      <c r="Z60" s="130">
        <f t="shared" ref="Z60:AA60" si="27">Z61+Z62</f>
        <v>1609276</v>
      </c>
      <c r="AA60" s="130">
        <f t="shared" si="27"/>
        <v>764744</v>
      </c>
      <c r="AB60" s="133">
        <f>AB61+AB62</f>
        <v>8558778</v>
      </c>
      <c r="AC60" s="133">
        <f>AC61+AC62</f>
        <v>13173038</v>
      </c>
      <c r="AD60" s="133">
        <f>AD61+AD62</f>
        <v>1473246</v>
      </c>
      <c r="AE60" s="127" t="s">
        <v>124</v>
      </c>
      <c r="AF60" s="128" t="s">
        <v>124</v>
      </c>
      <c r="AG60" s="121">
        <f t="shared" si="8"/>
        <v>13</v>
      </c>
      <c r="AH60" s="121">
        <f t="shared" si="9"/>
        <v>12.4</v>
      </c>
      <c r="AI60" s="121">
        <f t="shared" si="10"/>
        <v>11.2</v>
      </c>
      <c r="AJ60" s="121">
        <f t="shared" si="11"/>
        <v>14.9</v>
      </c>
      <c r="AK60" s="121">
        <f t="shared" si="12"/>
        <v>20.3</v>
      </c>
      <c r="AL60" s="132"/>
      <c r="AM60" s="132"/>
      <c r="AN60" s="133"/>
      <c r="AO60" s="133"/>
    </row>
    <row r="61" spans="1:41" ht="12.75" customHeight="1">
      <c r="A61" s="16">
        <v>221</v>
      </c>
      <c r="B61" s="12" t="s">
        <v>49</v>
      </c>
      <c r="C61" s="122">
        <v>23484414</v>
      </c>
      <c r="D61" s="122">
        <v>5107089</v>
      </c>
      <c r="E61" s="122">
        <v>242528</v>
      </c>
      <c r="F61" s="122">
        <v>8529256</v>
      </c>
      <c r="G61" s="122">
        <v>462939</v>
      </c>
      <c r="H61" s="122">
        <v>42569</v>
      </c>
      <c r="I61" s="122">
        <v>2018649</v>
      </c>
      <c r="J61" s="122">
        <v>1467775</v>
      </c>
      <c r="K61" s="122">
        <v>454735</v>
      </c>
      <c r="L61" s="122">
        <v>266057</v>
      </c>
      <c r="M61" s="122">
        <v>1881752</v>
      </c>
      <c r="N61" s="56">
        <f>C61-D61-E61-F61-G61-H61-I61-J61-K61-L61-M61</f>
        <v>3011065</v>
      </c>
      <c r="O61" s="118">
        <f t="shared" si="2"/>
        <v>21.7</v>
      </c>
      <c r="P61" s="118">
        <f t="shared" si="3"/>
        <v>36.299999999999997</v>
      </c>
      <c r="Q61" s="118">
        <f t="shared" si="4"/>
        <v>8.6</v>
      </c>
      <c r="R61" s="118">
        <f t="shared" si="5"/>
        <v>8</v>
      </c>
      <c r="S61" s="129">
        <v>22828895</v>
      </c>
      <c r="T61" s="134">
        <v>3412253</v>
      </c>
      <c r="U61" s="134">
        <v>3442940</v>
      </c>
      <c r="V61" s="134">
        <v>219274</v>
      </c>
      <c r="W61" s="134">
        <v>2634972</v>
      </c>
      <c r="X61" s="134">
        <v>2046649</v>
      </c>
      <c r="Y61" s="137">
        <v>4161106</v>
      </c>
      <c r="Z61" s="137">
        <v>756728</v>
      </c>
      <c r="AA61" s="56">
        <v>7680</v>
      </c>
      <c r="AB61" s="138">
        <v>3504503</v>
      </c>
      <c r="AC61" s="138">
        <v>2246625</v>
      </c>
      <c r="AD61" s="138">
        <v>396165</v>
      </c>
      <c r="AE61" s="127" t="s">
        <v>124</v>
      </c>
      <c r="AF61" s="128" t="s">
        <v>124</v>
      </c>
      <c r="AG61" s="121">
        <f t="shared" si="8"/>
        <v>14.9</v>
      </c>
      <c r="AH61" s="121">
        <f t="shared" si="9"/>
        <v>15.1</v>
      </c>
      <c r="AI61" s="121">
        <f t="shared" si="10"/>
        <v>11.5</v>
      </c>
      <c r="AJ61" s="121">
        <f t="shared" si="11"/>
        <v>18.2</v>
      </c>
      <c r="AK61" s="121">
        <f t="shared" si="12"/>
        <v>9.8000000000000007</v>
      </c>
      <c r="AL61" s="132">
        <v>0</v>
      </c>
      <c r="AM61" s="132">
        <v>4920</v>
      </c>
      <c r="AN61" s="133"/>
      <c r="AO61" s="138"/>
    </row>
    <row r="62" spans="1:41" ht="12.75" customHeight="1">
      <c r="A62" s="16">
        <v>223</v>
      </c>
      <c r="B62" s="12" t="s">
        <v>75</v>
      </c>
      <c r="C62" s="122">
        <v>46645706</v>
      </c>
      <c r="D62" s="122">
        <v>7754604</v>
      </c>
      <c r="E62" s="122">
        <v>339124</v>
      </c>
      <c r="F62" s="122">
        <v>14212931</v>
      </c>
      <c r="G62" s="122">
        <v>739801</v>
      </c>
      <c r="H62" s="122">
        <v>59536</v>
      </c>
      <c r="I62" s="122">
        <v>4956648</v>
      </c>
      <c r="J62" s="122">
        <v>2635287</v>
      </c>
      <c r="K62" s="122">
        <v>412116</v>
      </c>
      <c r="L62" s="122">
        <v>289444</v>
      </c>
      <c r="M62" s="122">
        <v>8203000</v>
      </c>
      <c r="N62" s="56">
        <f>C62-D62-E62-F62-G62-H62-I62-J62-K62-L62-M62</f>
        <v>7043215</v>
      </c>
      <c r="O62" s="118">
        <f t="shared" si="2"/>
        <v>16.600000000000001</v>
      </c>
      <c r="P62" s="118">
        <f t="shared" si="3"/>
        <v>30.5</v>
      </c>
      <c r="Q62" s="118">
        <f t="shared" si="4"/>
        <v>10.6</v>
      </c>
      <c r="R62" s="118">
        <f t="shared" si="5"/>
        <v>17.600000000000001</v>
      </c>
      <c r="S62" s="129">
        <v>41950420</v>
      </c>
      <c r="T62" s="134">
        <v>5003318</v>
      </c>
      <c r="U62" s="134">
        <v>4584376</v>
      </c>
      <c r="V62" s="134">
        <v>479748</v>
      </c>
      <c r="W62" s="134">
        <v>4605568</v>
      </c>
      <c r="X62" s="134">
        <v>3131009</v>
      </c>
      <c r="Y62" s="137">
        <v>5479020</v>
      </c>
      <c r="Z62" s="137">
        <v>852548</v>
      </c>
      <c r="AA62" s="56">
        <v>757064</v>
      </c>
      <c r="AB62" s="138">
        <v>5054275</v>
      </c>
      <c r="AC62" s="138">
        <v>10926413</v>
      </c>
      <c r="AD62" s="138">
        <v>1077081</v>
      </c>
      <c r="AE62" s="127" t="s">
        <v>124</v>
      </c>
      <c r="AF62" s="56" t="s">
        <v>124</v>
      </c>
      <c r="AG62" s="121">
        <f t="shared" si="8"/>
        <v>11.9</v>
      </c>
      <c r="AH62" s="121">
        <f t="shared" si="9"/>
        <v>10.9</v>
      </c>
      <c r="AI62" s="121">
        <f t="shared" si="10"/>
        <v>11</v>
      </c>
      <c r="AJ62" s="121">
        <f t="shared" si="11"/>
        <v>13.1</v>
      </c>
      <c r="AK62" s="121">
        <f t="shared" si="12"/>
        <v>26</v>
      </c>
      <c r="AL62" s="132">
        <v>591100</v>
      </c>
      <c r="AM62" s="132">
        <v>416000</v>
      </c>
      <c r="AN62" s="138"/>
      <c r="AO62" s="138"/>
    </row>
    <row r="63" spans="1:41" ht="20.25" customHeight="1">
      <c r="A63" s="6"/>
      <c r="B63" s="22" t="s">
        <v>50</v>
      </c>
      <c r="C63" s="122">
        <v>84076302</v>
      </c>
      <c r="D63" s="122">
        <v>16406134</v>
      </c>
      <c r="E63" s="122">
        <v>728722</v>
      </c>
      <c r="F63" s="122">
        <v>29946705</v>
      </c>
      <c r="G63" s="122">
        <v>1603218</v>
      </c>
      <c r="H63" s="122">
        <v>128061</v>
      </c>
      <c r="I63" s="122">
        <v>8108553</v>
      </c>
      <c r="J63" s="122">
        <v>6595540</v>
      </c>
      <c r="K63" s="122">
        <v>2442939</v>
      </c>
      <c r="L63" s="122">
        <v>527619</v>
      </c>
      <c r="M63" s="122">
        <v>10843045</v>
      </c>
      <c r="N63" s="56">
        <f>SUM(N64:N66)</f>
        <v>6745766</v>
      </c>
      <c r="O63" s="118">
        <f t="shared" si="2"/>
        <v>19.5</v>
      </c>
      <c r="P63" s="118">
        <f t="shared" si="3"/>
        <v>35.6</v>
      </c>
      <c r="Q63" s="118">
        <f t="shared" si="4"/>
        <v>9.6</v>
      </c>
      <c r="R63" s="118">
        <f t="shared" si="5"/>
        <v>12.9</v>
      </c>
      <c r="S63" s="147">
        <v>82024441</v>
      </c>
      <c r="T63" s="148">
        <f>SUM(T64:T66)</f>
        <v>11553138</v>
      </c>
      <c r="U63" s="148">
        <f t="shared" ref="U63:X63" si="28">SUM(U64:U66)</f>
        <v>9788769</v>
      </c>
      <c r="V63" s="148">
        <f t="shared" si="28"/>
        <v>432964</v>
      </c>
      <c r="W63" s="148">
        <f t="shared" si="28"/>
        <v>10399931</v>
      </c>
      <c r="X63" s="148">
        <f t="shared" si="28"/>
        <v>9287190</v>
      </c>
      <c r="Y63" s="130">
        <f>SUM(Y64:Y66)</f>
        <v>14312919</v>
      </c>
      <c r="Z63" s="130">
        <f t="shared" ref="Z63:AA63" si="29">SUM(Z64:Z66)</f>
        <v>3442317</v>
      </c>
      <c r="AA63" s="130">
        <f t="shared" si="29"/>
        <v>358938</v>
      </c>
      <c r="AB63" s="131">
        <f>SUM(AB64:AB66)</f>
        <v>8764657</v>
      </c>
      <c r="AC63" s="131">
        <f>SUM(AC64:AC66)</f>
        <v>11637748</v>
      </c>
      <c r="AD63" s="131">
        <f>SUM(AD64:AD66)</f>
        <v>2045870</v>
      </c>
      <c r="AE63" s="127" t="s">
        <v>124</v>
      </c>
      <c r="AF63" s="128" t="s">
        <v>124</v>
      </c>
      <c r="AG63" s="121">
        <f t="shared" si="8"/>
        <v>14.1</v>
      </c>
      <c r="AH63" s="121">
        <f t="shared" si="9"/>
        <v>11.9</v>
      </c>
      <c r="AI63" s="121">
        <f t="shared" si="10"/>
        <v>12.7</v>
      </c>
      <c r="AJ63" s="121">
        <f t="shared" si="11"/>
        <v>17.399999999999999</v>
      </c>
      <c r="AK63" s="121">
        <f t="shared" si="12"/>
        <v>14.2</v>
      </c>
      <c r="AL63" s="132"/>
      <c r="AM63" s="132"/>
      <c r="AN63" s="133"/>
      <c r="AO63" s="133"/>
    </row>
    <row r="64" spans="1:41" s="37" customFormat="1" ht="12.75" customHeight="1">
      <c r="A64" s="36">
        <v>205</v>
      </c>
      <c r="B64" s="50" t="s">
        <v>147</v>
      </c>
      <c r="C64" s="122">
        <v>23813420</v>
      </c>
      <c r="D64" s="122">
        <v>5888141</v>
      </c>
      <c r="E64" s="122">
        <v>171929</v>
      </c>
      <c r="F64" s="122">
        <v>7074793</v>
      </c>
      <c r="G64" s="122">
        <v>538080</v>
      </c>
      <c r="H64" s="122">
        <v>30207</v>
      </c>
      <c r="I64" s="122">
        <v>2652329</v>
      </c>
      <c r="J64" s="122">
        <v>2033157</v>
      </c>
      <c r="K64" s="122">
        <v>911296</v>
      </c>
      <c r="L64" s="122">
        <v>163917</v>
      </c>
      <c r="M64" s="122">
        <v>2217545</v>
      </c>
      <c r="N64" s="56">
        <f>C64-D64-E64-F64-G64-H64-I64-J64-K64-L64-M64</f>
        <v>2132026</v>
      </c>
      <c r="O64" s="118">
        <f t="shared" si="2"/>
        <v>24.7</v>
      </c>
      <c r="P64" s="118">
        <f t="shared" si="3"/>
        <v>29.7</v>
      </c>
      <c r="Q64" s="118">
        <f t="shared" si="4"/>
        <v>11.1</v>
      </c>
      <c r="R64" s="118">
        <f t="shared" si="5"/>
        <v>9.3000000000000007</v>
      </c>
      <c r="S64" s="129">
        <v>23116028</v>
      </c>
      <c r="T64" s="134">
        <v>3902613</v>
      </c>
      <c r="U64" s="134">
        <v>2559551</v>
      </c>
      <c r="V64" s="134">
        <v>51973</v>
      </c>
      <c r="W64" s="134">
        <v>3596423</v>
      </c>
      <c r="X64" s="134">
        <v>2011386</v>
      </c>
      <c r="Y64" s="137">
        <v>4229378</v>
      </c>
      <c r="Z64" s="137">
        <v>533577</v>
      </c>
      <c r="AA64" s="56">
        <v>114475</v>
      </c>
      <c r="AB64" s="138">
        <v>2835761</v>
      </c>
      <c r="AC64" s="138">
        <v>2694101</v>
      </c>
      <c r="AD64" s="138">
        <v>586790</v>
      </c>
      <c r="AE64" s="127" t="s">
        <v>124</v>
      </c>
      <c r="AF64" s="141" t="s">
        <v>124</v>
      </c>
      <c r="AG64" s="121">
        <f t="shared" si="8"/>
        <v>16.899999999999999</v>
      </c>
      <c r="AH64" s="121">
        <f t="shared" si="9"/>
        <v>11.1</v>
      </c>
      <c r="AI64" s="121">
        <f t="shared" si="10"/>
        <v>15.6</v>
      </c>
      <c r="AJ64" s="121">
        <f t="shared" si="11"/>
        <v>18.3</v>
      </c>
      <c r="AK64" s="121">
        <f t="shared" si="12"/>
        <v>11.7</v>
      </c>
      <c r="AL64" s="132">
        <v>2194</v>
      </c>
      <c r="AM64" s="132">
        <v>120600</v>
      </c>
      <c r="AN64" s="138"/>
      <c r="AO64" s="138"/>
    </row>
    <row r="65" spans="1:41" ht="12.75" customHeight="1">
      <c r="A65" s="16">
        <v>224</v>
      </c>
      <c r="B65" s="12" t="s">
        <v>76</v>
      </c>
      <c r="C65" s="122">
        <v>30290557</v>
      </c>
      <c r="D65" s="122">
        <v>5740017</v>
      </c>
      <c r="E65" s="122">
        <v>281891</v>
      </c>
      <c r="F65" s="122">
        <v>10144637</v>
      </c>
      <c r="G65" s="122">
        <v>560799</v>
      </c>
      <c r="H65" s="122">
        <v>49533</v>
      </c>
      <c r="I65" s="122">
        <v>2839611</v>
      </c>
      <c r="J65" s="122">
        <v>1935443</v>
      </c>
      <c r="K65" s="122">
        <v>787938</v>
      </c>
      <c r="L65" s="122">
        <v>197843</v>
      </c>
      <c r="M65" s="122">
        <v>5339700</v>
      </c>
      <c r="N65" s="56">
        <f>C65-D65-E65-F65-G65-H65-I65-J65-K65-L65-M65</f>
        <v>2413145</v>
      </c>
      <c r="O65" s="118">
        <f t="shared" si="2"/>
        <v>18.899999999999999</v>
      </c>
      <c r="P65" s="118">
        <f t="shared" si="3"/>
        <v>33.5</v>
      </c>
      <c r="Q65" s="118">
        <f t="shared" si="4"/>
        <v>9.4</v>
      </c>
      <c r="R65" s="118">
        <f t="shared" si="5"/>
        <v>17.600000000000001</v>
      </c>
      <c r="S65" s="129">
        <v>29416295</v>
      </c>
      <c r="T65" s="134">
        <v>3854485</v>
      </c>
      <c r="U65" s="134">
        <v>3219171</v>
      </c>
      <c r="V65" s="134">
        <v>226125</v>
      </c>
      <c r="W65" s="134">
        <v>3424648</v>
      </c>
      <c r="X65" s="134">
        <v>4456794</v>
      </c>
      <c r="Y65" s="137">
        <v>4958154</v>
      </c>
      <c r="Z65" s="137">
        <v>755457</v>
      </c>
      <c r="AA65" s="56">
        <v>30000</v>
      </c>
      <c r="AB65" s="138">
        <v>1887844</v>
      </c>
      <c r="AC65" s="138">
        <v>6282453</v>
      </c>
      <c r="AD65" s="138">
        <v>321164</v>
      </c>
      <c r="AE65" s="127" t="s">
        <v>124</v>
      </c>
      <c r="AF65" s="56" t="s">
        <v>124</v>
      </c>
      <c r="AG65" s="121">
        <f t="shared" si="8"/>
        <v>13.1</v>
      </c>
      <c r="AH65" s="121">
        <f t="shared" si="9"/>
        <v>10.9</v>
      </c>
      <c r="AI65" s="121">
        <f t="shared" si="10"/>
        <v>11.6</v>
      </c>
      <c r="AJ65" s="121">
        <f t="shared" si="11"/>
        <v>16.899999999999999</v>
      </c>
      <c r="AK65" s="121">
        <f t="shared" si="12"/>
        <v>21.4</v>
      </c>
      <c r="AL65" s="132">
        <v>0</v>
      </c>
      <c r="AM65" s="132">
        <v>0</v>
      </c>
      <c r="AN65" s="133"/>
      <c r="AO65" s="133"/>
    </row>
    <row r="66" spans="1:41" ht="12.75" customHeight="1">
      <c r="A66" s="16">
        <v>226</v>
      </c>
      <c r="B66" s="12" t="s">
        <v>77</v>
      </c>
      <c r="C66" s="122">
        <v>29972325</v>
      </c>
      <c r="D66" s="122">
        <v>4777976</v>
      </c>
      <c r="E66" s="122">
        <v>274902</v>
      </c>
      <c r="F66" s="122">
        <v>12727275</v>
      </c>
      <c r="G66" s="122">
        <v>504339</v>
      </c>
      <c r="H66" s="122">
        <v>48321</v>
      </c>
      <c r="I66" s="122">
        <v>2616613</v>
      </c>
      <c r="J66" s="122">
        <v>2626940</v>
      </c>
      <c r="K66" s="122">
        <v>743705</v>
      </c>
      <c r="L66" s="122">
        <v>165859</v>
      </c>
      <c r="M66" s="122">
        <v>3285800</v>
      </c>
      <c r="N66" s="56">
        <f>C66-D66-E66-F66-G66-H66-I66-J66-K66-L66-M66</f>
        <v>2200595</v>
      </c>
      <c r="O66" s="118">
        <f t="shared" si="2"/>
        <v>15.9</v>
      </c>
      <c r="P66" s="118">
        <f t="shared" si="3"/>
        <v>42.5</v>
      </c>
      <c r="Q66" s="118">
        <f t="shared" si="4"/>
        <v>8.6999999999999993</v>
      </c>
      <c r="R66" s="118">
        <f t="shared" si="5"/>
        <v>11</v>
      </c>
      <c r="S66" s="129">
        <v>29492118</v>
      </c>
      <c r="T66" s="134">
        <v>3796040</v>
      </c>
      <c r="U66" s="134">
        <v>4010047</v>
      </c>
      <c r="V66" s="134">
        <v>154866</v>
      </c>
      <c r="W66" s="134">
        <v>3378860</v>
      </c>
      <c r="X66" s="134">
        <v>2819010</v>
      </c>
      <c r="Y66" s="137">
        <v>5125387</v>
      </c>
      <c r="Z66" s="137">
        <v>2153283</v>
      </c>
      <c r="AA66" s="56">
        <v>214463</v>
      </c>
      <c r="AB66" s="138">
        <v>4041052</v>
      </c>
      <c r="AC66" s="138">
        <v>2661194</v>
      </c>
      <c r="AD66" s="138">
        <v>1137916</v>
      </c>
      <c r="AE66" s="127" t="s">
        <v>124</v>
      </c>
      <c r="AF66" s="56" t="s">
        <v>124</v>
      </c>
      <c r="AG66" s="121">
        <f t="shared" si="8"/>
        <v>12.9</v>
      </c>
      <c r="AH66" s="121">
        <f t="shared" si="9"/>
        <v>13.6</v>
      </c>
      <c r="AI66" s="121">
        <f t="shared" si="10"/>
        <v>11.5</v>
      </c>
      <c r="AJ66" s="121">
        <f t="shared" si="11"/>
        <v>17.399999999999999</v>
      </c>
      <c r="AK66" s="121">
        <f t="shared" si="12"/>
        <v>9</v>
      </c>
      <c r="AL66" s="132">
        <v>94946</v>
      </c>
      <c r="AM66" s="132">
        <v>999000</v>
      </c>
      <c r="AN66" s="138"/>
      <c r="AO66" s="138"/>
    </row>
    <row r="67" spans="1:41" ht="12" customHeight="1">
      <c r="A67" s="23"/>
      <c r="B67" s="24"/>
      <c r="C67" s="33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34"/>
      <c r="P67" s="26"/>
      <c r="Q67" s="26"/>
      <c r="R67" s="26"/>
      <c r="S67" s="33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149"/>
      <c r="AH67" s="150"/>
      <c r="AI67" s="151"/>
      <c r="AJ67" s="152"/>
      <c r="AK67" s="153"/>
    </row>
    <row r="68" spans="1:41" s="45" customFormat="1" ht="15" customHeight="1">
      <c r="A68" s="42"/>
      <c r="B68" s="42" t="s">
        <v>7</v>
      </c>
      <c r="C68" s="38" t="s">
        <v>153</v>
      </c>
      <c r="D68" s="43"/>
      <c r="E68" s="43"/>
      <c r="F68" s="43"/>
      <c r="G68" s="43"/>
      <c r="H68" s="43"/>
      <c r="I68" s="44"/>
      <c r="K68" s="38" t="s">
        <v>153</v>
      </c>
      <c r="M68" s="44"/>
      <c r="N68" s="44"/>
      <c r="O68" s="46"/>
      <c r="P68" s="44"/>
      <c r="Q68" s="44"/>
      <c r="R68" s="44"/>
      <c r="S68" s="38" t="s">
        <v>153</v>
      </c>
      <c r="T68" s="77"/>
      <c r="U68" s="77"/>
      <c r="V68" s="77"/>
      <c r="W68" s="77"/>
      <c r="X68" s="77"/>
      <c r="Y68" s="77"/>
      <c r="Z68" s="38"/>
      <c r="AA68" s="38"/>
      <c r="AB68" s="77" t="s">
        <v>153</v>
      </c>
      <c r="AC68" s="77"/>
      <c r="AD68" s="77"/>
      <c r="AE68" s="77"/>
      <c r="AF68" s="77"/>
      <c r="AG68" s="154"/>
      <c r="AH68" s="42"/>
      <c r="AI68" s="121"/>
      <c r="AJ68" s="47"/>
      <c r="AK68" s="47"/>
    </row>
    <row r="69" spans="1:41" ht="18" customHeight="1">
      <c r="A69" s="1"/>
      <c r="B69" s="1"/>
      <c r="C69" s="27"/>
      <c r="D69" s="35"/>
      <c r="E69" s="35"/>
      <c r="F69" s="35"/>
      <c r="G69" s="35"/>
      <c r="H69" s="35"/>
      <c r="I69" s="36"/>
      <c r="J69" s="36"/>
      <c r="K69" s="37"/>
      <c r="L69" s="37"/>
      <c r="M69" s="36"/>
      <c r="N69" s="36"/>
      <c r="O69" s="72"/>
      <c r="P69" s="36"/>
      <c r="Q69" s="36"/>
      <c r="R69" s="36"/>
      <c r="S69" s="27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155"/>
      <c r="AH69" s="1"/>
      <c r="AI69" s="121"/>
      <c r="AJ69" s="37"/>
      <c r="AK69" s="37"/>
    </row>
    <row r="70" spans="1:41" ht="12" customHeight="1">
      <c r="A70" s="1"/>
      <c r="B70" s="1"/>
      <c r="C70" s="36"/>
      <c r="D70" s="36"/>
      <c r="E70" s="36"/>
      <c r="F70" s="36"/>
      <c r="G70" s="36"/>
      <c r="H70" s="36"/>
      <c r="I70" s="35"/>
      <c r="J70" s="35"/>
      <c r="K70" s="36"/>
      <c r="L70" s="38"/>
      <c r="M70" s="35"/>
      <c r="N70" s="35"/>
      <c r="O70" s="39"/>
      <c r="P70" s="35"/>
      <c r="Q70" s="35"/>
      <c r="R70" s="35"/>
      <c r="S70" s="36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36"/>
      <c r="AH70" s="1"/>
      <c r="AI70" s="121"/>
      <c r="AJ70" s="36"/>
      <c r="AK70" s="36"/>
    </row>
    <row r="71" spans="1:41" ht="12" customHeight="1">
      <c r="A71" s="1"/>
      <c r="B71" s="1"/>
      <c r="C71" s="36"/>
      <c r="D71" s="36"/>
      <c r="E71" s="36"/>
      <c r="F71" s="36"/>
      <c r="G71" s="36"/>
      <c r="H71" s="36"/>
      <c r="I71" s="35"/>
      <c r="J71" s="35"/>
      <c r="K71" s="36"/>
      <c r="L71" s="38"/>
      <c r="M71" s="35"/>
      <c r="N71" s="35"/>
      <c r="O71" s="39"/>
      <c r="P71" s="35"/>
      <c r="Q71" s="35"/>
      <c r="R71" s="35"/>
      <c r="S71" s="36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36"/>
      <c r="AH71" s="1"/>
      <c r="AI71" s="121"/>
      <c r="AJ71" s="36"/>
      <c r="AK71" s="36"/>
    </row>
    <row r="72" spans="1:41" ht="12" customHeight="1">
      <c r="A72" s="1"/>
      <c r="B72" s="1"/>
      <c r="C72" s="36"/>
      <c r="D72" s="36"/>
      <c r="E72" s="36"/>
      <c r="F72" s="36"/>
      <c r="G72" s="36"/>
      <c r="H72" s="36"/>
      <c r="I72" s="35"/>
      <c r="J72" s="35"/>
      <c r="K72" s="36"/>
      <c r="L72" s="38"/>
      <c r="M72" s="35"/>
      <c r="N72" s="35"/>
      <c r="O72" s="39"/>
      <c r="P72" s="35"/>
      <c r="Q72" s="35"/>
      <c r="R72" s="35"/>
      <c r="S72" s="36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36"/>
      <c r="AH72" s="1"/>
      <c r="AI72" s="121"/>
      <c r="AJ72" s="36"/>
      <c r="AK72" s="36"/>
    </row>
    <row r="73" spans="1:41">
      <c r="AI73" s="121"/>
    </row>
    <row r="74" spans="1:41">
      <c r="AI74" s="121"/>
    </row>
    <row r="75" spans="1:41">
      <c r="AI75" s="121"/>
    </row>
    <row r="76" spans="1:41">
      <c r="AI76" s="121"/>
    </row>
    <row r="77" spans="1:41">
      <c r="AI77" s="121"/>
    </row>
    <row r="78" spans="1:41">
      <c r="AI78" s="121"/>
    </row>
    <row r="79" spans="1:41">
      <c r="AI79" s="121"/>
    </row>
    <row r="80" spans="1:41">
      <c r="AI80" s="121"/>
    </row>
    <row r="81" spans="35:35">
      <c r="AI81" s="121"/>
    </row>
    <row r="82" spans="35:35">
      <c r="AI82" s="121"/>
    </row>
    <row r="83" spans="35:35">
      <c r="AI83" s="121"/>
    </row>
    <row r="84" spans="35:35">
      <c r="AI84" s="121"/>
    </row>
    <row r="85" spans="35:35">
      <c r="AI85" s="121"/>
    </row>
    <row r="86" spans="35:35">
      <c r="AI86" s="121"/>
    </row>
    <row r="87" spans="35:35">
      <c r="AI87" s="121"/>
    </row>
    <row r="88" spans="35:35">
      <c r="AI88" s="121"/>
    </row>
    <row r="89" spans="35:35">
      <c r="AI89" s="121"/>
    </row>
    <row r="90" spans="35:35">
      <c r="AI90" s="121"/>
    </row>
    <row r="91" spans="35:35">
      <c r="AI91" s="121"/>
    </row>
    <row r="92" spans="35:35">
      <c r="AI92" s="121"/>
    </row>
    <row r="93" spans="35:35">
      <c r="AI93" s="121"/>
    </row>
    <row r="94" spans="35:35">
      <c r="AI94" s="121"/>
    </row>
    <row r="95" spans="35:35">
      <c r="AI95" s="121"/>
    </row>
    <row r="96" spans="35:35">
      <c r="AI96" s="121"/>
    </row>
    <row r="97" spans="35:35">
      <c r="AI97" s="121"/>
    </row>
    <row r="98" spans="35:35">
      <c r="AI98" s="121"/>
    </row>
    <row r="99" spans="35:35">
      <c r="AI99" s="121"/>
    </row>
    <row r="100" spans="35:35">
      <c r="AI100" s="121"/>
    </row>
    <row r="101" spans="35:35">
      <c r="AI101" s="121"/>
    </row>
    <row r="102" spans="35:35">
      <c r="AI102" s="121"/>
    </row>
    <row r="103" spans="35:35">
      <c r="AI103" s="121"/>
    </row>
    <row r="104" spans="35:35">
      <c r="AI104" s="121"/>
    </row>
    <row r="105" spans="35:35">
      <c r="AI105" s="121"/>
    </row>
    <row r="106" spans="35:35">
      <c r="AI106" s="121"/>
    </row>
    <row r="107" spans="35:35">
      <c r="AI107" s="121"/>
    </row>
    <row r="108" spans="35:35">
      <c r="AI108" s="121"/>
    </row>
    <row r="109" spans="35:35">
      <c r="AI109" s="121"/>
    </row>
    <row r="110" spans="35:35">
      <c r="AI110" s="121"/>
    </row>
    <row r="111" spans="35:35">
      <c r="AI111" s="121"/>
    </row>
    <row r="112" spans="35:35">
      <c r="AI112" s="121"/>
    </row>
    <row r="113" spans="35:35">
      <c r="AI113" s="121"/>
    </row>
    <row r="114" spans="35:35">
      <c r="AI114" s="121"/>
    </row>
    <row r="115" spans="35:35">
      <c r="AI115" s="121"/>
    </row>
    <row r="116" spans="35:35">
      <c r="AI116" s="121"/>
    </row>
    <row r="117" spans="35:35">
      <c r="AI117" s="121"/>
    </row>
    <row r="118" spans="35:35">
      <c r="AI118" s="121"/>
    </row>
    <row r="119" spans="35:35">
      <c r="AI119" s="121"/>
    </row>
    <row r="120" spans="35:35">
      <c r="AI120" s="121"/>
    </row>
    <row r="121" spans="35:35">
      <c r="AI121" s="121"/>
    </row>
    <row r="122" spans="35:35">
      <c r="AI122" s="121"/>
    </row>
    <row r="123" spans="35:35">
      <c r="AI123" s="121"/>
    </row>
    <row r="124" spans="35:35">
      <c r="AI124" s="121"/>
    </row>
    <row r="125" spans="35:35">
      <c r="AI125" s="121"/>
    </row>
    <row r="126" spans="35:35">
      <c r="AI126" s="121"/>
    </row>
    <row r="127" spans="35:35">
      <c r="AI127" s="121"/>
    </row>
    <row r="128" spans="35:35">
      <c r="AI128" s="121"/>
    </row>
    <row r="129" spans="35:35">
      <c r="AI129" s="121"/>
    </row>
    <row r="130" spans="35:35">
      <c r="AI130" s="121"/>
    </row>
    <row r="131" spans="35:35">
      <c r="AI131" s="121"/>
    </row>
    <row r="132" spans="35:35">
      <c r="AI132" s="121"/>
    </row>
    <row r="133" spans="35:35">
      <c r="AI133" s="121"/>
    </row>
    <row r="134" spans="35:35">
      <c r="AI134" s="121"/>
    </row>
    <row r="135" spans="35:35">
      <c r="AI135" s="121"/>
    </row>
    <row r="136" spans="35:35">
      <c r="AI136" s="121"/>
    </row>
    <row r="137" spans="35:35">
      <c r="AI137" s="121"/>
    </row>
    <row r="138" spans="35:35">
      <c r="AI138" s="121"/>
    </row>
    <row r="139" spans="35:35">
      <c r="AI139" s="121"/>
    </row>
    <row r="140" spans="35:35">
      <c r="AI140" s="121"/>
    </row>
    <row r="141" spans="35:35">
      <c r="AI141" s="121"/>
    </row>
    <row r="142" spans="35:35">
      <c r="AI142" s="121"/>
    </row>
    <row r="143" spans="35:35">
      <c r="AI143" s="121"/>
    </row>
    <row r="144" spans="35:35">
      <c r="AI144" s="121"/>
    </row>
    <row r="145" spans="35:35">
      <c r="AI145" s="121"/>
    </row>
    <row r="146" spans="35:35">
      <c r="AI146" s="121"/>
    </row>
    <row r="147" spans="35:35">
      <c r="AI147" s="121"/>
    </row>
    <row r="148" spans="35:35">
      <c r="AI148" s="121"/>
    </row>
    <row r="149" spans="35:35">
      <c r="AI149" s="121"/>
    </row>
    <row r="150" spans="35:35">
      <c r="AI150" s="121"/>
    </row>
    <row r="151" spans="35:35">
      <c r="AI151" s="121"/>
    </row>
    <row r="152" spans="35:35">
      <c r="AI152" s="121"/>
    </row>
    <row r="153" spans="35:35">
      <c r="AI153" s="121"/>
    </row>
    <row r="154" spans="35:35">
      <c r="AI154" s="121"/>
    </row>
    <row r="155" spans="35:35">
      <c r="AI155" s="121"/>
    </row>
    <row r="156" spans="35:35">
      <c r="AI156" s="121"/>
    </row>
    <row r="157" spans="35:35">
      <c r="AI157" s="121"/>
    </row>
    <row r="158" spans="35:35">
      <c r="AI158" s="121"/>
    </row>
    <row r="159" spans="35:35">
      <c r="AI159" s="121"/>
    </row>
    <row r="160" spans="35:35">
      <c r="AI160" s="121"/>
    </row>
    <row r="161" spans="35:35">
      <c r="AI161" s="121"/>
    </row>
    <row r="162" spans="35:35">
      <c r="AI162" s="121"/>
    </row>
    <row r="163" spans="35:35">
      <c r="AI163" s="121"/>
    </row>
    <row r="164" spans="35:35">
      <c r="AI164" s="121"/>
    </row>
    <row r="165" spans="35:35">
      <c r="AI165" s="121"/>
    </row>
    <row r="166" spans="35:35">
      <c r="AI166" s="121"/>
    </row>
    <row r="167" spans="35:35">
      <c r="AI167" s="121"/>
    </row>
    <row r="168" spans="35:35">
      <c r="AI168" s="121"/>
    </row>
    <row r="169" spans="35:35">
      <c r="AI169" s="121"/>
    </row>
    <row r="170" spans="35:35">
      <c r="AI170" s="121"/>
    </row>
    <row r="171" spans="35:35">
      <c r="AI171" s="121"/>
    </row>
    <row r="172" spans="35:35">
      <c r="AI172" s="121"/>
    </row>
    <row r="173" spans="35:35">
      <c r="AI173" s="121"/>
    </row>
    <row r="174" spans="35:35">
      <c r="AI174" s="121"/>
    </row>
    <row r="175" spans="35:35">
      <c r="AI175" s="121"/>
    </row>
    <row r="176" spans="35:35">
      <c r="AI176" s="121"/>
    </row>
    <row r="177" spans="35:35">
      <c r="AI177" s="121"/>
    </row>
    <row r="178" spans="35:35">
      <c r="AI178" s="121"/>
    </row>
    <row r="179" spans="35:35">
      <c r="AI179" s="121"/>
    </row>
    <row r="180" spans="35:35">
      <c r="AI180" s="121"/>
    </row>
    <row r="181" spans="35:35">
      <c r="AI181" s="121"/>
    </row>
    <row r="182" spans="35:35">
      <c r="AI182" s="121"/>
    </row>
    <row r="183" spans="35:35">
      <c r="AI183" s="121"/>
    </row>
    <row r="184" spans="35:35">
      <c r="AI184" s="121"/>
    </row>
    <row r="185" spans="35:35">
      <c r="AI185" s="121"/>
    </row>
    <row r="186" spans="35:35">
      <c r="AI186" s="121"/>
    </row>
    <row r="187" spans="35:35">
      <c r="AI187" s="121"/>
    </row>
    <row r="188" spans="35:35">
      <c r="AI188" s="121"/>
    </row>
    <row r="189" spans="35:35">
      <c r="AI189" s="121"/>
    </row>
    <row r="190" spans="35:35">
      <c r="AI190" s="121"/>
    </row>
    <row r="191" spans="35:35">
      <c r="AI191" s="121"/>
    </row>
    <row r="192" spans="35:35">
      <c r="AI192" s="121"/>
    </row>
    <row r="193" spans="35:35">
      <c r="AI193" s="121"/>
    </row>
    <row r="194" spans="35:35">
      <c r="AI194" s="121"/>
    </row>
    <row r="195" spans="35:35">
      <c r="AI195" s="121"/>
    </row>
    <row r="196" spans="35:35">
      <c r="AI196" s="121"/>
    </row>
    <row r="197" spans="35:35">
      <c r="AI197" s="121"/>
    </row>
    <row r="198" spans="35:35">
      <c r="AI198" s="121"/>
    </row>
    <row r="199" spans="35:35">
      <c r="AI199" s="121"/>
    </row>
    <row r="200" spans="35:35">
      <c r="AI200" s="121"/>
    </row>
    <row r="201" spans="35:35">
      <c r="AI201" s="121"/>
    </row>
    <row r="202" spans="35:35">
      <c r="AI202" s="121"/>
    </row>
    <row r="203" spans="35:35">
      <c r="AI203" s="121"/>
    </row>
    <row r="204" spans="35:35">
      <c r="AI204" s="121"/>
    </row>
    <row r="205" spans="35:35">
      <c r="AI205" s="121"/>
    </row>
    <row r="206" spans="35:35">
      <c r="AI206" s="121"/>
    </row>
    <row r="207" spans="35:35">
      <c r="AI207" s="121"/>
    </row>
    <row r="208" spans="35:35">
      <c r="AI208" s="121"/>
    </row>
    <row r="209" spans="35:35">
      <c r="AI209" s="121"/>
    </row>
    <row r="210" spans="35:35">
      <c r="AI210" s="121"/>
    </row>
    <row r="211" spans="35:35">
      <c r="AI211" s="121"/>
    </row>
    <row r="212" spans="35:35">
      <c r="AI212" s="121"/>
    </row>
    <row r="213" spans="35:35">
      <c r="AI213" s="121"/>
    </row>
    <row r="214" spans="35:35">
      <c r="AI214" s="121"/>
    </row>
    <row r="215" spans="35:35">
      <c r="AI215" s="121"/>
    </row>
    <row r="216" spans="35:35">
      <c r="AI216" s="121"/>
    </row>
    <row r="217" spans="35:35">
      <c r="AI217" s="121"/>
    </row>
    <row r="218" spans="35:35">
      <c r="AI218" s="121"/>
    </row>
    <row r="219" spans="35:35">
      <c r="AI219" s="121"/>
    </row>
    <row r="220" spans="35:35">
      <c r="AI220" s="121"/>
    </row>
    <row r="221" spans="35:35">
      <c r="AI221" s="121"/>
    </row>
    <row r="222" spans="35:35">
      <c r="AI222" s="121"/>
    </row>
    <row r="223" spans="35:35">
      <c r="AI223" s="121"/>
    </row>
    <row r="224" spans="35:35">
      <c r="AI224" s="121"/>
    </row>
    <row r="225" spans="35:35">
      <c r="AI225" s="121"/>
    </row>
    <row r="226" spans="35:35">
      <c r="AI226" s="121"/>
    </row>
    <row r="227" spans="35:35">
      <c r="AI227" s="121"/>
    </row>
    <row r="228" spans="35:35">
      <c r="AI228" s="121"/>
    </row>
    <row r="229" spans="35:35">
      <c r="AI229" s="121"/>
    </row>
    <row r="230" spans="35:35">
      <c r="AI230" s="121"/>
    </row>
    <row r="231" spans="35:35">
      <c r="AI231" s="121"/>
    </row>
    <row r="232" spans="35:35">
      <c r="AI232" s="121"/>
    </row>
    <row r="233" spans="35:35">
      <c r="AI233" s="121"/>
    </row>
    <row r="234" spans="35:35">
      <c r="AI234" s="121"/>
    </row>
    <row r="235" spans="35:35">
      <c r="AI235" s="121"/>
    </row>
    <row r="236" spans="35:35">
      <c r="AI236" s="121"/>
    </row>
    <row r="237" spans="35:35">
      <c r="AI237" s="121"/>
    </row>
    <row r="238" spans="35:35">
      <c r="AI238" s="121"/>
    </row>
    <row r="239" spans="35:35">
      <c r="AI239" s="121"/>
    </row>
    <row r="240" spans="35:35">
      <c r="AI240" s="121"/>
    </row>
    <row r="241" spans="35:35">
      <c r="AI241" s="121"/>
    </row>
    <row r="242" spans="35:35">
      <c r="AI242" s="121"/>
    </row>
    <row r="243" spans="35:35">
      <c r="AI243" s="121"/>
    </row>
    <row r="244" spans="35:35">
      <c r="AI244" s="121"/>
    </row>
    <row r="245" spans="35:35">
      <c r="AI245" s="121"/>
    </row>
    <row r="246" spans="35:35">
      <c r="AI246" s="121"/>
    </row>
    <row r="247" spans="35:35">
      <c r="AI247" s="121"/>
    </row>
    <row r="248" spans="35:35">
      <c r="AI248" s="121"/>
    </row>
    <row r="249" spans="35:35">
      <c r="AI249" s="121"/>
    </row>
    <row r="250" spans="35:35">
      <c r="AI250" s="121"/>
    </row>
    <row r="251" spans="35:35">
      <c r="AI251" s="121"/>
    </row>
    <row r="252" spans="35:35">
      <c r="AI252" s="121"/>
    </row>
    <row r="253" spans="35:35">
      <c r="AI253" s="121"/>
    </row>
    <row r="254" spans="35:35">
      <c r="AI254" s="121"/>
    </row>
    <row r="255" spans="35:35">
      <c r="AI255" s="121"/>
    </row>
    <row r="256" spans="35:35">
      <c r="AI256" s="121"/>
    </row>
    <row r="257" spans="35:35">
      <c r="AI257" s="121"/>
    </row>
    <row r="258" spans="35:35">
      <c r="AI258" s="121"/>
    </row>
    <row r="259" spans="35:35">
      <c r="AI259" s="121"/>
    </row>
    <row r="260" spans="35:35">
      <c r="AI260" s="121"/>
    </row>
    <row r="261" spans="35:35">
      <c r="AI261" s="121"/>
    </row>
    <row r="262" spans="35:35">
      <c r="AI262" s="121"/>
    </row>
    <row r="263" spans="35:35">
      <c r="AI263" s="121"/>
    </row>
    <row r="264" spans="35:35">
      <c r="AI264" s="121"/>
    </row>
    <row r="265" spans="35:35">
      <c r="AI265" s="121"/>
    </row>
    <row r="266" spans="35:35">
      <c r="AI266" s="121"/>
    </row>
    <row r="267" spans="35:35">
      <c r="AI267" s="121"/>
    </row>
    <row r="268" spans="35:35">
      <c r="AI268" s="121"/>
    </row>
    <row r="269" spans="35:35">
      <c r="AI269" s="121"/>
    </row>
    <row r="270" spans="35:35">
      <c r="AI270" s="121"/>
    </row>
    <row r="271" spans="35:35">
      <c r="AI271" s="121"/>
    </row>
    <row r="272" spans="35:35">
      <c r="AI272" s="121"/>
    </row>
    <row r="273" spans="35:35">
      <c r="AI273" s="121"/>
    </row>
    <row r="274" spans="35:35">
      <c r="AI274" s="121"/>
    </row>
    <row r="275" spans="35:35">
      <c r="AI275" s="121"/>
    </row>
  </sheetData>
  <mergeCells count="3">
    <mergeCell ref="A3:B3"/>
    <mergeCell ref="A4:B4"/>
    <mergeCell ref="A5:B5"/>
  </mergeCells>
  <phoneticPr fontId="9"/>
  <pageMargins left="0.23622047244094491" right="0.23622047244094491" top="0.74803149606299213" bottom="0.74803149606299213" header="0.31496062992125984" footer="0.31496062992125984"/>
  <pageSetup paperSize="9" scale="98" firstPageNumber="66" orientation="portrait" useFirstPageNumber="1" r:id="rId1"/>
  <headerFooter alignWithMargins="0">
    <oddHeader>&amp;L&amp;"ＭＳ Ｐゴシック,太字"市区町ﾃﾞｰﾀ　普通会計決算</oddHeader>
  </headerFooter>
  <rowBreaks count="1" manualBreakCount="1">
    <brk id="56" max="16383" man="1"/>
  </rowBreaks>
  <colBreaks count="3" manualBreakCount="3">
    <brk id="10" max="1048575" man="1"/>
    <brk id="18" max="67" man="1"/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34"/>
  <sheetViews>
    <sheetView tabSelected="1" view="pageBreakPreview" zoomScaleNormal="100" zoomScaleSheetLayoutView="100" workbookViewId="0">
      <pane xSplit="2" ySplit="5" topLeftCell="C6" activePane="bottomRight" state="frozenSplit"/>
      <selection activeCell="C6" sqref="C6"/>
      <selection pane="topRight" activeCell="C6" sqref="C6"/>
      <selection pane="bottomLeft" activeCell="C6" sqref="C6"/>
      <selection pane="bottomRight" activeCell="I63" sqref="I63"/>
    </sheetView>
  </sheetViews>
  <sheetFormatPr defaultRowHeight="17.25"/>
  <cols>
    <col min="1" max="1" width="3.09765625" style="55" customWidth="1"/>
    <col min="2" max="2" width="7.69921875" style="55" customWidth="1"/>
    <col min="3" max="9" width="8" style="55" customWidth="1"/>
    <col min="10" max="17" width="6.796875" style="55" customWidth="1"/>
    <col min="18" max="18" width="6.69921875" style="55" customWidth="1"/>
    <col min="19" max="19" width="8.796875" style="55"/>
    <col min="20" max="20" width="12.3984375" style="55" bestFit="1" customWidth="1"/>
    <col min="21" max="16384" width="8.796875" style="55"/>
  </cols>
  <sheetData>
    <row r="1" spans="1:20" ht="12" customHeight="1">
      <c r="A1" s="2"/>
      <c r="B1" s="2"/>
      <c r="C1" s="29" t="s">
        <v>68</v>
      </c>
      <c r="D1" s="29"/>
      <c r="E1" s="88"/>
      <c r="F1" s="88"/>
      <c r="G1" s="88"/>
      <c r="H1" s="88"/>
      <c r="I1" s="88"/>
      <c r="J1" s="29" t="s">
        <v>66</v>
      </c>
      <c r="K1" s="88"/>
      <c r="L1" s="157"/>
      <c r="M1" s="88" t="s">
        <v>69</v>
      </c>
      <c r="N1" s="88"/>
      <c r="O1" s="88"/>
      <c r="P1" s="88" t="s">
        <v>70</v>
      </c>
      <c r="Q1" s="158"/>
      <c r="R1" s="88"/>
    </row>
    <row r="2" spans="1:20" ht="12" customHeight="1">
      <c r="A2" s="13"/>
      <c r="B2" s="13"/>
      <c r="C2" s="112">
        <v>321</v>
      </c>
      <c r="D2" s="112">
        <v>322</v>
      </c>
      <c r="E2" s="112">
        <v>323</v>
      </c>
      <c r="F2" s="112">
        <v>324</v>
      </c>
      <c r="G2" s="112">
        <v>325</v>
      </c>
      <c r="H2" s="112">
        <v>326</v>
      </c>
      <c r="I2" s="112">
        <v>327</v>
      </c>
      <c r="J2" s="112">
        <v>328</v>
      </c>
      <c r="K2" s="112">
        <v>329</v>
      </c>
      <c r="L2" s="112">
        <v>330</v>
      </c>
      <c r="M2" s="112">
        <v>331</v>
      </c>
      <c r="N2" s="112">
        <v>332</v>
      </c>
      <c r="O2" s="112">
        <v>333</v>
      </c>
      <c r="P2" s="112">
        <v>334</v>
      </c>
      <c r="Q2" s="112">
        <v>335</v>
      </c>
      <c r="R2" s="112">
        <v>336</v>
      </c>
    </row>
    <row r="3" spans="1:20" ht="45" customHeight="1">
      <c r="A3" s="186" t="s">
        <v>1</v>
      </c>
      <c r="B3" s="187"/>
      <c r="C3" s="113" t="s">
        <v>126</v>
      </c>
      <c r="D3" s="113" t="s">
        <v>117</v>
      </c>
      <c r="E3" s="113" t="s">
        <v>118</v>
      </c>
      <c r="F3" s="113" t="s">
        <v>154</v>
      </c>
      <c r="G3" s="113" t="s">
        <v>119</v>
      </c>
      <c r="H3" s="159" t="s">
        <v>155</v>
      </c>
      <c r="I3" s="114" t="s">
        <v>120</v>
      </c>
      <c r="J3" s="115" t="s">
        <v>90</v>
      </c>
      <c r="K3" s="113" t="s">
        <v>91</v>
      </c>
      <c r="L3" s="113" t="s">
        <v>92</v>
      </c>
      <c r="M3" s="113" t="s">
        <v>156</v>
      </c>
      <c r="N3" s="113" t="s">
        <v>157</v>
      </c>
      <c r="O3" s="113" t="s">
        <v>158</v>
      </c>
      <c r="P3" s="160" t="s">
        <v>159</v>
      </c>
      <c r="Q3" s="160" t="s">
        <v>160</v>
      </c>
      <c r="R3" s="114" t="s">
        <v>161</v>
      </c>
    </row>
    <row r="4" spans="1:20" ht="21" customHeight="1">
      <c r="A4" s="188" t="s">
        <v>2</v>
      </c>
      <c r="B4" s="189"/>
      <c r="C4" s="161">
        <v>42370</v>
      </c>
      <c r="D4" s="161">
        <v>42095</v>
      </c>
      <c r="E4" s="161">
        <v>42095</v>
      </c>
      <c r="F4" s="161">
        <v>42095</v>
      </c>
      <c r="G4" s="161">
        <v>42095</v>
      </c>
      <c r="H4" s="161">
        <v>42095</v>
      </c>
      <c r="I4" s="162">
        <v>42095</v>
      </c>
      <c r="J4" s="163">
        <v>41987</v>
      </c>
      <c r="K4" s="163">
        <v>41987</v>
      </c>
      <c r="L4" s="163">
        <v>41987</v>
      </c>
      <c r="M4" s="161">
        <v>41476</v>
      </c>
      <c r="N4" s="161">
        <v>41476</v>
      </c>
      <c r="O4" s="161">
        <v>41476</v>
      </c>
      <c r="P4" s="161">
        <v>41476</v>
      </c>
      <c r="Q4" s="161">
        <v>41476</v>
      </c>
      <c r="R4" s="162">
        <v>41476</v>
      </c>
    </row>
    <row r="5" spans="1:20" ht="12" customHeight="1">
      <c r="A5" s="186" t="s">
        <v>3</v>
      </c>
      <c r="B5" s="187"/>
      <c r="C5" s="164" t="s">
        <v>5</v>
      </c>
      <c r="D5" s="164" t="s">
        <v>5</v>
      </c>
      <c r="E5" s="164" t="s">
        <v>5</v>
      </c>
      <c r="F5" s="164" t="s">
        <v>5</v>
      </c>
      <c r="G5" s="164" t="s">
        <v>5</v>
      </c>
      <c r="H5" s="164" t="s">
        <v>5</v>
      </c>
      <c r="I5" s="165" t="s">
        <v>5</v>
      </c>
      <c r="J5" s="166" t="s">
        <v>5</v>
      </c>
      <c r="K5" s="164" t="s">
        <v>5</v>
      </c>
      <c r="L5" s="167" t="s">
        <v>65</v>
      </c>
      <c r="M5" s="164" t="s">
        <v>5</v>
      </c>
      <c r="N5" s="164" t="s">
        <v>5</v>
      </c>
      <c r="O5" s="167" t="s">
        <v>162</v>
      </c>
      <c r="P5" s="168" t="s">
        <v>5</v>
      </c>
      <c r="Q5" s="168" t="s">
        <v>5</v>
      </c>
      <c r="R5" s="169" t="s">
        <v>162</v>
      </c>
    </row>
    <row r="6" spans="1:20" ht="9" customHeight="1">
      <c r="A6" s="4"/>
      <c r="B6" s="9"/>
      <c r="C6" s="5"/>
      <c r="D6" s="8"/>
      <c r="E6" s="5"/>
      <c r="F6" s="5"/>
      <c r="G6" s="5"/>
      <c r="H6" s="5"/>
      <c r="I6" s="5"/>
      <c r="J6" s="5"/>
      <c r="K6" s="5"/>
      <c r="L6" s="170"/>
      <c r="M6" s="170"/>
      <c r="N6" s="170"/>
      <c r="O6" s="5"/>
      <c r="P6" s="170"/>
      <c r="Q6" s="170"/>
      <c r="R6" s="5"/>
    </row>
    <row r="7" spans="1:20" ht="12" customHeight="1">
      <c r="A7" s="6" t="s">
        <v>6</v>
      </c>
      <c r="B7" s="7" t="s">
        <v>0</v>
      </c>
      <c r="C7" s="171">
        <f>C8+C18+C22+C28+C34+C41+C46+C54+C60+C63</f>
        <v>877</v>
      </c>
      <c r="D7" s="172">
        <v>49273</v>
      </c>
      <c r="E7" s="172">
        <v>46351</v>
      </c>
      <c r="F7" s="172">
        <v>21435</v>
      </c>
      <c r="G7" s="172">
        <v>2897</v>
      </c>
      <c r="H7" s="172">
        <v>1346</v>
      </c>
      <c r="I7" s="172">
        <v>25</v>
      </c>
      <c r="J7" s="119">
        <f>J8+J18+J22+J28+J34+J41+J46+J54+J60+J63</f>
        <v>4535145</v>
      </c>
      <c r="K7" s="119">
        <f>K8+K18+K22+K28+K34+K41+K46+K54+K60+K63</f>
        <v>2306550</v>
      </c>
      <c r="L7" s="173">
        <f>K7/J7*100</f>
        <v>50.859454328362162</v>
      </c>
      <c r="M7" s="119">
        <v>4545807</v>
      </c>
      <c r="N7" s="119">
        <v>2410364</v>
      </c>
      <c r="O7" s="173">
        <v>53.024842453716097</v>
      </c>
      <c r="P7" s="119">
        <v>4500130</v>
      </c>
      <c r="Q7" s="119">
        <v>2406196</v>
      </c>
      <c r="R7" s="173">
        <v>53.47</v>
      </c>
    </row>
    <row r="8" spans="1:20" ht="20.25" customHeight="1">
      <c r="A8" s="15">
        <v>100</v>
      </c>
      <c r="B8" s="7" t="s">
        <v>8</v>
      </c>
      <c r="C8" s="171" t="s">
        <v>136</v>
      </c>
      <c r="D8" s="172">
        <v>14619</v>
      </c>
      <c r="E8" s="172">
        <v>13682</v>
      </c>
      <c r="F8" s="172">
        <v>5887</v>
      </c>
      <c r="G8" s="172">
        <v>937</v>
      </c>
      <c r="H8" s="172">
        <v>168</v>
      </c>
      <c r="I8" s="172" t="s">
        <v>151</v>
      </c>
      <c r="J8" s="174">
        <f>SUM(J9:J17)</f>
        <v>1247006</v>
      </c>
      <c r="K8" s="175">
        <f>SUM(K9:K17)</f>
        <v>613650</v>
      </c>
      <c r="L8" s="173">
        <f>K8/J8*100</f>
        <v>49.209867474575105</v>
      </c>
      <c r="M8" s="119">
        <v>1250947</v>
      </c>
      <c r="N8" s="119">
        <v>649332</v>
      </c>
      <c r="O8" s="173">
        <v>51.91</v>
      </c>
      <c r="P8" s="119">
        <v>1235329</v>
      </c>
      <c r="Q8" s="119">
        <v>648315</v>
      </c>
      <c r="R8" s="173">
        <v>52.48</v>
      </c>
      <c r="S8" s="74"/>
    </row>
    <row r="9" spans="1:20" ht="12.75" customHeight="1">
      <c r="A9" s="16">
        <v>101</v>
      </c>
      <c r="B9" s="17" t="s">
        <v>9</v>
      </c>
      <c r="C9" s="171" t="s">
        <v>123</v>
      </c>
      <c r="D9" s="172" t="s">
        <v>123</v>
      </c>
      <c r="E9" s="172" t="s">
        <v>123</v>
      </c>
      <c r="F9" s="172" t="s">
        <v>123</v>
      </c>
      <c r="G9" s="172" t="s">
        <v>123</v>
      </c>
      <c r="H9" s="172" t="s">
        <v>123</v>
      </c>
      <c r="I9" s="172" t="s">
        <v>123</v>
      </c>
      <c r="J9" s="174">
        <v>169149</v>
      </c>
      <c r="K9" s="175">
        <v>88251</v>
      </c>
      <c r="L9" s="173">
        <f>K9/J9*100</f>
        <v>52.173527481687742</v>
      </c>
      <c r="M9" s="119">
        <v>169109</v>
      </c>
      <c r="N9" s="119">
        <v>91868</v>
      </c>
      <c r="O9" s="173">
        <v>54.32</v>
      </c>
      <c r="P9" s="119">
        <v>166127</v>
      </c>
      <c r="Q9" s="119">
        <v>91656</v>
      </c>
      <c r="R9" s="173">
        <v>55.17</v>
      </c>
      <c r="S9" s="74">
        <f t="shared" ref="S9:S17" si="0">SUM(T9:U9)</f>
        <v>0</v>
      </c>
      <c r="T9" s="61"/>
    </row>
    <row r="10" spans="1:20" ht="12.75" customHeight="1">
      <c r="A10" s="16">
        <v>102</v>
      </c>
      <c r="B10" s="17" t="s">
        <v>10</v>
      </c>
      <c r="C10" s="171" t="s">
        <v>123</v>
      </c>
      <c r="D10" s="172" t="s">
        <v>123</v>
      </c>
      <c r="E10" s="172" t="s">
        <v>123</v>
      </c>
      <c r="F10" s="172" t="s">
        <v>123</v>
      </c>
      <c r="G10" s="172" t="s">
        <v>123</v>
      </c>
      <c r="H10" s="172" t="s">
        <v>123</v>
      </c>
      <c r="I10" s="172" t="s">
        <v>123</v>
      </c>
      <c r="J10" s="174">
        <v>105910</v>
      </c>
      <c r="K10" s="175">
        <v>54573</v>
      </c>
      <c r="L10" s="173">
        <f t="shared" ref="L10:L66" si="1">K10/J10*100</f>
        <v>51.527712208478896</v>
      </c>
      <c r="M10" s="119">
        <v>105497</v>
      </c>
      <c r="N10" s="119">
        <v>56186</v>
      </c>
      <c r="O10" s="173">
        <v>53.26</v>
      </c>
      <c r="P10" s="119">
        <v>103674</v>
      </c>
      <c r="Q10" s="119">
        <v>56065</v>
      </c>
      <c r="R10" s="173">
        <v>54.08</v>
      </c>
      <c r="S10" s="74">
        <f t="shared" si="0"/>
        <v>0</v>
      </c>
      <c r="T10" s="61"/>
    </row>
    <row r="11" spans="1:20" ht="12.75" customHeight="1">
      <c r="A11" s="18">
        <v>110</v>
      </c>
      <c r="B11" s="17" t="s">
        <v>11</v>
      </c>
      <c r="C11" s="171"/>
      <c r="D11" s="172" t="s">
        <v>123</v>
      </c>
      <c r="E11" s="172" t="s">
        <v>123</v>
      </c>
      <c r="F11" s="172" t="s">
        <v>123</v>
      </c>
      <c r="G11" s="172" t="s">
        <v>123</v>
      </c>
      <c r="H11" s="172" t="s">
        <v>123</v>
      </c>
      <c r="I11" s="172" t="s">
        <v>123</v>
      </c>
      <c r="J11" s="174">
        <v>101642</v>
      </c>
      <c r="K11" s="175">
        <v>45715</v>
      </c>
      <c r="L11" s="173">
        <f t="shared" si="1"/>
        <v>44.976486098266463</v>
      </c>
      <c r="M11" s="119">
        <v>100545</v>
      </c>
      <c r="N11" s="119">
        <v>48221</v>
      </c>
      <c r="O11" s="173">
        <v>47.96</v>
      </c>
      <c r="P11" s="119">
        <v>98826</v>
      </c>
      <c r="Q11" s="119">
        <v>48070</v>
      </c>
      <c r="R11" s="173">
        <v>48.64</v>
      </c>
      <c r="S11" s="74">
        <f t="shared" si="0"/>
        <v>0</v>
      </c>
    </row>
    <row r="12" spans="1:20" ht="12.75" customHeight="1">
      <c r="A12" s="18">
        <v>105</v>
      </c>
      <c r="B12" s="17" t="s">
        <v>12</v>
      </c>
      <c r="C12" s="171" t="s">
        <v>123</v>
      </c>
      <c r="D12" s="172" t="s">
        <v>123</v>
      </c>
      <c r="E12" s="172" t="s">
        <v>123</v>
      </c>
      <c r="F12" s="172" t="s">
        <v>123</v>
      </c>
      <c r="G12" s="172" t="s">
        <v>123</v>
      </c>
      <c r="H12" s="172" t="s">
        <v>123</v>
      </c>
      <c r="I12" s="172" t="s">
        <v>123</v>
      </c>
      <c r="J12" s="174">
        <v>89848</v>
      </c>
      <c r="K12" s="175">
        <v>41035</v>
      </c>
      <c r="L12" s="173">
        <f t="shared" si="1"/>
        <v>45.671578666191792</v>
      </c>
      <c r="M12" s="119">
        <v>90340</v>
      </c>
      <c r="N12" s="119">
        <v>44207</v>
      </c>
      <c r="O12" s="173">
        <v>48.93</v>
      </c>
      <c r="P12" s="119">
        <v>89216</v>
      </c>
      <c r="Q12" s="119">
        <v>44164</v>
      </c>
      <c r="R12" s="173">
        <v>49.5</v>
      </c>
      <c r="S12" s="74">
        <f t="shared" si="0"/>
        <v>0</v>
      </c>
    </row>
    <row r="13" spans="1:20" ht="12.75" customHeight="1">
      <c r="A13" s="18">
        <v>109</v>
      </c>
      <c r="B13" s="17" t="s">
        <v>13</v>
      </c>
      <c r="C13" s="171" t="s">
        <v>123</v>
      </c>
      <c r="D13" s="172" t="s">
        <v>123</v>
      </c>
      <c r="E13" s="172" t="s">
        <v>123</v>
      </c>
      <c r="F13" s="172" t="s">
        <v>123</v>
      </c>
      <c r="G13" s="172" t="s">
        <v>123</v>
      </c>
      <c r="H13" s="172" t="s">
        <v>123</v>
      </c>
      <c r="I13" s="172" t="s">
        <v>123</v>
      </c>
      <c r="J13" s="174">
        <v>182751</v>
      </c>
      <c r="K13" s="175">
        <v>91050</v>
      </c>
      <c r="L13" s="173">
        <f t="shared" si="1"/>
        <v>49.821888799514092</v>
      </c>
      <c r="M13" s="119">
        <v>184159</v>
      </c>
      <c r="N13" s="119">
        <v>97152</v>
      </c>
      <c r="O13" s="173">
        <v>52.75</v>
      </c>
      <c r="P13" s="119">
        <v>182279</v>
      </c>
      <c r="Q13" s="119">
        <v>97037</v>
      </c>
      <c r="R13" s="173">
        <v>53.24</v>
      </c>
      <c r="S13" s="74">
        <f t="shared" si="0"/>
        <v>0</v>
      </c>
    </row>
    <row r="14" spans="1:20" ht="12.75" customHeight="1">
      <c r="A14" s="18">
        <v>106</v>
      </c>
      <c r="B14" s="17" t="s">
        <v>14</v>
      </c>
      <c r="C14" s="171" t="s">
        <v>123</v>
      </c>
      <c r="D14" s="172" t="s">
        <v>123</v>
      </c>
      <c r="E14" s="172" t="s">
        <v>123</v>
      </c>
      <c r="F14" s="172" t="s">
        <v>123</v>
      </c>
      <c r="G14" s="172" t="s">
        <v>123</v>
      </c>
      <c r="H14" s="172" t="s">
        <v>123</v>
      </c>
      <c r="I14" s="172" t="s">
        <v>123</v>
      </c>
      <c r="J14" s="174">
        <v>80779</v>
      </c>
      <c r="K14" s="175">
        <v>37564</v>
      </c>
      <c r="L14" s="173">
        <f t="shared" si="1"/>
        <v>46.50218497381745</v>
      </c>
      <c r="M14" s="119">
        <v>81543</v>
      </c>
      <c r="N14" s="119">
        <v>40104</v>
      </c>
      <c r="O14" s="173">
        <v>49.18</v>
      </c>
      <c r="P14" s="119">
        <v>80897</v>
      </c>
      <c r="Q14" s="119">
        <v>40065</v>
      </c>
      <c r="R14" s="173">
        <v>49.53</v>
      </c>
      <c r="S14" s="74">
        <f t="shared" si="0"/>
        <v>0</v>
      </c>
    </row>
    <row r="15" spans="1:20" ht="12.75" customHeight="1">
      <c r="A15" s="18">
        <v>107</v>
      </c>
      <c r="B15" s="17" t="s">
        <v>15</v>
      </c>
      <c r="C15" s="171" t="s">
        <v>123</v>
      </c>
      <c r="D15" s="172" t="s">
        <v>123</v>
      </c>
      <c r="E15" s="172" t="s">
        <v>123</v>
      </c>
      <c r="F15" s="172" t="s">
        <v>123</v>
      </c>
      <c r="G15" s="172" t="s">
        <v>123</v>
      </c>
      <c r="H15" s="172" t="s">
        <v>123</v>
      </c>
      <c r="I15" s="172" t="s">
        <v>123</v>
      </c>
      <c r="J15" s="174">
        <v>136274</v>
      </c>
      <c r="K15" s="175">
        <v>69896</v>
      </c>
      <c r="L15" s="173">
        <f t="shared" si="1"/>
        <v>51.290781807241295</v>
      </c>
      <c r="M15" s="119">
        <v>136620</v>
      </c>
      <c r="N15" s="119">
        <v>73699</v>
      </c>
      <c r="O15" s="173">
        <v>53.94</v>
      </c>
      <c r="P15" s="119">
        <v>135594</v>
      </c>
      <c r="Q15" s="119">
        <v>73596</v>
      </c>
      <c r="R15" s="173">
        <v>54.28</v>
      </c>
      <c r="S15" s="74">
        <f t="shared" si="0"/>
        <v>0</v>
      </c>
    </row>
    <row r="16" spans="1:20" ht="12.75" customHeight="1">
      <c r="A16" s="18">
        <v>108</v>
      </c>
      <c r="B16" s="17" t="s">
        <v>16</v>
      </c>
      <c r="C16" s="171" t="s">
        <v>123</v>
      </c>
      <c r="D16" s="172" t="s">
        <v>123</v>
      </c>
      <c r="E16" s="172" t="s">
        <v>123</v>
      </c>
      <c r="F16" s="172" t="s">
        <v>123</v>
      </c>
      <c r="G16" s="172" t="s">
        <v>123</v>
      </c>
      <c r="H16" s="172" t="s">
        <v>123</v>
      </c>
      <c r="I16" s="172" t="s">
        <v>123</v>
      </c>
      <c r="J16" s="174">
        <v>182519</v>
      </c>
      <c r="K16" s="175">
        <v>91394</v>
      </c>
      <c r="L16" s="173">
        <f t="shared" si="1"/>
        <v>50.07369095820161</v>
      </c>
      <c r="M16" s="119">
        <v>183862</v>
      </c>
      <c r="N16" s="119">
        <v>96465</v>
      </c>
      <c r="O16" s="173">
        <v>52.47</v>
      </c>
      <c r="P16" s="119">
        <v>181851</v>
      </c>
      <c r="Q16" s="119">
        <v>96354</v>
      </c>
      <c r="R16" s="173">
        <v>52.99</v>
      </c>
      <c r="S16" s="74">
        <f t="shared" si="0"/>
        <v>0</v>
      </c>
    </row>
    <row r="17" spans="1:19" ht="12.75" customHeight="1">
      <c r="A17" s="18">
        <v>111</v>
      </c>
      <c r="B17" s="17" t="s">
        <v>17</v>
      </c>
      <c r="C17" s="171" t="s">
        <v>123</v>
      </c>
      <c r="D17" s="172" t="s">
        <v>123</v>
      </c>
      <c r="E17" s="172" t="s">
        <v>123</v>
      </c>
      <c r="F17" s="172" t="s">
        <v>123</v>
      </c>
      <c r="G17" s="172" t="s">
        <v>123</v>
      </c>
      <c r="H17" s="172" t="s">
        <v>123</v>
      </c>
      <c r="I17" s="172" t="s">
        <v>123</v>
      </c>
      <c r="J17" s="174">
        <v>198134</v>
      </c>
      <c r="K17" s="175">
        <v>94172</v>
      </c>
      <c r="L17" s="173">
        <f t="shared" si="1"/>
        <v>47.529449766319765</v>
      </c>
      <c r="M17" s="119">
        <v>199272</v>
      </c>
      <c r="N17" s="119">
        <v>101430</v>
      </c>
      <c r="O17" s="173">
        <v>50.9</v>
      </c>
      <c r="P17" s="119">
        <v>196865</v>
      </c>
      <c r="Q17" s="119">
        <v>101308</v>
      </c>
      <c r="R17" s="173">
        <v>51.46</v>
      </c>
      <c r="S17" s="74">
        <f t="shared" si="0"/>
        <v>0</v>
      </c>
    </row>
    <row r="18" spans="1:19" ht="20.25" customHeight="1">
      <c r="A18" s="6"/>
      <c r="B18" s="19" t="s">
        <v>18</v>
      </c>
      <c r="C18" s="176">
        <f>SUM(C19:C21)</f>
        <v>104</v>
      </c>
      <c r="D18" s="172">
        <v>7854</v>
      </c>
      <c r="E18" s="172">
        <v>7345</v>
      </c>
      <c r="F18" s="172">
        <v>3259</v>
      </c>
      <c r="G18" s="172">
        <v>509</v>
      </c>
      <c r="H18" s="172">
        <v>197</v>
      </c>
      <c r="I18" s="172" t="s">
        <v>163</v>
      </c>
      <c r="J18" s="174">
        <f>SUM(J19:J21)</f>
        <v>840297</v>
      </c>
      <c r="K18" s="175">
        <f>SUM(K19:K21)</f>
        <v>423011</v>
      </c>
      <c r="L18" s="173">
        <f t="shared" si="1"/>
        <v>50.340653364227173</v>
      </c>
      <c r="M18" s="119">
        <f>SUM(M19:M21)</f>
        <v>838778</v>
      </c>
      <c r="N18" s="119">
        <f>SUM(N19:N21)</f>
        <v>438793</v>
      </c>
      <c r="O18" s="173">
        <f>N18/M18*100</f>
        <v>52.313365395849672</v>
      </c>
      <c r="P18" s="119">
        <f>SUM(P19:P21)</f>
        <v>830785</v>
      </c>
      <c r="Q18" s="119">
        <f>SUM(Q19:Q21)</f>
        <v>437540</v>
      </c>
      <c r="R18" s="173">
        <f>Q18/P18*100</f>
        <v>52.665852175954065</v>
      </c>
      <c r="S18" s="74"/>
    </row>
    <row r="19" spans="1:19" ht="12.75" customHeight="1">
      <c r="A19" s="16">
        <v>202</v>
      </c>
      <c r="B19" s="12" t="s">
        <v>19</v>
      </c>
      <c r="C19" s="171">
        <v>42</v>
      </c>
      <c r="D19" s="177">
        <v>3196</v>
      </c>
      <c r="E19" s="177">
        <v>2947</v>
      </c>
      <c r="F19" s="177">
        <v>1453</v>
      </c>
      <c r="G19" s="177">
        <v>249</v>
      </c>
      <c r="H19" s="177">
        <v>97</v>
      </c>
      <c r="I19" s="172" t="s">
        <v>151</v>
      </c>
      <c r="J19" s="174">
        <v>378523</v>
      </c>
      <c r="K19" s="175">
        <v>173617</v>
      </c>
      <c r="L19" s="173">
        <f t="shared" si="1"/>
        <v>45.866961849081825</v>
      </c>
      <c r="M19" s="119">
        <v>378554</v>
      </c>
      <c r="N19" s="119">
        <v>184267</v>
      </c>
      <c r="O19" s="173">
        <v>48.68</v>
      </c>
      <c r="P19" s="119">
        <v>377469</v>
      </c>
      <c r="Q19" s="119">
        <v>183886</v>
      </c>
      <c r="R19" s="173">
        <v>48.72</v>
      </c>
      <c r="S19" s="74">
        <f>SUM(T19:U19)</f>
        <v>0</v>
      </c>
    </row>
    <row r="20" spans="1:19" ht="12.75" customHeight="1">
      <c r="A20" s="16">
        <v>204</v>
      </c>
      <c r="B20" s="12" t="s">
        <v>20</v>
      </c>
      <c r="C20" s="171">
        <v>41</v>
      </c>
      <c r="D20" s="177">
        <v>3644</v>
      </c>
      <c r="E20" s="177">
        <v>3442</v>
      </c>
      <c r="F20" s="177">
        <v>1459</v>
      </c>
      <c r="G20" s="177">
        <v>202</v>
      </c>
      <c r="H20" s="177">
        <v>60</v>
      </c>
      <c r="I20" s="172" t="s">
        <v>151</v>
      </c>
      <c r="J20" s="174">
        <v>382897</v>
      </c>
      <c r="K20" s="175">
        <v>204011</v>
      </c>
      <c r="L20" s="173">
        <f t="shared" si="1"/>
        <v>53.280908442740468</v>
      </c>
      <c r="M20" s="119">
        <v>381417</v>
      </c>
      <c r="N20" s="119">
        <v>208417</v>
      </c>
      <c r="O20" s="173">
        <v>54.64</v>
      </c>
      <c r="P20" s="119">
        <v>376265</v>
      </c>
      <c r="Q20" s="119">
        <v>207677</v>
      </c>
      <c r="R20" s="173">
        <v>55.19</v>
      </c>
      <c r="S20" s="74">
        <f>SUM(T20:U20)</f>
        <v>0</v>
      </c>
    </row>
    <row r="21" spans="1:19" ht="12.75" customHeight="1">
      <c r="A21" s="16">
        <v>206</v>
      </c>
      <c r="B21" s="12" t="s">
        <v>21</v>
      </c>
      <c r="C21" s="171">
        <v>21</v>
      </c>
      <c r="D21" s="177">
        <v>1014</v>
      </c>
      <c r="E21" s="177">
        <v>956</v>
      </c>
      <c r="F21" s="177">
        <v>347</v>
      </c>
      <c r="G21" s="177">
        <v>58</v>
      </c>
      <c r="H21" s="177">
        <v>40</v>
      </c>
      <c r="I21" s="172" t="s">
        <v>151</v>
      </c>
      <c r="J21" s="174">
        <v>78877</v>
      </c>
      <c r="K21" s="175">
        <v>45383</v>
      </c>
      <c r="L21" s="173">
        <f t="shared" si="1"/>
        <v>57.536417460096104</v>
      </c>
      <c r="M21" s="119">
        <v>78807</v>
      </c>
      <c r="N21" s="119">
        <v>46109</v>
      </c>
      <c r="O21" s="173">
        <v>58.51</v>
      </c>
      <c r="P21" s="119">
        <v>77051</v>
      </c>
      <c r="Q21" s="119">
        <v>45977</v>
      </c>
      <c r="R21" s="173">
        <v>59.67</v>
      </c>
      <c r="S21" s="74">
        <f>SUM(T21:U21)</f>
        <v>0</v>
      </c>
    </row>
    <row r="22" spans="1:19" ht="20.25" customHeight="1">
      <c r="A22" s="6"/>
      <c r="B22" s="19" t="s">
        <v>22</v>
      </c>
      <c r="C22" s="176">
        <f>SUM(C23:C27)</f>
        <v>118</v>
      </c>
      <c r="D22" s="172">
        <v>6752</v>
      </c>
      <c r="E22" s="172">
        <v>6406</v>
      </c>
      <c r="F22" s="172">
        <v>2286</v>
      </c>
      <c r="G22" s="172">
        <v>345</v>
      </c>
      <c r="H22" s="172">
        <v>186</v>
      </c>
      <c r="I22" s="172">
        <v>1</v>
      </c>
      <c r="J22" s="174">
        <f>SUM(J23:J27)</f>
        <v>595134</v>
      </c>
      <c r="K22" s="175">
        <f>SUM(K23:K27)</f>
        <v>309167</v>
      </c>
      <c r="L22" s="173">
        <f t="shared" si="1"/>
        <v>51.949140865754607</v>
      </c>
      <c r="M22" s="119">
        <f>SUM(M23:M27)</f>
        <v>594957</v>
      </c>
      <c r="N22" s="119">
        <f>SUM(N23:N27)</f>
        <v>320792</v>
      </c>
      <c r="O22" s="173">
        <f>N22/M22*100</f>
        <v>53.918518481167546</v>
      </c>
      <c r="P22" s="119">
        <f>SUM(P23:P27)</f>
        <v>586821</v>
      </c>
      <c r="Q22" s="119">
        <f>SUM(Q23:Q27)</f>
        <v>320059</v>
      </c>
      <c r="R22" s="173">
        <f>Q22/P22*100</f>
        <v>54.54116331896779</v>
      </c>
      <c r="S22" s="74"/>
    </row>
    <row r="23" spans="1:19" ht="12.75" customHeight="1">
      <c r="A23" s="16">
        <v>207</v>
      </c>
      <c r="B23" s="12" t="s">
        <v>23</v>
      </c>
      <c r="C23" s="171">
        <v>28</v>
      </c>
      <c r="D23" s="177">
        <v>2062</v>
      </c>
      <c r="E23" s="177">
        <v>1934</v>
      </c>
      <c r="F23" s="177">
        <v>693</v>
      </c>
      <c r="G23" s="177">
        <v>128</v>
      </c>
      <c r="H23" s="177">
        <v>49</v>
      </c>
      <c r="I23" s="172" t="s">
        <v>151</v>
      </c>
      <c r="J23" s="174">
        <v>159810</v>
      </c>
      <c r="K23" s="175">
        <v>79897</v>
      </c>
      <c r="L23" s="173">
        <f t="shared" si="1"/>
        <v>49.994994055440834</v>
      </c>
      <c r="M23" s="119">
        <v>159201</v>
      </c>
      <c r="N23" s="119">
        <v>81474</v>
      </c>
      <c r="O23" s="173">
        <v>51.18</v>
      </c>
      <c r="P23" s="119">
        <v>157392</v>
      </c>
      <c r="Q23" s="119">
        <v>81286</v>
      </c>
      <c r="R23" s="173">
        <v>51.65</v>
      </c>
      <c r="S23" s="74">
        <f>SUM(T23:U23)</f>
        <v>0</v>
      </c>
    </row>
    <row r="24" spans="1:19" ht="12.75" customHeight="1">
      <c r="A24" s="16">
        <v>214</v>
      </c>
      <c r="B24" s="12" t="s">
        <v>24</v>
      </c>
      <c r="C24" s="171">
        <v>26</v>
      </c>
      <c r="D24" s="177">
        <v>2025</v>
      </c>
      <c r="E24" s="177">
        <v>1924</v>
      </c>
      <c r="F24" s="177">
        <v>615</v>
      </c>
      <c r="G24" s="177">
        <v>100</v>
      </c>
      <c r="H24" s="177">
        <v>61</v>
      </c>
      <c r="I24" s="177">
        <v>1</v>
      </c>
      <c r="J24" s="174">
        <v>187529</v>
      </c>
      <c r="K24" s="175">
        <v>98392</v>
      </c>
      <c r="L24" s="173">
        <f t="shared" si="1"/>
        <v>52.467618341696486</v>
      </c>
      <c r="M24" s="119">
        <v>187960</v>
      </c>
      <c r="N24" s="119">
        <v>100688</v>
      </c>
      <c r="O24" s="173">
        <v>53.57</v>
      </c>
      <c r="P24" s="119">
        <v>184883</v>
      </c>
      <c r="Q24" s="119">
        <v>100455</v>
      </c>
      <c r="R24" s="173">
        <v>54.33</v>
      </c>
      <c r="S24" s="74">
        <f>SUM(T24:U24)</f>
        <v>0</v>
      </c>
    </row>
    <row r="25" spans="1:19" ht="12.75" customHeight="1">
      <c r="A25" s="16">
        <v>217</v>
      </c>
      <c r="B25" s="12" t="s">
        <v>25</v>
      </c>
      <c r="C25" s="171">
        <v>26</v>
      </c>
      <c r="D25" s="177">
        <v>1261</v>
      </c>
      <c r="E25" s="177">
        <v>1206</v>
      </c>
      <c r="F25" s="177">
        <v>407</v>
      </c>
      <c r="G25" s="177">
        <v>55</v>
      </c>
      <c r="H25" s="177">
        <v>35</v>
      </c>
      <c r="I25" s="172" t="s">
        <v>151</v>
      </c>
      <c r="J25" s="174">
        <v>130728</v>
      </c>
      <c r="K25" s="175">
        <v>68674</v>
      </c>
      <c r="L25" s="173">
        <f t="shared" si="1"/>
        <v>52.531974787344716</v>
      </c>
      <c r="M25" s="119">
        <v>131284</v>
      </c>
      <c r="N25" s="119">
        <v>74842</v>
      </c>
      <c r="O25" s="173">
        <v>57.01</v>
      </c>
      <c r="P25" s="119">
        <v>129407</v>
      </c>
      <c r="Q25" s="119">
        <v>74689</v>
      </c>
      <c r="R25" s="173">
        <v>57.72</v>
      </c>
      <c r="S25" s="74">
        <f>SUM(T25:U25)</f>
        <v>0</v>
      </c>
    </row>
    <row r="26" spans="1:19" ht="12.75" customHeight="1">
      <c r="A26" s="16">
        <v>219</v>
      </c>
      <c r="B26" s="12" t="s">
        <v>26</v>
      </c>
      <c r="C26" s="171">
        <v>22</v>
      </c>
      <c r="D26" s="177">
        <v>1146</v>
      </c>
      <c r="E26" s="177">
        <v>1101</v>
      </c>
      <c r="F26" s="177">
        <v>427</v>
      </c>
      <c r="G26" s="177">
        <v>45</v>
      </c>
      <c r="H26" s="177">
        <v>29</v>
      </c>
      <c r="I26" s="172" t="s">
        <v>151</v>
      </c>
      <c r="J26" s="174">
        <v>91751</v>
      </c>
      <c r="K26" s="175">
        <v>48754</v>
      </c>
      <c r="L26" s="173">
        <f t="shared" si="1"/>
        <v>53.137295506316008</v>
      </c>
      <c r="M26" s="119">
        <v>91163</v>
      </c>
      <c r="N26" s="119">
        <v>49568</v>
      </c>
      <c r="O26" s="173">
        <v>54.37</v>
      </c>
      <c r="P26" s="119">
        <v>90052</v>
      </c>
      <c r="Q26" s="119">
        <v>49435</v>
      </c>
      <c r="R26" s="173">
        <v>54.9</v>
      </c>
      <c r="S26" s="74">
        <f>SUM(T26:U26)</f>
        <v>0</v>
      </c>
    </row>
    <row r="27" spans="1:19" ht="12.75" customHeight="1">
      <c r="A27" s="16">
        <v>301</v>
      </c>
      <c r="B27" s="12" t="s">
        <v>27</v>
      </c>
      <c r="C27" s="171">
        <v>16</v>
      </c>
      <c r="D27" s="177">
        <v>258</v>
      </c>
      <c r="E27" s="177">
        <v>241</v>
      </c>
      <c r="F27" s="177">
        <v>144</v>
      </c>
      <c r="G27" s="177">
        <v>17</v>
      </c>
      <c r="H27" s="177">
        <v>12</v>
      </c>
      <c r="I27" s="172" t="s">
        <v>151</v>
      </c>
      <c r="J27" s="174">
        <v>25316</v>
      </c>
      <c r="K27" s="175">
        <v>13450</v>
      </c>
      <c r="L27" s="173">
        <f t="shared" si="1"/>
        <v>53.128456312213622</v>
      </c>
      <c r="M27" s="119">
        <v>25349</v>
      </c>
      <c r="N27" s="119">
        <v>14220</v>
      </c>
      <c r="O27" s="173">
        <v>56.1</v>
      </c>
      <c r="P27" s="119">
        <v>25087</v>
      </c>
      <c r="Q27" s="119">
        <v>14194</v>
      </c>
      <c r="R27" s="173">
        <v>56.58</v>
      </c>
      <c r="S27" s="74">
        <f>SUM(T27:U27)</f>
        <v>0</v>
      </c>
    </row>
    <row r="28" spans="1:19" ht="20.25" customHeight="1">
      <c r="A28" s="6"/>
      <c r="B28" s="19" t="s">
        <v>28</v>
      </c>
      <c r="C28" s="176">
        <v>112</v>
      </c>
      <c r="D28" s="172">
        <v>4997</v>
      </c>
      <c r="E28" s="172">
        <v>4622</v>
      </c>
      <c r="F28" s="172">
        <v>2389</v>
      </c>
      <c r="G28" s="172">
        <v>375</v>
      </c>
      <c r="H28" s="172">
        <v>266</v>
      </c>
      <c r="I28" s="172" t="s">
        <v>151</v>
      </c>
      <c r="J28" s="174">
        <f>SUM(J29:J33)</f>
        <v>584499</v>
      </c>
      <c r="K28" s="175">
        <f>SUM(K29:K33)</f>
        <v>284242</v>
      </c>
      <c r="L28" s="173">
        <f t="shared" si="1"/>
        <v>48.630023319116027</v>
      </c>
      <c r="M28" s="119">
        <f>SUM(M29:M33)</f>
        <v>584574</v>
      </c>
      <c r="N28" s="119">
        <f>SUM(N29:N33)</f>
        <v>301644</v>
      </c>
      <c r="O28" s="173">
        <f>N28/M28*100</f>
        <v>51.600652783052269</v>
      </c>
      <c r="P28" s="119">
        <f>SUM(P29:P33)</f>
        <v>579079</v>
      </c>
      <c r="Q28" s="119">
        <f>SUM(Q29:Q33)</f>
        <v>301120</v>
      </c>
      <c r="R28" s="173">
        <f>Q28/P28*100</f>
        <v>51.999813496949464</v>
      </c>
      <c r="S28" s="74"/>
    </row>
    <row r="29" spans="1:19" ht="12.75" customHeight="1">
      <c r="A29" s="16">
        <v>203</v>
      </c>
      <c r="B29" s="12" t="s">
        <v>29</v>
      </c>
      <c r="C29" s="171">
        <v>30</v>
      </c>
      <c r="D29" s="177">
        <v>1982</v>
      </c>
      <c r="E29" s="177">
        <v>1773</v>
      </c>
      <c r="F29" s="177">
        <v>1016</v>
      </c>
      <c r="G29" s="177">
        <v>209</v>
      </c>
      <c r="H29" s="177">
        <v>153</v>
      </c>
      <c r="I29" s="172" t="s">
        <v>151</v>
      </c>
      <c r="J29" s="174">
        <v>239170</v>
      </c>
      <c r="K29" s="175">
        <v>113783</v>
      </c>
      <c r="L29" s="173">
        <f t="shared" si="1"/>
        <v>47.574110465359368</v>
      </c>
      <c r="M29" s="119">
        <v>238456</v>
      </c>
      <c r="N29" s="119">
        <v>121908</v>
      </c>
      <c r="O29" s="173">
        <v>51.12</v>
      </c>
      <c r="P29" s="119">
        <v>236130</v>
      </c>
      <c r="Q29" s="119">
        <v>121657</v>
      </c>
      <c r="R29" s="173">
        <v>51.52</v>
      </c>
      <c r="S29" s="74">
        <f>SUM(T29:U29)</f>
        <v>0</v>
      </c>
    </row>
    <row r="30" spans="1:19" ht="12.75" customHeight="1">
      <c r="A30" s="16">
        <v>210</v>
      </c>
      <c r="B30" s="12" t="s">
        <v>30</v>
      </c>
      <c r="C30" s="171">
        <v>31</v>
      </c>
      <c r="D30" s="177">
        <v>1643</v>
      </c>
      <c r="E30" s="177">
        <v>1548</v>
      </c>
      <c r="F30" s="177">
        <v>769</v>
      </c>
      <c r="G30" s="177">
        <v>95</v>
      </c>
      <c r="H30" s="177">
        <v>62</v>
      </c>
      <c r="I30" s="172" t="s">
        <v>151</v>
      </c>
      <c r="J30" s="174">
        <v>216426</v>
      </c>
      <c r="K30" s="175">
        <v>105550</v>
      </c>
      <c r="L30" s="173">
        <f t="shared" si="1"/>
        <v>48.769556337963095</v>
      </c>
      <c r="M30" s="119">
        <v>216668</v>
      </c>
      <c r="N30" s="119">
        <v>112085</v>
      </c>
      <c r="O30" s="173">
        <v>51.73</v>
      </c>
      <c r="P30" s="119">
        <v>214889</v>
      </c>
      <c r="Q30" s="119">
        <v>111898</v>
      </c>
      <c r="R30" s="173">
        <v>52.07</v>
      </c>
      <c r="S30" s="74">
        <f>SUM(T30:U30)</f>
        <v>0</v>
      </c>
    </row>
    <row r="31" spans="1:19" ht="12.75" customHeight="1">
      <c r="A31" s="16">
        <v>216</v>
      </c>
      <c r="B31" s="12" t="s">
        <v>31</v>
      </c>
      <c r="C31" s="171" t="s">
        <v>137</v>
      </c>
      <c r="D31" s="177">
        <v>1038</v>
      </c>
      <c r="E31" s="177">
        <v>999</v>
      </c>
      <c r="F31" s="177">
        <v>383</v>
      </c>
      <c r="G31" s="177">
        <v>39</v>
      </c>
      <c r="H31" s="177">
        <v>28</v>
      </c>
      <c r="I31" s="172" t="s">
        <v>151</v>
      </c>
      <c r="J31" s="174">
        <v>75544</v>
      </c>
      <c r="K31" s="175">
        <v>38142</v>
      </c>
      <c r="L31" s="173">
        <f t="shared" si="1"/>
        <v>50.489780790003181</v>
      </c>
      <c r="M31" s="119">
        <v>75843</v>
      </c>
      <c r="N31" s="119">
        <v>39305</v>
      </c>
      <c r="O31" s="173">
        <v>51.82</v>
      </c>
      <c r="P31" s="119">
        <v>75144</v>
      </c>
      <c r="Q31" s="119">
        <v>39254</v>
      </c>
      <c r="R31" s="173">
        <v>52.24</v>
      </c>
      <c r="S31" s="74">
        <f>SUM(T31:U31)</f>
        <v>0</v>
      </c>
    </row>
    <row r="32" spans="1:19" ht="12.75" customHeight="1">
      <c r="A32" s="16">
        <v>381</v>
      </c>
      <c r="B32" s="12" t="s">
        <v>32</v>
      </c>
      <c r="C32" s="171">
        <v>16</v>
      </c>
      <c r="D32" s="177">
        <v>166</v>
      </c>
      <c r="E32" s="177">
        <v>151</v>
      </c>
      <c r="F32" s="177">
        <v>114</v>
      </c>
      <c r="G32" s="177">
        <v>15</v>
      </c>
      <c r="H32" s="177">
        <v>11</v>
      </c>
      <c r="I32" s="172" t="s">
        <v>152</v>
      </c>
      <c r="J32" s="174">
        <v>25713</v>
      </c>
      <c r="K32" s="175">
        <v>13216</v>
      </c>
      <c r="L32" s="173">
        <f t="shared" si="1"/>
        <v>51.398125461828648</v>
      </c>
      <c r="M32" s="119">
        <v>25863</v>
      </c>
      <c r="N32" s="119">
        <v>13812</v>
      </c>
      <c r="O32" s="173">
        <v>53.4</v>
      </c>
      <c r="P32" s="119">
        <v>25668</v>
      </c>
      <c r="Q32" s="119">
        <v>13789</v>
      </c>
      <c r="R32" s="173">
        <v>53.72</v>
      </c>
      <c r="S32" s="74">
        <f>SUM(T32:U32)</f>
        <v>0</v>
      </c>
    </row>
    <row r="33" spans="1:19" ht="12.75" customHeight="1">
      <c r="A33" s="16">
        <v>382</v>
      </c>
      <c r="B33" s="12" t="s">
        <v>33</v>
      </c>
      <c r="C33" s="171">
        <v>14</v>
      </c>
      <c r="D33" s="177">
        <v>168</v>
      </c>
      <c r="E33" s="177">
        <v>151</v>
      </c>
      <c r="F33" s="177">
        <v>107</v>
      </c>
      <c r="G33" s="177">
        <v>17</v>
      </c>
      <c r="H33" s="177">
        <v>12</v>
      </c>
      <c r="I33" s="172" t="s">
        <v>152</v>
      </c>
      <c r="J33" s="174">
        <v>27646</v>
      </c>
      <c r="K33" s="175">
        <v>13551</v>
      </c>
      <c r="L33" s="173">
        <f t="shared" si="1"/>
        <v>49.016132532735298</v>
      </c>
      <c r="M33" s="119">
        <v>27744</v>
      </c>
      <c r="N33" s="119">
        <v>14534</v>
      </c>
      <c r="O33" s="173">
        <v>52.39</v>
      </c>
      <c r="P33" s="119">
        <v>27248</v>
      </c>
      <c r="Q33" s="119">
        <v>14522</v>
      </c>
      <c r="R33" s="173">
        <v>53.3</v>
      </c>
      <c r="S33" s="74">
        <f>SUM(T33:U33)</f>
        <v>0</v>
      </c>
    </row>
    <row r="34" spans="1:19" ht="20.25" customHeight="1">
      <c r="A34" s="6"/>
      <c r="B34" s="20" t="s">
        <v>34</v>
      </c>
      <c r="C34" s="176">
        <v>93</v>
      </c>
      <c r="D34" s="172">
        <v>2875</v>
      </c>
      <c r="E34" s="172">
        <v>2766</v>
      </c>
      <c r="F34" s="172">
        <v>1333</v>
      </c>
      <c r="G34" s="172">
        <v>109</v>
      </c>
      <c r="H34" s="172">
        <v>74</v>
      </c>
      <c r="I34" s="172" t="s">
        <v>152</v>
      </c>
      <c r="J34" s="174">
        <f>SUM(J35:J40)</f>
        <v>227182</v>
      </c>
      <c r="K34" s="175">
        <f>SUM(K35:K40)</f>
        <v>117650</v>
      </c>
      <c r="L34" s="173">
        <f t="shared" si="1"/>
        <v>51.786673239957395</v>
      </c>
      <c r="M34" s="119">
        <f>SUM(M35:M40)</f>
        <v>229193</v>
      </c>
      <c r="N34" s="119">
        <f>SUM(N35:N40)</f>
        <v>123416</v>
      </c>
      <c r="O34" s="173">
        <f>N34/M34*100</f>
        <v>53.848066913038359</v>
      </c>
      <c r="P34" s="119">
        <f>SUM(P35:P40)</f>
        <v>227264</v>
      </c>
      <c r="Q34" s="119">
        <f>SUM(Q35:Q40)</f>
        <v>123246</v>
      </c>
      <c r="R34" s="173">
        <f>Q34/P34*100</f>
        <v>54.230322444381862</v>
      </c>
      <c r="S34" s="74"/>
    </row>
    <row r="35" spans="1:19" ht="12.75" customHeight="1">
      <c r="A35" s="16">
        <v>213</v>
      </c>
      <c r="B35" s="12" t="s">
        <v>35</v>
      </c>
      <c r="C35" s="171">
        <v>16</v>
      </c>
      <c r="D35" s="177">
        <v>687</v>
      </c>
      <c r="E35" s="177">
        <v>670</v>
      </c>
      <c r="F35" s="177">
        <v>226</v>
      </c>
      <c r="G35" s="177">
        <v>17</v>
      </c>
      <c r="H35" s="177">
        <v>11</v>
      </c>
      <c r="I35" s="172" t="s">
        <v>151</v>
      </c>
      <c r="J35" s="174">
        <v>34505</v>
      </c>
      <c r="K35" s="175">
        <v>18664</v>
      </c>
      <c r="L35" s="173">
        <f t="shared" si="1"/>
        <v>54.09071149108825</v>
      </c>
      <c r="M35" s="128">
        <v>34899</v>
      </c>
      <c r="N35" s="128">
        <v>19557</v>
      </c>
      <c r="O35" s="173">
        <v>56.04</v>
      </c>
      <c r="P35" s="128">
        <v>34667</v>
      </c>
      <c r="Q35" s="128">
        <v>19539</v>
      </c>
      <c r="R35" s="173">
        <v>56.36</v>
      </c>
      <c r="S35" s="74">
        <f t="shared" ref="S35:S40" si="2">SUM(T35:U35)</f>
        <v>0</v>
      </c>
    </row>
    <row r="36" spans="1:19" ht="12.75" customHeight="1">
      <c r="A36" s="16">
        <v>215</v>
      </c>
      <c r="B36" s="12" t="s">
        <v>36</v>
      </c>
      <c r="C36" s="171">
        <v>16</v>
      </c>
      <c r="D36" s="177">
        <v>518</v>
      </c>
      <c r="E36" s="177">
        <v>492</v>
      </c>
      <c r="F36" s="177">
        <v>306</v>
      </c>
      <c r="G36" s="177">
        <v>26</v>
      </c>
      <c r="H36" s="177">
        <v>17</v>
      </c>
      <c r="I36" s="172" t="s">
        <v>151</v>
      </c>
      <c r="J36" s="174">
        <v>65781</v>
      </c>
      <c r="K36" s="175">
        <v>33081</v>
      </c>
      <c r="L36" s="173">
        <f t="shared" si="1"/>
        <v>50.289597300132257</v>
      </c>
      <c r="M36" s="128">
        <v>66348</v>
      </c>
      <c r="N36" s="128">
        <v>35099</v>
      </c>
      <c r="O36" s="173">
        <v>52.9</v>
      </c>
      <c r="P36" s="128">
        <v>65783</v>
      </c>
      <c r="Q36" s="128">
        <v>35041</v>
      </c>
      <c r="R36" s="173">
        <v>53.27</v>
      </c>
      <c r="S36" s="74">
        <f t="shared" si="2"/>
        <v>0</v>
      </c>
    </row>
    <row r="37" spans="1:19" ht="12.75" customHeight="1">
      <c r="A37" s="16">
        <v>218</v>
      </c>
      <c r="B37" s="12" t="s">
        <v>37</v>
      </c>
      <c r="C37" s="171">
        <v>16</v>
      </c>
      <c r="D37" s="177">
        <v>336</v>
      </c>
      <c r="E37" s="177">
        <v>324</v>
      </c>
      <c r="F37" s="177">
        <v>202</v>
      </c>
      <c r="G37" s="177">
        <v>12</v>
      </c>
      <c r="H37" s="177">
        <v>6</v>
      </c>
      <c r="I37" s="172" t="s">
        <v>151</v>
      </c>
      <c r="J37" s="174">
        <v>39273</v>
      </c>
      <c r="K37" s="175">
        <v>19550</v>
      </c>
      <c r="L37" s="173">
        <f t="shared" si="1"/>
        <v>49.779746899905788</v>
      </c>
      <c r="M37" s="119">
        <v>39484</v>
      </c>
      <c r="N37" s="119">
        <v>20548</v>
      </c>
      <c r="O37" s="173">
        <v>52.04</v>
      </c>
      <c r="P37" s="119">
        <v>39098</v>
      </c>
      <c r="Q37" s="119">
        <v>20499</v>
      </c>
      <c r="R37" s="173">
        <v>52.43</v>
      </c>
      <c r="S37" s="74">
        <f t="shared" si="2"/>
        <v>0</v>
      </c>
    </row>
    <row r="38" spans="1:19" ht="12.75" customHeight="1">
      <c r="A38" s="16">
        <v>220</v>
      </c>
      <c r="B38" s="12" t="s">
        <v>38</v>
      </c>
      <c r="C38" s="171">
        <v>15</v>
      </c>
      <c r="D38" s="177">
        <v>655</v>
      </c>
      <c r="E38" s="177">
        <v>620</v>
      </c>
      <c r="F38" s="177">
        <v>194</v>
      </c>
      <c r="G38" s="177">
        <v>35</v>
      </c>
      <c r="H38" s="177">
        <v>28</v>
      </c>
      <c r="I38" s="172" t="s">
        <v>151</v>
      </c>
      <c r="J38" s="174">
        <v>37584</v>
      </c>
      <c r="K38" s="175">
        <v>20106</v>
      </c>
      <c r="L38" s="173">
        <f t="shared" si="1"/>
        <v>53.496168582375482</v>
      </c>
      <c r="M38" s="119">
        <v>38012</v>
      </c>
      <c r="N38" s="119">
        <v>20702</v>
      </c>
      <c r="O38" s="173">
        <v>54.46</v>
      </c>
      <c r="P38" s="119">
        <v>37696</v>
      </c>
      <c r="Q38" s="119">
        <v>20687</v>
      </c>
      <c r="R38" s="173">
        <v>54.88</v>
      </c>
      <c r="S38" s="74">
        <f t="shared" si="2"/>
        <v>0</v>
      </c>
    </row>
    <row r="39" spans="1:19" ht="12.75" customHeight="1">
      <c r="A39" s="16">
        <v>228</v>
      </c>
      <c r="B39" s="12" t="s">
        <v>88</v>
      </c>
      <c r="C39" s="171" t="s">
        <v>138</v>
      </c>
      <c r="D39" s="177">
        <v>455</v>
      </c>
      <c r="E39" s="177">
        <v>445</v>
      </c>
      <c r="F39" s="177">
        <v>236</v>
      </c>
      <c r="G39" s="177">
        <v>10</v>
      </c>
      <c r="H39" s="177">
        <v>5</v>
      </c>
      <c r="I39" s="172" t="s">
        <v>151</v>
      </c>
      <c r="J39" s="174">
        <v>31721</v>
      </c>
      <c r="K39" s="175">
        <v>15867</v>
      </c>
      <c r="L39" s="173">
        <f t="shared" si="1"/>
        <v>50.020491157277512</v>
      </c>
      <c r="M39" s="128">
        <v>31868</v>
      </c>
      <c r="N39" s="128">
        <v>16797</v>
      </c>
      <c r="O39" s="173">
        <v>52.71</v>
      </c>
      <c r="P39" s="128">
        <v>31551</v>
      </c>
      <c r="Q39" s="128">
        <v>16768</v>
      </c>
      <c r="R39" s="173">
        <v>53.15</v>
      </c>
      <c r="S39" s="74">
        <f t="shared" si="2"/>
        <v>0</v>
      </c>
    </row>
    <row r="40" spans="1:19" ht="12.75" customHeight="1">
      <c r="A40" s="16">
        <v>365</v>
      </c>
      <c r="B40" s="12" t="s">
        <v>83</v>
      </c>
      <c r="C40" s="171">
        <v>14</v>
      </c>
      <c r="D40" s="177">
        <v>224</v>
      </c>
      <c r="E40" s="177">
        <v>215</v>
      </c>
      <c r="F40" s="177">
        <v>169</v>
      </c>
      <c r="G40" s="177">
        <v>9</v>
      </c>
      <c r="H40" s="177">
        <v>7</v>
      </c>
      <c r="I40" s="172" t="s">
        <v>151</v>
      </c>
      <c r="J40" s="174">
        <v>18318</v>
      </c>
      <c r="K40" s="175">
        <v>10382</v>
      </c>
      <c r="L40" s="173">
        <f t="shared" si="1"/>
        <v>56.6764930669287</v>
      </c>
      <c r="M40" s="128">
        <v>18582</v>
      </c>
      <c r="N40" s="128">
        <v>10713</v>
      </c>
      <c r="O40" s="173">
        <v>57.65</v>
      </c>
      <c r="P40" s="128">
        <v>18469</v>
      </c>
      <c r="Q40" s="128">
        <v>10712</v>
      </c>
      <c r="R40" s="173">
        <v>58</v>
      </c>
      <c r="S40" s="74">
        <f t="shared" si="2"/>
        <v>0</v>
      </c>
    </row>
    <row r="41" spans="1:19" ht="20.25" customHeight="1">
      <c r="A41" s="6"/>
      <c r="B41" s="20" t="s">
        <v>39</v>
      </c>
      <c r="C41" s="171" t="s">
        <v>166</v>
      </c>
      <c r="D41" s="172">
        <v>4465</v>
      </c>
      <c r="E41" s="172">
        <v>4147</v>
      </c>
      <c r="F41" s="172">
        <v>2017</v>
      </c>
      <c r="G41" s="172">
        <v>302</v>
      </c>
      <c r="H41" s="172">
        <v>172</v>
      </c>
      <c r="I41" s="172">
        <v>16</v>
      </c>
      <c r="J41" s="174">
        <f>SUM(J42:J45)</f>
        <v>464074</v>
      </c>
      <c r="K41" s="175">
        <f>SUM(K42:K45)</f>
        <v>231093</v>
      </c>
      <c r="L41" s="173">
        <f t="shared" si="1"/>
        <v>49.796584165456373</v>
      </c>
      <c r="M41" s="119">
        <f>SUM(M42:M45)</f>
        <v>463329</v>
      </c>
      <c r="N41" s="119">
        <f>SUM(N42:N45)</f>
        <v>231613</v>
      </c>
      <c r="O41" s="173">
        <f>N41/M41*100</f>
        <v>49.988884788131109</v>
      </c>
      <c r="P41" s="119">
        <f>SUM(P42:P45)</f>
        <v>460847</v>
      </c>
      <c r="Q41" s="119">
        <f>SUM(Q42:Q45)</f>
        <v>231386</v>
      </c>
      <c r="R41" s="173">
        <f>Q41/P41*100</f>
        <v>50.208854565615056</v>
      </c>
      <c r="S41" s="74"/>
    </row>
    <row r="42" spans="1:19" s="37" customFormat="1" ht="12.75" customHeight="1">
      <c r="A42" s="36">
        <v>201</v>
      </c>
      <c r="B42" s="50" t="s">
        <v>145</v>
      </c>
      <c r="C42" s="171">
        <v>47</v>
      </c>
      <c r="D42" s="177">
        <v>3816</v>
      </c>
      <c r="E42" s="177">
        <v>3530</v>
      </c>
      <c r="F42" s="177">
        <v>1718</v>
      </c>
      <c r="G42" s="177">
        <v>286</v>
      </c>
      <c r="H42" s="177">
        <v>156</v>
      </c>
      <c r="I42" s="172" t="s">
        <v>151</v>
      </c>
      <c r="J42" s="174">
        <v>427497</v>
      </c>
      <c r="K42" s="175">
        <v>208677</v>
      </c>
      <c r="L42" s="173">
        <f t="shared" si="1"/>
        <v>48.813675885444816</v>
      </c>
      <c r="M42" s="37">
        <v>426584</v>
      </c>
      <c r="N42" s="37">
        <v>208584</v>
      </c>
      <c r="O42" s="173">
        <v>48.8963486675543</v>
      </c>
      <c r="P42" s="37">
        <v>424358</v>
      </c>
      <c r="Q42" s="37">
        <v>208366</v>
      </c>
      <c r="R42" s="173">
        <v>49.1</v>
      </c>
      <c r="S42" s="74">
        <v>427497</v>
      </c>
    </row>
    <row r="43" spans="1:19" ht="12.75" customHeight="1">
      <c r="A43" s="16">
        <v>442</v>
      </c>
      <c r="B43" s="12" t="s">
        <v>40</v>
      </c>
      <c r="C43" s="171">
        <v>12</v>
      </c>
      <c r="D43" s="177">
        <v>131</v>
      </c>
      <c r="E43" s="177">
        <v>128</v>
      </c>
      <c r="F43" s="177">
        <v>81</v>
      </c>
      <c r="G43" s="177">
        <v>3</v>
      </c>
      <c r="H43" s="177">
        <v>3</v>
      </c>
      <c r="I43" s="172" t="s">
        <v>152</v>
      </c>
      <c r="J43" s="174">
        <v>11010</v>
      </c>
      <c r="K43" s="175">
        <v>6407</v>
      </c>
      <c r="L43" s="173">
        <f t="shared" si="1"/>
        <v>58.19255222524977</v>
      </c>
      <c r="M43" s="119">
        <v>11113</v>
      </c>
      <c r="N43" s="119">
        <v>6680</v>
      </c>
      <c r="O43" s="173">
        <v>60.11</v>
      </c>
      <c r="P43" s="119">
        <v>11047</v>
      </c>
      <c r="Q43" s="119">
        <v>6673</v>
      </c>
      <c r="R43" s="173">
        <v>60.41</v>
      </c>
      <c r="S43" s="74">
        <f>SUM(T43:U43)</f>
        <v>0</v>
      </c>
    </row>
    <row r="44" spans="1:19" ht="12.75" customHeight="1">
      <c r="A44" s="16">
        <v>443</v>
      </c>
      <c r="B44" s="12" t="s">
        <v>41</v>
      </c>
      <c r="C44" s="171">
        <v>14</v>
      </c>
      <c r="D44" s="177">
        <v>179</v>
      </c>
      <c r="E44" s="177">
        <v>163</v>
      </c>
      <c r="F44" s="177">
        <v>103</v>
      </c>
      <c r="G44" s="177" t="s">
        <v>152</v>
      </c>
      <c r="H44" s="177" t="s">
        <v>152</v>
      </c>
      <c r="I44" s="177">
        <v>16</v>
      </c>
      <c r="J44" s="174">
        <v>15512</v>
      </c>
      <c r="K44" s="175">
        <v>8885</v>
      </c>
      <c r="L44" s="173">
        <f t="shared" si="1"/>
        <v>57.278236204228982</v>
      </c>
      <c r="M44" s="119">
        <v>15425</v>
      </c>
      <c r="N44" s="119">
        <v>8875</v>
      </c>
      <c r="O44" s="173">
        <v>57.54</v>
      </c>
      <c r="P44" s="119">
        <v>15291</v>
      </c>
      <c r="Q44" s="119">
        <v>8873</v>
      </c>
      <c r="R44" s="173">
        <v>58.03</v>
      </c>
      <c r="S44" s="74">
        <f>SUM(T44:U44)</f>
        <v>0</v>
      </c>
    </row>
    <row r="45" spans="1:19" ht="12.75" customHeight="1">
      <c r="A45" s="16">
        <v>446</v>
      </c>
      <c r="B45" s="12" t="s">
        <v>84</v>
      </c>
      <c r="C45" s="171" t="s">
        <v>139</v>
      </c>
      <c r="D45" s="177">
        <v>339</v>
      </c>
      <c r="E45" s="177">
        <v>326</v>
      </c>
      <c r="F45" s="177">
        <v>115</v>
      </c>
      <c r="G45" s="177">
        <v>13</v>
      </c>
      <c r="H45" s="177">
        <v>13</v>
      </c>
      <c r="I45" s="172" t="s">
        <v>152</v>
      </c>
      <c r="J45" s="174">
        <v>10055</v>
      </c>
      <c r="K45" s="175">
        <v>7124</v>
      </c>
      <c r="L45" s="173">
        <f t="shared" si="1"/>
        <v>70.850323222277481</v>
      </c>
      <c r="M45" s="128">
        <v>10207</v>
      </c>
      <c r="N45" s="128">
        <v>7474</v>
      </c>
      <c r="O45" s="173">
        <v>73.22</v>
      </c>
      <c r="P45" s="128">
        <v>10151</v>
      </c>
      <c r="Q45" s="128">
        <v>7474</v>
      </c>
      <c r="R45" s="173">
        <v>73.63</v>
      </c>
      <c r="S45" s="74">
        <f>SUM(T45:U45)</f>
        <v>0</v>
      </c>
    </row>
    <row r="46" spans="1:19" ht="20.25" customHeight="1">
      <c r="A46" s="6"/>
      <c r="B46" s="20" t="s">
        <v>42</v>
      </c>
      <c r="C46" s="171" t="s">
        <v>167</v>
      </c>
      <c r="D46" s="172">
        <v>3167</v>
      </c>
      <c r="E46" s="172">
        <v>2987</v>
      </c>
      <c r="F46" s="172">
        <v>1429</v>
      </c>
      <c r="G46" s="172">
        <v>180</v>
      </c>
      <c r="H46" s="172">
        <v>158</v>
      </c>
      <c r="I46" s="172" t="s">
        <v>152</v>
      </c>
      <c r="J46" s="174">
        <f>SUM(J47:J53)</f>
        <v>220215</v>
      </c>
      <c r="K46" s="175">
        <f>SUM(K47:K53)</f>
        <v>125284</v>
      </c>
      <c r="L46" s="173">
        <f t="shared" si="1"/>
        <v>56.89167404581886</v>
      </c>
      <c r="M46" s="119">
        <f>SUM(M47:M53)</f>
        <v>222638</v>
      </c>
      <c r="N46" s="119">
        <f>SUM(N47:N53)</f>
        <v>129295</v>
      </c>
      <c r="O46" s="173">
        <f>N46/M46*100</f>
        <v>58.074093371302297</v>
      </c>
      <c r="P46" s="119">
        <f>SUM(P47:P53)</f>
        <v>221101</v>
      </c>
      <c r="Q46" s="119">
        <f>SUM(Q47:Q53)</f>
        <v>129185</v>
      </c>
      <c r="R46" s="173">
        <f>Q46/P46*100</f>
        <v>58.428048719815827</v>
      </c>
      <c r="S46" s="74"/>
    </row>
    <row r="47" spans="1:19" ht="12.75" customHeight="1">
      <c r="A47" s="16">
        <v>208</v>
      </c>
      <c r="B47" s="12" t="s">
        <v>43</v>
      </c>
      <c r="C47" s="171">
        <v>14</v>
      </c>
      <c r="D47" s="177">
        <v>268</v>
      </c>
      <c r="E47" s="177">
        <v>244</v>
      </c>
      <c r="F47" s="177">
        <v>153</v>
      </c>
      <c r="G47" s="177">
        <v>24</v>
      </c>
      <c r="H47" s="177">
        <v>18</v>
      </c>
      <c r="I47" s="172" t="s">
        <v>151</v>
      </c>
      <c r="J47" s="174">
        <v>25549</v>
      </c>
      <c r="K47" s="175">
        <v>14914</v>
      </c>
      <c r="L47" s="173">
        <f t="shared" si="1"/>
        <v>58.374104661630589</v>
      </c>
      <c r="M47" s="119">
        <v>25720</v>
      </c>
      <c r="N47" s="119">
        <v>15048</v>
      </c>
      <c r="O47" s="173">
        <v>58.51</v>
      </c>
      <c r="P47" s="119">
        <v>25530</v>
      </c>
      <c r="Q47" s="119">
        <v>15025</v>
      </c>
      <c r="R47" s="173">
        <v>58.85</v>
      </c>
      <c r="S47" s="74">
        <f t="shared" ref="S47:S53" si="3">SUM(T47:U47)</f>
        <v>0</v>
      </c>
    </row>
    <row r="48" spans="1:19" ht="12.75" customHeight="1">
      <c r="A48" s="16">
        <v>212</v>
      </c>
      <c r="B48" s="12" t="s">
        <v>44</v>
      </c>
      <c r="C48" s="171">
        <v>18</v>
      </c>
      <c r="D48" s="177">
        <v>944</v>
      </c>
      <c r="E48" s="177">
        <v>902</v>
      </c>
      <c r="F48" s="177">
        <v>206</v>
      </c>
      <c r="G48" s="177">
        <v>42</v>
      </c>
      <c r="H48" s="177">
        <v>42</v>
      </c>
      <c r="I48" s="172" t="s">
        <v>151</v>
      </c>
      <c r="J48" s="174">
        <v>40766</v>
      </c>
      <c r="K48" s="175">
        <v>22092</v>
      </c>
      <c r="L48" s="173">
        <f t="shared" si="1"/>
        <v>54.192219006034435</v>
      </c>
      <c r="M48" s="119">
        <v>41147</v>
      </c>
      <c r="N48" s="119">
        <v>21524</v>
      </c>
      <c r="O48" s="173">
        <v>52.31</v>
      </c>
      <c r="P48" s="119">
        <v>40897</v>
      </c>
      <c r="Q48" s="119">
        <v>21505</v>
      </c>
      <c r="R48" s="173">
        <v>52.58</v>
      </c>
      <c r="S48" s="74">
        <f t="shared" si="3"/>
        <v>0</v>
      </c>
    </row>
    <row r="49" spans="1:19" ht="12.75" customHeight="1">
      <c r="A49" s="16">
        <v>227</v>
      </c>
      <c r="B49" s="12" t="s">
        <v>80</v>
      </c>
      <c r="C49" s="171">
        <v>18</v>
      </c>
      <c r="D49" s="177">
        <v>662</v>
      </c>
      <c r="E49" s="177">
        <v>627</v>
      </c>
      <c r="F49" s="177">
        <v>300</v>
      </c>
      <c r="G49" s="177">
        <v>35</v>
      </c>
      <c r="H49" s="177">
        <v>31</v>
      </c>
      <c r="I49" s="172" t="s">
        <v>151</v>
      </c>
      <c r="J49" s="174">
        <v>33462</v>
      </c>
      <c r="K49" s="175">
        <v>20284</v>
      </c>
      <c r="L49" s="173">
        <f t="shared" si="1"/>
        <v>60.618014464168311</v>
      </c>
      <c r="M49" s="128">
        <v>34070</v>
      </c>
      <c r="N49" s="128">
        <v>20229</v>
      </c>
      <c r="O49" s="173">
        <v>59.37</v>
      </c>
      <c r="P49" s="128">
        <v>33854</v>
      </c>
      <c r="Q49" s="128">
        <v>20221</v>
      </c>
      <c r="R49" s="173">
        <v>59.73</v>
      </c>
      <c r="S49" s="74">
        <f t="shared" si="3"/>
        <v>0</v>
      </c>
    </row>
    <row r="50" spans="1:19" ht="12.75" customHeight="1">
      <c r="A50" s="16">
        <v>229</v>
      </c>
      <c r="B50" s="12" t="s">
        <v>85</v>
      </c>
      <c r="C50" s="171">
        <v>22</v>
      </c>
      <c r="D50" s="177">
        <v>670</v>
      </c>
      <c r="E50" s="177">
        <v>624</v>
      </c>
      <c r="F50" s="177">
        <v>350</v>
      </c>
      <c r="G50" s="177">
        <v>46</v>
      </c>
      <c r="H50" s="177">
        <v>36</v>
      </c>
      <c r="I50" s="172" t="s">
        <v>151</v>
      </c>
      <c r="J50" s="174">
        <v>64290</v>
      </c>
      <c r="K50" s="175">
        <v>35492</v>
      </c>
      <c r="L50" s="173">
        <f t="shared" si="1"/>
        <v>55.206097371286354</v>
      </c>
      <c r="M50" s="128">
        <v>64826</v>
      </c>
      <c r="N50" s="128">
        <v>36502</v>
      </c>
      <c r="O50" s="173">
        <v>56.31</v>
      </c>
      <c r="P50" s="128">
        <v>64410</v>
      </c>
      <c r="Q50" s="128">
        <v>36475</v>
      </c>
      <c r="R50" s="173">
        <v>56.63</v>
      </c>
      <c r="S50" s="74">
        <f t="shared" si="3"/>
        <v>0</v>
      </c>
    </row>
    <row r="51" spans="1:19" ht="12.75" customHeight="1">
      <c r="A51" s="16">
        <v>464</v>
      </c>
      <c r="B51" s="12" t="s">
        <v>45</v>
      </c>
      <c r="C51" s="171">
        <v>16</v>
      </c>
      <c r="D51" s="177">
        <v>190</v>
      </c>
      <c r="E51" s="177">
        <v>168</v>
      </c>
      <c r="F51" s="177">
        <v>126</v>
      </c>
      <c r="G51" s="177">
        <v>22</v>
      </c>
      <c r="H51" s="177">
        <v>21</v>
      </c>
      <c r="I51" s="172" t="s">
        <v>152</v>
      </c>
      <c r="J51" s="174">
        <v>26870</v>
      </c>
      <c r="K51" s="175">
        <v>14053</v>
      </c>
      <c r="L51" s="173">
        <f t="shared" si="1"/>
        <v>52.299962783773722</v>
      </c>
      <c r="M51" s="119">
        <v>26936</v>
      </c>
      <c r="N51" s="119">
        <v>15072</v>
      </c>
      <c r="O51" s="173">
        <v>55.95</v>
      </c>
      <c r="P51" s="119">
        <v>26671</v>
      </c>
      <c r="Q51" s="119">
        <v>15055</v>
      </c>
      <c r="R51" s="173">
        <v>56.45</v>
      </c>
      <c r="S51" s="74">
        <f t="shared" si="3"/>
        <v>0</v>
      </c>
    </row>
    <row r="52" spans="1:19" ht="12.75" customHeight="1">
      <c r="A52" s="16">
        <v>481</v>
      </c>
      <c r="B52" s="12" t="s">
        <v>46</v>
      </c>
      <c r="C52" s="171">
        <v>12</v>
      </c>
      <c r="D52" s="177">
        <v>165</v>
      </c>
      <c r="E52" s="177">
        <v>154</v>
      </c>
      <c r="F52" s="177">
        <v>117</v>
      </c>
      <c r="G52" s="177">
        <v>11</v>
      </c>
      <c r="H52" s="177">
        <v>10</v>
      </c>
      <c r="I52" s="172" t="s">
        <v>152</v>
      </c>
      <c r="J52" s="174">
        <v>13526</v>
      </c>
      <c r="K52" s="175">
        <v>8107</v>
      </c>
      <c r="L52" s="173">
        <f t="shared" si="1"/>
        <v>59.936418749075862</v>
      </c>
      <c r="M52" s="119">
        <v>13836</v>
      </c>
      <c r="N52" s="119">
        <v>10284</v>
      </c>
      <c r="O52" s="173">
        <v>74.33</v>
      </c>
      <c r="P52" s="119">
        <v>13726</v>
      </c>
      <c r="Q52" s="119">
        <v>10274</v>
      </c>
      <c r="R52" s="173">
        <v>74.849999999999994</v>
      </c>
      <c r="S52" s="74">
        <f t="shared" si="3"/>
        <v>0</v>
      </c>
    </row>
    <row r="53" spans="1:19" ht="12.75" customHeight="1">
      <c r="A53" s="16">
        <v>501</v>
      </c>
      <c r="B53" s="12" t="s">
        <v>86</v>
      </c>
      <c r="C53" s="171" t="s">
        <v>140</v>
      </c>
      <c r="D53" s="177">
        <v>268</v>
      </c>
      <c r="E53" s="177">
        <v>268</v>
      </c>
      <c r="F53" s="177">
        <v>177</v>
      </c>
      <c r="G53" s="178" t="s">
        <v>152</v>
      </c>
      <c r="H53" s="178" t="s">
        <v>152</v>
      </c>
      <c r="I53" s="172" t="s">
        <v>152</v>
      </c>
      <c r="J53" s="174">
        <v>15752</v>
      </c>
      <c r="K53" s="175">
        <v>10342</v>
      </c>
      <c r="L53" s="173">
        <f t="shared" si="1"/>
        <v>65.655154900964945</v>
      </c>
      <c r="M53" s="128">
        <v>16103</v>
      </c>
      <c r="N53" s="128">
        <v>10636</v>
      </c>
      <c r="O53" s="173">
        <v>66.0498043842762</v>
      </c>
      <c r="P53" s="128">
        <v>16013</v>
      </c>
      <c r="Q53" s="128">
        <v>10630</v>
      </c>
      <c r="R53" s="173">
        <v>66.38</v>
      </c>
      <c r="S53" s="74">
        <f t="shared" si="3"/>
        <v>0</v>
      </c>
    </row>
    <row r="54" spans="1:19" ht="20.25" customHeight="1">
      <c r="A54" s="6"/>
      <c r="B54" s="32" t="s">
        <v>47</v>
      </c>
      <c r="C54" s="119">
        <v>90</v>
      </c>
      <c r="D54" s="172">
        <v>2058</v>
      </c>
      <c r="E54" s="172">
        <v>1985</v>
      </c>
      <c r="F54" s="172">
        <v>1232</v>
      </c>
      <c r="G54" s="172">
        <v>73</v>
      </c>
      <c r="H54" s="172">
        <v>68</v>
      </c>
      <c r="I54" s="172" t="s">
        <v>152</v>
      </c>
      <c r="J54" s="174">
        <f>SUM(J55:J59)</f>
        <v>147211</v>
      </c>
      <c r="K54" s="175">
        <f>SUM(K55:K59)</f>
        <v>86821</v>
      </c>
      <c r="L54" s="173">
        <f t="shared" si="1"/>
        <v>58.977250341346775</v>
      </c>
      <c r="M54" s="119">
        <f>SUM(M55:M59)</f>
        <v>149276</v>
      </c>
      <c r="N54" s="119">
        <f>SUM(N55:N59)</f>
        <v>91084</v>
      </c>
      <c r="O54" s="173">
        <f>N54/M54*100</f>
        <v>61.017176237305392</v>
      </c>
      <c r="P54" s="119">
        <f>SUM(P55:P59)</f>
        <v>148315</v>
      </c>
      <c r="Q54" s="119">
        <f>SUM(Q55:Q59)</f>
        <v>91042</v>
      </c>
      <c r="R54" s="173">
        <f>Q54/P54*100</f>
        <v>61.384216026699931</v>
      </c>
      <c r="S54" s="74"/>
    </row>
    <row r="55" spans="1:19" ht="12.75" customHeight="1">
      <c r="A55" s="16">
        <v>209</v>
      </c>
      <c r="B55" s="41" t="s">
        <v>78</v>
      </c>
      <c r="C55" s="18">
        <v>24</v>
      </c>
      <c r="D55" s="177">
        <v>879</v>
      </c>
      <c r="E55" s="177">
        <v>841</v>
      </c>
      <c r="F55" s="177">
        <v>490</v>
      </c>
      <c r="G55" s="177">
        <v>38</v>
      </c>
      <c r="H55" s="177">
        <v>38</v>
      </c>
      <c r="I55" s="172" t="s">
        <v>152</v>
      </c>
      <c r="J55" s="174">
        <v>69826</v>
      </c>
      <c r="K55" s="175">
        <v>38034</v>
      </c>
      <c r="L55" s="173">
        <f t="shared" si="1"/>
        <v>54.469681780425624</v>
      </c>
      <c r="M55" s="128">
        <v>70464</v>
      </c>
      <c r="N55" s="128">
        <v>39484</v>
      </c>
      <c r="O55" s="173">
        <v>56.03</v>
      </c>
      <c r="P55" s="128">
        <v>70054</v>
      </c>
      <c r="Q55" s="128">
        <v>39470</v>
      </c>
      <c r="R55" s="173">
        <v>56.34</v>
      </c>
      <c r="S55" s="74">
        <f>SUM(T55:U55)</f>
        <v>0</v>
      </c>
    </row>
    <row r="56" spans="1:19" ht="12.75" customHeight="1">
      <c r="A56" s="16">
        <v>222</v>
      </c>
      <c r="B56" s="12" t="s">
        <v>67</v>
      </c>
      <c r="C56" s="171">
        <v>16</v>
      </c>
      <c r="D56" s="177">
        <v>294</v>
      </c>
      <c r="E56" s="177">
        <v>290</v>
      </c>
      <c r="F56" s="177">
        <v>210</v>
      </c>
      <c r="G56" s="177">
        <v>4</v>
      </c>
      <c r="H56" s="177">
        <v>2</v>
      </c>
      <c r="I56" s="172" t="s">
        <v>152</v>
      </c>
      <c r="J56" s="174">
        <v>21349</v>
      </c>
      <c r="K56" s="175">
        <v>13791</v>
      </c>
      <c r="L56" s="173">
        <f t="shared" si="1"/>
        <v>64.597873436694925</v>
      </c>
      <c r="M56" s="28">
        <v>21709</v>
      </c>
      <c r="N56" s="28">
        <v>14619</v>
      </c>
      <c r="O56" s="173">
        <v>67.34</v>
      </c>
      <c r="P56" s="28">
        <v>21557</v>
      </c>
      <c r="Q56" s="28">
        <v>14616</v>
      </c>
      <c r="R56" s="173">
        <v>67.8</v>
      </c>
      <c r="S56" s="74">
        <f>SUM(T56:U56)</f>
        <v>0</v>
      </c>
    </row>
    <row r="57" spans="1:19" ht="12.75" customHeight="1">
      <c r="A57" s="16">
        <v>225</v>
      </c>
      <c r="B57" s="12" t="s">
        <v>79</v>
      </c>
      <c r="C57" s="171">
        <v>18</v>
      </c>
      <c r="D57" s="177">
        <v>322</v>
      </c>
      <c r="E57" s="177">
        <v>316</v>
      </c>
      <c r="F57" s="177">
        <v>230</v>
      </c>
      <c r="G57" s="177">
        <v>6</v>
      </c>
      <c r="H57" s="177">
        <v>6</v>
      </c>
      <c r="I57" s="172" t="s">
        <v>152</v>
      </c>
      <c r="J57" s="174">
        <v>26605</v>
      </c>
      <c r="K57" s="175">
        <v>16454</v>
      </c>
      <c r="L57" s="173">
        <f t="shared" si="1"/>
        <v>61.845517759819579</v>
      </c>
      <c r="M57" s="128">
        <v>27086</v>
      </c>
      <c r="N57" s="128">
        <v>17083</v>
      </c>
      <c r="O57" s="173">
        <v>63.07</v>
      </c>
      <c r="P57" s="128">
        <v>26885</v>
      </c>
      <c r="Q57" s="128">
        <v>17074</v>
      </c>
      <c r="R57" s="173">
        <v>63.51</v>
      </c>
      <c r="S57" s="74">
        <f>SUM(T57:U57)</f>
        <v>0</v>
      </c>
    </row>
    <row r="58" spans="1:19" ht="12.75" customHeight="1">
      <c r="A58" s="16">
        <v>585</v>
      </c>
      <c r="B58" s="12" t="s">
        <v>81</v>
      </c>
      <c r="C58" s="171">
        <v>16</v>
      </c>
      <c r="D58" s="177">
        <v>295</v>
      </c>
      <c r="E58" s="177">
        <v>281</v>
      </c>
      <c r="F58" s="177">
        <v>162</v>
      </c>
      <c r="G58" s="177">
        <v>14</v>
      </c>
      <c r="H58" s="177">
        <v>11</v>
      </c>
      <c r="I58" s="172" t="s">
        <v>152</v>
      </c>
      <c r="J58" s="174">
        <v>16242</v>
      </c>
      <c r="K58" s="175">
        <v>10454</v>
      </c>
      <c r="L58" s="173">
        <f t="shared" si="1"/>
        <v>64.363994581948035</v>
      </c>
      <c r="M58" s="128">
        <v>16594</v>
      </c>
      <c r="N58" s="128">
        <v>11109</v>
      </c>
      <c r="O58" s="173">
        <v>66.95</v>
      </c>
      <c r="P58" s="128">
        <v>16485</v>
      </c>
      <c r="Q58" s="128">
        <v>11101</v>
      </c>
      <c r="R58" s="173">
        <v>67.34</v>
      </c>
      <c r="S58" s="74">
        <f>SUM(T58:U58)</f>
        <v>0</v>
      </c>
    </row>
    <row r="59" spans="1:19" ht="12.75" customHeight="1">
      <c r="A59" s="16">
        <v>586</v>
      </c>
      <c r="B59" s="12" t="s">
        <v>87</v>
      </c>
      <c r="C59" s="171">
        <v>16</v>
      </c>
      <c r="D59" s="177">
        <v>268</v>
      </c>
      <c r="E59" s="177">
        <v>257</v>
      </c>
      <c r="F59" s="177">
        <v>140</v>
      </c>
      <c r="G59" s="177">
        <v>11</v>
      </c>
      <c r="H59" s="177">
        <v>11</v>
      </c>
      <c r="I59" s="172" t="s">
        <v>152</v>
      </c>
      <c r="J59" s="174">
        <v>13189</v>
      </c>
      <c r="K59" s="175">
        <v>8088</v>
      </c>
      <c r="L59" s="173">
        <f t="shared" si="1"/>
        <v>61.32383046478126</v>
      </c>
      <c r="M59" s="128">
        <v>13423</v>
      </c>
      <c r="N59" s="128">
        <v>8789</v>
      </c>
      <c r="O59" s="173">
        <v>65.48</v>
      </c>
      <c r="P59" s="128">
        <v>13334</v>
      </c>
      <c r="Q59" s="128">
        <v>8781</v>
      </c>
      <c r="R59" s="173">
        <v>65.849999999999994</v>
      </c>
      <c r="S59" s="74">
        <f>SUM(T59:U59)</f>
        <v>0</v>
      </c>
    </row>
    <row r="60" spans="1:19" ht="20.25" customHeight="1">
      <c r="A60" s="6"/>
      <c r="B60" s="21" t="s">
        <v>48</v>
      </c>
      <c r="C60" s="3">
        <v>38</v>
      </c>
      <c r="D60" s="172">
        <v>1097</v>
      </c>
      <c r="E60" s="172">
        <v>1055</v>
      </c>
      <c r="F60" s="172">
        <v>674</v>
      </c>
      <c r="G60" s="172">
        <v>41</v>
      </c>
      <c r="H60" s="172">
        <v>33</v>
      </c>
      <c r="I60" s="172">
        <v>1</v>
      </c>
      <c r="J60" s="174">
        <f>J61+J62</f>
        <v>90624</v>
      </c>
      <c r="K60" s="175">
        <f>K61+K62</f>
        <v>51882</v>
      </c>
      <c r="L60" s="173">
        <f t="shared" si="1"/>
        <v>57.249735169491522</v>
      </c>
      <c r="M60" s="119">
        <f>SUM(M61:M62)</f>
        <v>91608</v>
      </c>
      <c r="N60" s="119">
        <f>SUM(N61:N62)</f>
        <v>53441</v>
      </c>
      <c r="O60" s="173">
        <f>N60/M60*100</f>
        <v>58.336608156492886</v>
      </c>
      <c r="P60" s="119">
        <f>SUM(P61:P62)</f>
        <v>90951</v>
      </c>
      <c r="Q60" s="119">
        <f>SUM(Q61:Q62)</f>
        <v>53401</v>
      </c>
      <c r="R60" s="173">
        <f>Q60/P60*100</f>
        <v>58.714032830864973</v>
      </c>
      <c r="S60" s="74"/>
    </row>
    <row r="61" spans="1:19" ht="12.75" customHeight="1">
      <c r="A61" s="16">
        <v>221</v>
      </c>
      <c r="B61" s="12" t="s">
        <v>49</v>
      </c>
      <c r="C61" s="171">
        <v>18</v>
      </c>
      <c r="D61" s="177">
        <v>445</v>
      </c>
      <c r="E61" s="177">
        <v>421</v>
      </c>
      <c r="F61" s="177">
        <v>276</v>
      </c>
      <c r="G61" s="177">
        <v>23</v>
      </c>
      <c r="H61" s="177">
        <v>23</v>
      </c>
      <c r="I61" s="177">
        <v>1</v>
      </c>
      <c r="J61" s="174">
        <v>35797</v>
      </c>
      <c r="K61" s="175">
        <v>20491</v>
      </c>
      <c r="L61" s="173">
        <f t="shared" si="1"/>
        <v>57.242227002262759</v>
      </c>
      <c r="M61" s="119">
        <v>36114</v>
      </c>
      <c r="N61" s="119">
        <v>21561</v>
      </c>
      <c r="O61" s="173">
        <v>59.7</v>
      </c>
      <c r="P61" s="119">
        <v>35832</v>
      </c>
      <c r="Q61" s="119">
        <v>21543</v>
      </c>
      <c r="R61" s="173">
        <v>60.12</v>
      </c>
      <c r="S61" s="74">
        <f>SUM(T61:U61)</f>
        <v>0</v>
      </c>
    </row>
    <row r="62" spans="1:19" ht="12.75" customHeight="1">
      <c r="A62" s="16">
        <v>223</v>
      </c>
      <c r="B62" s="12" t="s">
        <v>75</v>
      </c>
      <c r="C62" s="171">
        <v>20</v>
      </c>
      <c r="D62" s="177">
        <v>652</v>
      </c>
      <c r="E62" s="177">
        <v>634</v>
      </c>
      <c r="F62" s="177">
        <v>398</v>
      </c>
      <c r="G62" s="177">
        <v>18</v>
      </c>
      <c r="H62" s="177">
        <v>10</v>
      </c>
      <c r="I62" s="172" t="s">
        <v>151</v>
      </c>
      <c r="J62" s="174">
        <v>54827</v>
      </c>
      <c r="K62" s="175">
        <v>31391</v>
      </c>
      <c r="L62" s="173">
        <f t="shared" si="1"/>
        <v>57.254637313732282</v>
      </c>
      <c r="M62" s="128">
        <v>55494</v>
      </c>
      <c r="N62" s="128">
        <v>31880</v>
      </c>
      <c r="O62" s="173">
        <v>57.45</v>
      </c>
      <c r="P62" s="128">
        <v>55119</v>
      </c>
      <c r="Q62" s="128">
        <v>31858</v>
      </c>
      <c r="R62" s="173">
        <v>57.8</v>
      </c>
      <c r="S62" s="74">
        <f>SUM(T62:U62)</f>
        <v>0</v>
      </c>
    </row>
    <row r="63" spans="1:19" ht="20.25" customHeight="1">
      <c r="A63" s="6"/>
      <c r="B63" s="22" t="s">
        <v>50</v>
      </c>
      <c r="C63" s="119">
        <v>54</v>
      </c>
      <c r="D63" s="172">
        <v>1389</v>
      </c>
      <c r="E63" s="172">
        <v>1356</v>
      </c>
      <c r="F63" s="172">
        <v>929</v>
      </c>
      <c r="G63" s="172">
        <v>26</v>
      </c>
      <c r="H63" s="172">
        <v>24</v>
      </c>
      <c r="I63" s="172">
        <v>7</v>
      </c>
      <c r="J63" s="175">
        <f>SUM(J64:J66)</f>
        <v>118903</v>
      </c>
      <c r="K63" s="179">
        <f>SUM(K64:K66)</f>
        <v>63750</v>
      </c>
      <c r="L63" s="173">
        <f t="shared" si="1"/>
        <v>53.615131661942925</v>
      </c>
      <c r="M63" s="119">
        <f>SUM(M64:M66)</f>
        <v>120507</v>
      </c>
      <c r="N63" s="119">
        <f>SUM(N64:N66)</f>
        <v>70954</v>
      </c>
      <c r="O63" s="173">
        <f>N63/M63*100</f>
        <v>58.879567162073577</v>
      </c>
      <c r="P63" s="119">
        <f>SUM(P64:P66)</f>
        <v>119638</v>
      </c>
      <c r="Q63" s="119">
        <f>SUM(Q64:Q66)</f>
        <v>70902</v>
      </c>
      <c r="R63" s="173">
        <f>Q63/P63*100</f>
        <v>59.263779066851676</v>
      </c>
      <c r="S63" s="75"/>
    </row>
    <row r="64" spans="1:19" s="37" customFormat="1" ht="12.75" customHeight="1">
      <c r="A64" s="36">
        <v>205</v>
      </c>
      <c r="B64" s="50" t="s">
        <v>147</v>
      </c>
      <c r="C64" s="171">
        <v>18</v>
      </c>
      <c r="D64" s="177">
        <v>456</v>
      </c>
      <c r="E64" s="177">
        <v>442</v>
      </c>
      <c r="F64" s="177">
        <v>270</v>
      </c>
      <c r="G64" s="177">
        <v>14</v>
      </c>
      <c r="H64" s="177">
        <v>14</v>
      </c>
      <c r="I64" s="172" t="s">
        <v>151</v>
      </c>
      <c r="J64" s="174">
        <v>38603</v>
      </c>
      <c r="K64" s="175">
        <v>20114</v>
      </c>
      <c r="L64" s="173">
        <f t="shared" si="1"/>
        <v>52.104758697510555</v>
      </c>
      <c r="M64" s="37">
        <v>39185</v>
      </c>
      <c r="N64" s="37">
        <v>21136</v>
      </c>
      <c r="O64" s="173">
        <v>53.94</v>
      </c>
      <c r="P64" s="37">
        <v>38807</v>
      </c>
      <c r="Q64" s="37">
        <v>21117</v>
      </c>
      <c r="R64" s="173">
        <v>54.42</v>
      </c>
      <c r="S64" s="74">
        <f>SUM(T64:U64)</f>
        <v>0</v>
      </c>
    </row>
    <row r="65" spans="1:19" ht="12.75" customHeight="1">
      <c r="A65" s="16">
        <v>224</v>
      </c>
      <c r="B65" s="12" t="s">
        <v>76</v>
      </c>
      <c r="C65" s="171">
        <v>18</v>
      </c>
      <c r="D65" s="177">
        <v>486</v>
      </c>
      <c r="E65" s="177">
        <v>475</v>
      </c>
      <c r="F65" s="177">
        <v>359</v>
      </c>
      <c r="G65" s="177">
        <v>11</v>
      </c>
      <c r="H65" s="177">
        <v>9</v>
      </c>
      <c r="I65" s="172" t="s">
        <v>151</v>
      </c>
      <c r="J65" s="174">
        <v>41281</v>
      </c>
      <c r="K65" s="175">
        <v>22258</v>
      </c>
      <c r="L65" s="173">
        <f t="shared" si="1"/>
        <v>53.918267483830327</v>
      </c>
      <c r="M65" s="128">
        <v>41698</v>
      </c>
      <c r="N65" s="128">
        <v>23351</v>
      </c>
      <c r="O65" s="173">
        <v>56</v>
      </c>
      <c r="P65" s="128">
        <v>41451</v>
      </c>
      <c r="Q65" s="128">
        <v>23332</v>
      </c>
      <c r="R65" s="173">
        <v>56.29</v>
      </c>
      <c r="S65" s="74">
        <f>SUM(T65:U65)</f>
        <v>0</v>
      </c>
    </row>
    <row r="66" spans="1:19" ht="12.75" customHeight="1">
      <c r="A66" s="16">
        <v>226</v>
      </c>
      <c r="B66" s="12" t="s">
        <v>77</v>
      </c>
      <c r="C66" s="171">
        <v>18</v>
      </c>
      <c r="D66" s="177">
        <v>447</v>
      </c>
      <c r="E66" s="177">
        <v>439</v>
      </c>
      <c r="F66" s="177">
        <v>300</v>
      </c>
      <c r="G66" s="177">
        <v>1</v>
      </c>
      <c r="H66" s="177">
        <v>1</v>
      </c>
      <c r="I66" s="177">
        <v>7</v>
      </c>
      <c r="J66" s="174">
        <v>39019</v>
      </c>
      <c r="K66" s="175">
        <v>21378</v>
      </c>
      <c r="L66" s="173">
        <f t="shared" si="1"/>
        <v>54.788692688177555</v>
      </c>
      <c r="M66" s="128">
        <v>39624</v>
      </c>
      <c r="N66" s="128">
        <v>26467</v>
      </c>
      <c r="O66" s="173">
        <v>66.8</v>
      </c>
      <c r="P66" s="128">
        <v>39380</v>
      </c>
      <c r="Q66" s="128">
        <v>26453</v>
      </c>
      <c r="R66" s="173">
        <v>67.17</v>
      </c>
      <c r="S66" s="74">
        <f>SUM(T66:U66)</f>
        <v>0</v>
      </c>
    </row>
    <row r="67" spans="1:19" ht="12" customHeight="1">
      <c r="A67" s="23"/>
      <c r="B67" s="24"/>
      <c r="C67" s="40"/>
      <c r="D67" s="40"/>
      <c r="E67" s="40"/>
      <c r="F67" s="40"/>
      <c r="G67" s="40"/>
      <c r="H67" s="40"/>
      <c r="I67" s="40"/>
      <c r="J67" s="25"/>
      <c r="K67" s="180"/>
      <c r="L67" s="181"/>
      <c r="M67" s="180"/>
      <c r="N67" s="180"/>
      <c r="O67" s="180"/>
      <c r="P67" s="180"/>
      <c r="Q67" s="180"/>
      <c r="R67" s="182"/>
    </row>
    <row r="68" spans="1:19" s="60" customFormat="1" ht="15" customHeight="1">
      <c r="A68" s="42"/>
      <c r="B68" s="42" t="s">
        <v>7</v>
      </c>
      <c r="C68" s="47" t="s">
        <v>153</v>
      </c>
      <c r="D68" s="47"/>
      <c r="E68" s="47"/>
      <c r="F68" s="47"/>
      <c r="G68" s="47"/>
      <c r="H68" s="47"/>
      <c r="I68" s="47"/>
      <c r="J68" s="38" t="s">
        <v>129</v>
      </c>
      <c r="K68" s="47"/>
      <c r="L68" s="141"/>
      <c r="M68" s="47"/>
      <c r="N68" s="47"/>
      <c r="O68" s="47"/>
      <c r="P68" s="183"/>
      <c r="Q68" s="183"/>
      <c r="R68" s="47"/>
    </row>
    <row r="69" spans="1:19" ht="18" customHeight="1">
      <c r="A69" s="1"/>
      <c r="B69" s="1"/>
      <c r="C69" s="37" t="s">
        <v>127</v>
      </c>
      <c r="D69" s="27"/>
      <c r="E69" s="37"/>
      <c r="F69" s="37"/>
      <c r="G69" s="37"/>
      <c r="H69" s="37"/>
      <c r="I69" s="37"/>
      <c r="J69" s="27"/>
      <c r="K69" s="37"/>
      <c r="L69" s="141"/>
      <c r="M69" s="37"/>
      <c r="N69" s="37"/>
      <c r="O69" s="37"/>
      <c r="P69" s="184"/>
      <c r="Q69" s="184"/>
      <c r="R69" s="37"/>
    </row>
    <row r="70" spans="1:19" ht="12" customHeight="1">
      <c r="A70" s="1"/>
      <c r="B70" s="1"/>
      <c r="C70" s="62"/>
      <c r="D70" s="62"/>
      <c r="E70" s="62"/>
      <c r="F70" s="62"/>
      <c r="G70" s="36"/>
      <c r="H70" s="62"/>
      <c r="I70" s="62"/>
      <c r="J70" s="27"/>
      <c r="K70" s="36"/>
      <c r="L70" s="185"/>
      <c r="M70" s="36"/>
      <c r="N70" s="36"/>
      <c r="O70" s="36"/>
      <c r="P70" s="28"/>
      <c r="Q70" s="28"/>
      <c r="R70" s="36"/>
    </row>
    <row r="71" spans="1:19" ht="12" customHeight="1">
      <c r="A71" s="1"/>
      <c r="B71" s="1"/>
      <c r="C71" s="62"/>
      <c r="D71" s="62"/>
      <c r="E71" s="62"/>
      <c r="F71" s="62"/>
      <c r="G71" s="36"/>
      <c r="H71" s="62"/>
      <c r="I71" s="62"/>
      <c r="J71" s="27"/>
      <c r="K71" s="36"/>
      <c r="L71" s="185"/>
      <c r="M71" s="36"/>
      <c r="N71" s="36"/>
      <c r="O71" s="36"/>
      <c r="P71" s="28"/>
      <c r="Q71" s="28"/>
      <c r="R71" s="36"/>
    </row>
    <row r="72" spans="1:19" ht="12" customHeight="1">
      <c r="A72" s="1"/>
      <c r="B72" s="1"/>
      <c r="C72" s="62"/>
      <c r="D72" s="62"/>
      <c r="E72" s="62"/>
      <c r="F72" s="62"/>
      <c r="G72" s="36"/>
      <c r="H72" s="62"/>
      <c r="I72" s="62"/>
      <c r="J72" s="27"/>
      <c r="K72" s="36"/>
      <c r="L72" s="185"/>
      <c r="M72" s="36"/>
      <c r="N72" s="36"/>
      <c r="O72" s="36"/>
      <c r="P72" s="28"/>
      <c r="Q72" s="28"/>
      <c r="R72" s="36"/>
    </row>
    <row r="75" spans="1:19">
      <c r="B75" s="7"/>
    </row>
    <row r="76" spans="1:19">
      <c r="B76" s="7"/>
    </row>
    <row r="77" spans="1:19">
      <c r="B77" s="17"/>
    </row>
    <row r="78" spans="1:19">
      <c r="B78" s="17"/>
    </row>
    <row r="79" spans="1:19">
      <c r="B79" s="17"/>
    </row>
    <row r="80" spans="1:19">
      <c r="B80" s="17"/>
    </row>
    <row r="81" spans="2:2">
      <c r="B81" s="17"/>
    </row>
    <row r="82" spans="2:2">
      <c r="B82" s="17"/>
    </row>
    <row r="83" spans="2:2">
      <c r="B83" s="17"/>
    </row>
    <row r="84" spans="2:2">
      <c r="B84" s="17"/>
    </row>
    <row r="85" spans="2:2">
      <c r="B85" s="17"/>
    </row>
    <row r="86" spans="2:2">
      <c r="B86" s="51"/>
    </row>
    <row r="87" spans="2:2">
      <c r="B87" s="12"/>
    </row>
    <row r="88" spans="2:2">
      <c r="B88" s="12"/>
    </row>
    <row r="89" spans="2:2">
      <c r="B89" s="12"/>
    </row>
    <row r="90" spans="2:2">
      <c r="B90" s="51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51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5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52"/>
    </row>
    <row r="110" spans="2:2">
      <c r="B110" s="53"/>
    </row>
    <row r="111" spans="2:2">
      <c r="B111" s="12"/>
    </row>
    <row r="112" spans="2:2">
      <c r="B112" s="12"/>
    </row>
    <row r="113" spans="2:2">
      <c r="B113" s="12"/>
    </row>
    <row r="114" spans="2:2">
      <c r="B114" s="5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32"/>
    </row>
    <row r="123" spans="2:2">
      <c r="B123" s="41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21"/>
    </row>
    <row r="129" spans="2:2">
      <c r="B129" s="12"/>
    </row>
    <row r="130" spans="2:2">
      <c r="B130" s="12"/>
    </row>
    <row r="131" spans="2:2">
      <c r="B131" s="22"/>
    </row>
    <row r="132" spans="2:2">
      <c r="B132" s="53"/>
    </row>
    <row r="133" spans="2:2">
      <c r="B133" s="12"/>
    </row>
    <row r="134" spans="2:2">
      <c r="B134" s="12"/>
    </row>
  </sheetData>
  <mergeCells count="3">
    <mergeCell ref="A3:B3"/>
    <mergeCell ref="A4:B4"/>
    <mergeCell ref="A5:B5"/>
  </mergeCells>
  <phoneticPr fontId="9"/>
  <pageMargins left="0.59055118110236227" right="0.59055118110236227" top="0.98425196850393704" bottom="0.78740157480314965" header="0.59055118110236227" footer="0.59055118110236227"/>
  <pageSetup paperSize="9" firstPageNumber="74" orientation="portrait" useFirstPageNumber="1" r:id="rId1"/>
  <headerFooter alignWithMargins="0">
    <oddHeader>&amp;L&amp;"ＭＳ Ｐゴシック,太字"市区町ﾃﾞｰﾀ　&amp;A</oddHeader>
  </headerFooter>
  <colBreaks count="1" manualBreakCount="1">
    <brk id="9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行財政</vt:lpstr>
      <vt:lpstr>普通会計決算</vt:lpstr>
      <vt:lpstr>公務員・選挙</vt:lpstr>
      <vt:lpstr>公務員・選挙!Print_Area</vt:lpstr>
      <vt:lpstr>行財政!Print_Area</vt:lpstr>
      <vt:lpstr>普通会計決算!Print_Area</vt:lpstr>
      <vt:lpstr>公務員・選挙!Print_Titles</vt:lpstr>
      <vt:lpstr>行財政!Print_Titles</vt:lpstr>
      <vt:lpstr>普通会計決算!Print_Titles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末瀬　恵</dc:creator>
  <cp:lastModifiedBy>兵庫県</cp:lastModifiedBy>
  <cp:lastPrinted>2016-03-18T08:24:55Z</cp:lastPrinted>
  <dcterms:created xsi:type="dcterms:W3CDTF">1997-03-07T05:33:22Z</dcterms:created>
  <dcterms:modified xsi:type="dcterms:W3CDTF">2016-04-25T07:00:54Z</dcterms:modified>
</cp:coreProperties>
</file>