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90" yWindow="-150" windowWidth="12195" windowHeight="7845" tabRatio="855"/>
  </bookViews>
  <sheets>
    <sheet name="WS目次" sheetId="9" r:id="rId1"/>
    <sheet name="利用上の注意" sheetId="8" r:id="rId2"/>
    <sheet name="最終需要" sheetId="7" r:id="rId3"/>
    <sheet name="経済効果集計表" sheetId="2" r:id="rId4"/>
    <sheet name="輸出増加WS" sheetId="1" r:id="rId5"/>
    <sheet name="取引基本表" sheetId="10" r:id="rId6"/>
    <sheet name="投入係数表" sheetId="11" r:id="rId7"/>
    <sheet name="逆行列係数表" sheetId="12" r:id="rId8"/>
    <sheet name="分析係数表" sheetId="13" r:id="rId9"/>
    <sheet name="生産誘発額等" sheetId="14" r:id="rId10"/>
  </sheets>
  <externalReferences>
    <externalReference r:id="rId11"/>
  </externalReferences>
  <definedNames>
    <definedName name="_Fill" hidden="1">[1]局移出入取扱!#REF!</definedName>
    <definedName name="_Order1" hidden="1">255</definedName>
    <definedName name="_xlnm.Print_Area" localSheetId="9">生産誘発額等!$A$1:$L$132</definedName>
    <definedName name="_xlnm.Print_Titles" localSheetId="7">逆行列係数表!$A:$B</definedName>
    <definedName name="_xlnm.Print_Titles" localSheetId="5">取引基本表!$A:$B</definedName>
    <definedName name="_xlnm.Print_Titles" localSheetId="6">投入係数表!$A:$B</definedName>
  </definedNames>
  <calcPr calcId="145621"/>
</workbook>
</file>

<file path=xl/calcChain.xml><?xml version="1.0" encoding="utf-8"?>
<calcChain xmlns="http://schemas.openxmlformats.org/spreadsheetml/2006/main">
  <c r="AM9" i="13" l="1"/>
  <c r="AM10" i="13"/>
  <c r="AM11" i="13"/>
  <c r="AM12" i="13"/>
  <c r="AM13" i="13"/>
  <c r="AM14" i="13"/>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8" i="13"/>
  <c r="AB8" i="13" a="1"/>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8" i="13"/>
  <c r="AB8" i="13" l="1"/>
  <c r="AD8" i="13"/>
  <c r="AF8" i="13"/>
  <c r="AC9" i="13"/>
  <c r="AE9" i="13"/>
  <c r="AB10" i="13"/>
  <c r="AD10" i="13"/>
  <c r="AF10" i="13"/>
  <c r="AC11" i="13"/>
  <c r="AE11" i="13"/>
  <c r="AB12" i="13"/>
  <c r="AD12" i="13"/>
  <c r="AF12" i="13"/>
  <c r="AC13" i="13"/>
  <c r="AE13" i="13"/>
  <c r="AB14" i="13"/>
  <c r="AD14" i="13"/>
  <c r="AF14" i="13"/>
  <c r="AC15" i="13"/>
  <c r="AE15" i="13"/>
  <c r="AB16" i="13"/>
  <c r="AD16" i="13"/>
  <c r="AF16" i="13"/>
  <c r="AC17" i="13"/>
  <c r="AE17" i="13"/>
  <c r="AB18" i="13"/>
  <c r="AD18" i="13"/>
  <c r="AF18" i="13"/>
  <c r="AC19" i="13"/>
  <c r="AE19" i="13"/>
  <c r="AB20" i="13"/>
  <c r="AD20" i="13"/>
  <c r="AF20" i="13"/>
  <c r="AC21" i="13"/>
  <c r="AE21" i="13"/>
  <c r="AB22" i="13"/>
  <c r="AD22" i="13"/>
  <c r="AF22" i="13"/>
  <c r="AC23" i="13"/>
  <c r="AE23" i="13"/>
  <c r="AB24" i="13"/>
  <c r="AD24" i="13"/>
  <c r="AF24" i="13"/>
  <c r="AC25" i="13"/>
  <c r="AE25" i="13"/>
  <c r="AB26" i="13"/>
  <c r="AD26" i="13"/>
  <c r="AF26" i="13"/>
  <c r="AC27" i="13"/>
  <c r="AE27" i="13"/>
  <c r="AB28" i="13"/>
  <c r="AD28" i="13"/>
  <c r="AF28" i="13"/>
  <c r="AC29" i="13"/>
  <c r="AE29" i="13"/>
  <c r="AB30" i="13"/>
  <c r="AD30" i="13"/>
  <c r="AF30" i="13"/>
  <c r="AC31" i="13"/>
  <c r="AE31" i="13"/>
  <c r="AB32" i="13"/>
  <c r="AD32" i="13"/>
  <c r="AF32" i="13"/>
  <c r="AC33" i="13"/>
  <c r="AE33" i="13"/>
  <c r="AB34" i="13"/>
  <c r="AD34" i="13"/>
  <c r="AF34" i="13"/>
  <c r="AC35" i="13"/>
  <c r="AE35" i="13"/>
  <c r="AB36" i="13"/>
  <c r="AD36" i="13"/>
  <c r="AF36" i="13"/>
  <c r="AC37" i="13"/>
  <c r="AE37" i="13"/>
  <c r="AB38" i="13"/>
  <c r="AD38" i="13"/>
  <c r="AF38" i="13"/>
  <c r="AC39" i="13"/>
  <c r="AE39" i="13"/>
  <c r="AB40" i="13"/>
  <c r="AD40" i="13"/>
  <c r="AF40" i="13"/>
  <c r="AC41" i="13"/>
  <c r="AE41" i="13"/>
  <c r="AF47" i="13"/>
  <c r="AD47" i="13"/>
  <c r="AB47" i="13"/>
  <c r="AE46" i="13"/>
  <c r="AC46" i="13"/>
  <c r="AF45" i="13"/>
  <c r="AD45" i="13"/>
  <c r="AB45" i="13"/>
  <c r="AE44" i="13"/>
  <c r="AC44" i="13"/>
  <c r="AF43" i="13"/>
  <c r="AD43" i="13"/>
  <c r="AB43" i="13"/>
  <c r="AE42" i="13"/>
  <c r="AC42" i="13"/>
  <c r="AF41" i="13"/>
  <c r="AB41" i="13"/>
  <c r="AC40" i="13"/>
  <c r="AD39" i="13"/>
  <c r="AE38" i="13"/>
  <c r="AF37" i="13"/>
  <c r="AB37" i="13"/>
  <c r="AC36" i="13"/>
  <c r="AD35" i="13"/>
  <c r="AE34" i="13"/>
  <c r="AF33" i="13"/>
  <c r="AB33" i="13"/>
  <c r="AC32" i="13"/>
  <c r="AD31" i="13"/>
  <c r="AE30" i="13"/>
  <c r="AF29" i="13"/>
  <c r="AB29" i="13"/>
  <c r="AC28" i="13"/>
  <c r="AD27" i="13"/>
  <c r="AE26" i="13"/>
  <c r="AF25" i="13"/>
  <c r="AB25" i="13"/>
  <c r="AC24" i="13"/>
  <c r="AD23" i="13"/>
  <c r="AE22" i="13"/>
  <c r="AF21" i="13"/>
  <c r="AB21" i="13"/>
  <c r="AC20" i="13"/>
  <c r="AD19" i="13"/>
  <c r="AE18" i="13"/>
  <c r="AF17" i="13"/>
  <c r="AB17" i="13"/>
  <c r="AC16" i="13"/>
  <c r="AD15" i="13"/>
  <c r="AE14" i="13"/>
  <c r="AF13" i="13"/>
  <c r="AB13" i="13"/>
  <c r="AC12" i="13"/>
  <c r="AD11" i="13"/>
  <c r="AE10" i="13"/>
  <c r="AF9" i="13"/>
  <c r="AB9" i="13"/>
  <c r="AC8" i="13"/>
  <c r="AE47" i="13"/>
  <c r="AC47" i="13"/>
  <c r="AF46" i="13"/>
  <c r="AD46" i="13"/>
  <c r="AB46" i="13"/>
  <c r="AE45" i="13"/>
  <c r="AC45" i="13"/>
  <c r="AF44" i="13"/>
  <c r="AD44" i="13"/>
  <c r="AB44" i="13"/>
  <c r="AE43" i="13"/>
  <c r="AC43" i="13"/>
  <c r="AF42" i="13"/>
  <c r="AD42" i="13"/>
  <c r="AB42" i="13"/>
  <c r="AD41" i="13"/>
  <c r="AE40" i="13"/>
  <c r="AF39" i="13"/>
  <c r="AB39" i="13"/>
  <c r="AC38" i="13"/>
  <c r="AD37" i="13"/>
  <c r="AE36" i="13"/>
  <c r="AF35" i="13"/>
  <c r="AB35" i="13"/>
  <c r="AC34" i="13"/>
  <c r="AD33" i="13"/>
  <c r="AE32" i="13"/>
  <c r="AF31" i="13"/>
  <c r="AB31" i="13"/>
  <c r="AC30" i="13"/>
  <c r="AD29" i="13"/>
  <c r="AE28" i="13"/>
  <c r="AF27" i="13"/>
  <c r="AB27" i="13"/>
  <c r="AC26" i="13"/>
  <c r="AD25" i="13"/>
  <c r="AE24" i="13"/>
  <c r="AF23" i="13"/>
  <c r="AB23" i="13"/>
  <c r="AC22" i="13"/>
  <c r="AD21" i="13"/>
  <c r="AE20" i="13"/>
  <c r="AF19" i="13"/>
  <c r="AB19" i="13"/>
  <c r="AC18" i="13"/>
  <c r="AD17" i="13"/>
  <c r="AE16" i="13"/>
  <c r="AF15" i="13"/>
  <c r="AB15" i="13"/>
  <c r="AC14" i="13"/>
  <c r="AD13" i="13"/>
  <c r="AE12" i="13"/>
  <c r="AF11" i="13"/>
  <c r="AB11" i="13"/>
  <c r="AC10" i="13"/>
  <c r="AD9" i="13"/>
  <c r="AE8" i="13"/>
  <c r="D44"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6" i="1"/>
  <c r="D5" i="1"/>
  <c r="AN47" i="13"/>
  <c r="H47" i="13" s="1"/>
  <c r="V47" i="13"/>
  <c r="X47" i="13" s="1"/>
  <c r="E47" i="13" s="1"/>
  <c r="U47" i="13"/>
  <c r="W47" i="13" s="1"/>
  <c r="D47" i="13" s="1"/>
  <c r="T47" i="13"/>
  <c r="O47" i="13"/>
  <c r="P47" i="13" s="1"/>
  <c r="C47" i="13" s="1"/>
  <c r="AN46" i="13"/>
  <c r="H46" i="13" s="1"/>
  <c r="X46" i="13"/>
  <c r="W46" i="13"/>
  <c r="D46" i="13" s="1"/>
  <c r="E46" i="13"/>
  <c r="AN45" i="13"/>
  <c r="H45" i="13" s="1"/>
  <c r="X45" i="13"/>
  <c r="E45" i="13" s="1"/>
  <c r="W45" i="13"/>
  <c r="G45" i="13"/>
  <c r="F45" i="13"/>
  <c r="D45" i="13"/>
  <c r="AN44" i="13"/>
  <c r="H44" i="13" s="1"/>
  <c r="X44" i="13"/>
  <c r="W44" i="13"/>
  <c r="D44" i="13" s="1"/>
  <c r="E44" i="13"/>
  <c r="AN43" i="13"/>
  <c r="H43" i="13" s="1"/>
  <c r="X43" i="13"/>
  <c r="E43" i="13" s="1"/>
  <c r="W43" i="13"/>
  <c r="D43" i="13"/>
  <c r="AN42" i="13"/>
  <c r="H42" i="13" s="1"/>
  <c r="X42" i="13"/>
  <c r="W42" i="13"/>
  <c r="D42" i="13" s="1"/>
  <c r="O42" i="13"/>
  <c r="P42" i="13" s="1"/>
  <c r="C42" i="13" s="1"/>
  <c r="E42" i="13"/>
  <c r="AN41" i="13"/>
  <c r="H41" i="13" s="1"/>
  <c r="X41" i="13"/>
  <c r="E41" i="13" s="1"/>
  <c r="W41" i="13"/>
  <c r="D41" i="13"/>
  <c r="AN40" i="13"/>
  <c r="H40" i="13" s="1"/>
  <c r="X40" i="13"/>
  <c r="W40" i="13"/>
  <c r="D40" i="13" s="1"/>
  <c r="E40" i="13"/>
  <c r="AN39" i="13"/>
  <c r="X39" i="13"/>
  <c r="E39" i="13" s="1"/>
  <c r="W39" i="13"/>
  <c r="O39" i="13"/>
  <c r="P39" i="13" s="1"/>
  <c r="C39" i="13" s="1"/>
  <c r="H39" i="13"/>
  <c r="D39" i="13"/>
  <c r="AN38" i="13"/>
  <c r="H38" i="13" s="1"/>
  <c r="X38" i="13"/>
  <c r="W38" i="13"/>
  <c r="D38" i="13" s="1"/>
  <c r="O38" i="13"/>
  <c r="P38" i="13" s="1"/>
  <c r="E38" i="13"/>
  <c r="C38" i="13"/>
  <c r="AN37" i="13"/>
  <c r="X37" i="13"/>
  <c r="E37" i="13" s="1"/>
  <c r="W37" i="13"/>
  <c r="O37" i="13"/>
  <c r="P37" i="13" s="1"/>
  <c r="C37" i="13" s="1"/>
  <c r="H37" i="13"/>
  <c r="D37" i="13"/>
  <c r="AN36" i="13"/>
  <c r="H36" i="13" s="1"/>
  <c r="X36" i="13"/>
  <c r="W36" i="13"/>
  <c r="D36" i="13" s="1"/>
  <c r="O36" i="13"/>
  <c r="P36" i="13" s="1"/>
  <c r="C36" i="13" s="1"/>
  <c r="E36" i="13"/>
  <c r="AN35" i="13"/>
  <c r="X35" i="13"/>
  <c r="E35" i="13" s="1"/>
  <c r="W35" i="13"/>
  <c r="O35" i="13"/>
  <c r="P35" i="13" s="1"/>
  <c r="C35" i="13" s="1"/>
  <c r="H35" i="13"/>
  <c r="D35" i="13"/>
  <c r="AN34" i="13"/>
  <c r="H34" i="13" s="1"/>
  <c r="X34" i="13"/>
  <c r="W34" i="13"/>
  <c r="D34" i="13" s="1"/>
  <c r="O34" i="13"/>
  <c r="P34" i="13" s="1"/>
  <c r="C34" i="13" s="1"/>
  <c r="E34" i="13"/>
  <c r="AN33" i="13"/>
  <c r="H33" i="13" s="1"/>
  <c r="X33" i="13"/>
  <c r="E33" i="13" s="1"/>
  <c r="W33" i="13"/>
  <c r="D33" i="13"/>
  <c r="AN32" i="13"/>
  <c r="H32" i="13" s="1"/>
  <c r="X32" i="13"/>
  <c r="W32" i="13"/>
  <c r="E32" i="13"/>
  <c r="D32" i="13"/>
  <c r="AN31" i="13"/>
  <c r="X31" i="13"/>
  <c r="E31" i="13" s="1"/>
  <c r="W31" i="13"/>
  <c r="O31" i="13"/>
  <c r="P31" i="13" s="1"/>
  <c r="C31" i="13" s="1"/>
  <c r="H31" i="13"/>
  <c r="D31" i="13"/>
  <c r="AN30" i="13"/>
  <c r="H30" i="13" s="1"/>
  <c r="X30" i="13"/>
  <c r="W30" i="13"/>
  <c r="D30" i="13" s="1"/>
  <c r="O30" i="13"/>
  <c r="P30" i="13" s="1"/>
  <c r="C30" i="13" s="1"/>
  <c r="E30" i="13"/>
  <c r="AN29" i="13"/>
  <c r="X29" i="13"/>
  <c r="E29" i="13" s="1"/>
  <c r="W29" i="13"/>
  <c r="O29" i="13"/>
  <c r="P29" i="13" s="1"/>
  <c r="C29" i="13" s="1"/>
  <c r="H29" i="13"/>
  <c r="D29" i="13"/>
  <c r="AN28" i="13"/>
  <c r="H28" i="13" s="1"/>
  <c r="X28" i="13"/>
  <c r="W28" i="13"/>
  <c r="D28" i="13" s="1"/>
  <c r="O28" i="13"/>
  <c r="P28" i="13" s="1"/>
  <c r="C28" i="13" s="1"/>
  <c r="E28" i="13"/>
  <c r="AN27" i="13"/>
  <c r="H27" i="13" s="1"/>
  <c r="X27" i="13"/>
  <c r="E27" i="13" s="1"/>
  <c r="W27" i="13"/>
  <c r="D27" i="13"/>
  <c r="AN26" i="13"/>
  <c r="H26" i="13" s="1"/>
  <c r="X26" i="13"/>
  <c r="W26" i="13"/>
  <c r="D26" i="13" s="1"/>
  <c r="E26" i="13"/>
  <c r="AN25" i="13"/>
  <c r="X25" i="13"/>
  <c r="E25" i="13" s="1"/>
  <c r="W25" i="13"/>
  <c r="H25" i="13"/>
  <c r="D25" i="13"/>
  <c r="AN24" i="13"/>
  <c r="H24" i="13" s="1"/>
  <c r="X24" i="13"/>
  <c r="W24" i="13"/>
  <c r="D24" i="13" s="1"/>
  <c r="E24" i="13"/>
  <c r="AN23" i="13"/>
  <c r="H23" i="13" s="1"/>
  <c r="X23" i="13"/>
  <c r="E23" i="13" s="1"/>
  <c r="W23" i="13"/>
  <c r="D23" i="13"/>
  <c r="AN22" i="13"/>
  <c r="H22" i="13" s="1"/>
  <c r="X22" i="13"/>
  <c r="W22" i="13"/>
  <c r="E22" i="13"/>
  <c r="D22" i="13"/>
  <c r="AN21" i="13"/>
  <c r="H21" i="13" s="1"/>
  <c r="X21" i="13"/>
  <c r="E21" i="13" s="1"/>
  <c r="W21" i="13"/>
  <c r="D21" i="13"/>
  <c r="AN20" i="13"/>
  <c r="H20" i="13" s="1"/>
  <c r="X20" i="13"/>
  <c r="W20" i="13"/>
  <c r="D20" i="13" s="1"/>
  <c r="E20" i="13"/>
  <c r="AN19" i="13"/>
  <c r="X19" i="13"/>
  <c r="E19" i="13" s="1"/>
  <c r="W19" i="13"/>
  <c r="H19" i="13"/>
  <c r="D19" i="13"/>
  <c r="AN18" i="13"/>
  <c r="H18" i="13" s="1"/>
  <c r="X18" i="13"/>
  <c r="W18" i="13"/>
  <c r="D18" i="13" s="1"/>
  <c r="E18" i="13"/>
  <c r="AN17" i="13"/>
  <c r="X17" i="13"/>
  <c r="E17" i="13" s="1"/>
  <c r="W17" i="13"/>
  <c r="O17" i="13"/>
  <c r="P17" i="13" s="1"/>
  <c r="C17" i="13" s="1"/>
  <c r="H17" i="13"/>
  <c r="D17" i="13"/>
  <c r="AN16" i="13"/>
  <c r="H16" i="13" s="1"/>
  <c r="X16" i="13"/>
  <c r="W16" i="13"/>
  <c r="D16" i="13" s="1"/>
  <c r="O16" i="13"/>
  <c r="P16" i="13" s="1"/>
  <c r="C16" i="13" s="1"/>
  <c r="E16" i="13"/>
  <c r="AN15" i="13"/>
  <c r="X15" i="13"/>
  <c r="E15" i="13" s="1"/>
  <c r="W15" i="13"/>
  <c r="O15" i="13"/>
  <c r="P15" i="13" s="1"/>
  <c r="C15" i="13" s="1"/>
  <c r="H15" i="13"/>
  <c r="D15" i="13"/>
  <c r="AN14" i="13"/>
  <c r="H14" i="13" s="1"/>
  <c r="X14" i="13"/>
  <c r="W14" i="13"/>
  <c r="D14" i="13" s="1"/>
  <c r="O14" i="13"/>
  <c r="P14" i="13" s="1"/>
  <c r="C14" i="13" s="1"/>
  <c r="E14" i="13"/>
  <c r="AN13" i="13"/>
  <c r="H13" i="13" s="1"/>
  <c r="X13" i="13"/>
  <c r="E13" i="13" s="1"/>
  <c r="W13" i="13"/>
  <c r="D13" i="13"/>
  <c r="AN12" i="13"/>
  <c r="H12" i="13" s="1"/>
  <c r="X12" i="13"/>
  <c r="W12" i="13"/>
  <c r="D12" i="13" s="1"/>
  <c r="E12" i="13"/>
  <c r="AN11" i="13"/>
  <c r="H11" i="13" s="1"/>
  <c r="X11" i="13"/>
  <c r="E11" i="13" s="1"/>
  <c r="W11" i="13"/>
  <c r="D11" i="13"/>
  <c r="AN10" i="13"/>
  <c r="H10" i="13" s="1"/>
  <c r="X10" i="13"/>
  <c r="W10" i="13"/>
  <c r="D10" i="13" s="1"/>
  <c r="E10" i="13"/>
  <c r="AN9" i="13"/>
  <c r="X9" i="13"/>
  <c r="E9" i="13" s="1"/>
  <c r="W9" i="13"/>
  <c r="O9" i="13"/>
  <c r="P9" i="13" s="1"/>
  <c r="C9" i="13" s="1"/>
  <c r="H9" i="13"/>
  <c r="D9" i="13"/>
  <c r="AN8" i="13"/>
  <c r="H8" i="13" s="1"/>
  <c r="X8" i="13"/>
  <c r="W8" i="13"/>
  <c r="D8" i="13" s="1"/>
  <c r="O8" i="13"/>
  <c r="P8" i="13" s="1"/>
  <c r="C8" i="13" s="1"/>
  <c r="E8" i="13"/>
  <c r="D61" i="7"/>
  <c r="O10" i="13" l="1"/>
  <c r="P10" i="13" s="1"/>
  <c r="C10" i="13" s="1"/>
  <c r="O11" i="13"/>
  <c r="P11" i="13" s="1"/>
  <c r="C11" i="13" s="1"/>
  <c r="O12" i="13"/>
  <c r="P12" i="13" s="1"/>
  <c r="C12" i="13" s="1"/>
  <c r="O13" i="13"/>
  <c r="P13" i="13" s="1"/>
  <c r="C13" i="13" s="1"/>
  <c r="O18" i="13"/>
  <c r="P18" i="13" s="1"/>
  <c r="C18" i="13" s="1"/>
  <c r="O19" i="13"/>
  <c r="P19" i="13" s="1"/>
  <c r="C19" i="13" s="1"/>
  <c r="O20" i="13"/>
  <c r="P20" i="13" s="1"/>
  <c r="C20" i="13" s="1"/>
  <c r="O21" i="13"/>
  <c r="P21" i="13" s="1"/>
  <c r="C21" i="13" s="1"/>
  <c r="O22" i="13"/>
  <c r="P22" i="13" s="1"/>
  <c r="C22" i="13" s="1"/>
  <c r="O23" i="13"/>
  <c r="P23" i="13" s="1"/>
  <c r="C23" i="13" s="1"/>
  <c r="O24" i="13"/>
  <c r="P24" i="13" s="1"/>
  <c r="C24" i="13" s="1"/>
  <c r="O25" i="13"/>
  <c r="P25" i="13" s="1"/>
  <c r="C25" i="13" s="1"/>
  <c r="O26" i="13"/>
  <c r="P26" i="13" s="1"/>
  <c r="C26" i="13" s="1"/>
  <c r="O27" i="13"/>
  <c r="P27" i="13" s="1"/>
  <c r="C27" i="13" s="1"/>
  <c r="O32" i="13"/>
  <c r="P32" i="13" s="1"/>
  <c r="C32" i="13" s="1"/>
  <c r="O33" i="13"/>
  <c r="P33" i="13" s="1"/>
  <c r="C33" i="13" s="1"/>
  <c r="O43" i="13"/>
  <c r="P43" i="13" s="1"/>
  <c r="C43" i="13" s="1"/>
  <c r="O44" i="13"/>
  <c r="P44" i="13" s="1"/>
  <c r="C44" i="13" s="1"/>
  <c r="O45" i="13"/>
  <c r="P45" i="13" s="1"/>
  <c r="C45" i="13" s="1"/>
  <c r="O46" i="13"/>
  <c r="P46" i="13" s="1"/>
  <c r="C46" i="13" s="1"/>
  <c r="O40" i="13"/>
  <c r="P40" i="13" s="1"/>
  <c r="C40" i="13" s="1"/>
  <c r="O41" i="13"/>
  <c r="P41" i="13" s="1"/>
  <c r="C41" i="13" s="1"/>
  <c r="AI47" i="13"/>
  <c r="G47" i="13" s="1"/>
  <c r="AH46" i="13"/>
  <c r="F46" i="13" s="1"/>
  <c r="AH26" i="13"/>
  <c r="F26" i="13" s="1"/>
  <c r="AI44" i="13"/>
  <c r="G44" i="13" s="1"/>
  <c r="AI40" i="13"/>
  <c r="G40" i="13" s="1"/>
  <c r="AI36" i="13"/>
  <c r="G36" i="13" s="1"/>
  <c r="AI32" i="13"/>
  <c r="G32" i="13" s="1"/>
  <c r="AI28" i="13"/>
  <c r="G28" i="13" s="1"/>
  <c r="AI24" i="13"/>
  <c r="G24" i="13" s="1"/>
  <c r="AI22" i="13"/>
  <c r="G22" i="13" s="1"/>
  <c r="AI20" i="13"/>
  <c r="G20" i="13" s="1"/>
  <c r="AH18" i="13"/>
  <c r="F18" i="13" s="1"/>
  <c r="AI18" i="13"/>
  <c r="G18" i="13" s="1"/>
  <c r="AI16" i="13"/>
  <c r="G16" i="13" s="1"/>
  <c r="AI14" i="13"/>
  <c r="G14" i="13" s="1"/>
  <c r="AI12" i="13"/>
  <c r="G12" i="13" s="1"/>
  <c r="AI10" i="13"/>
  <c r="G10" i="13" s="1"/>
  <c r="AI8" i="13"/>
  <c r="G8" i="13" s="1"/>
  <c r="AI46" i="13"/>
  <c r="G46" i="13" s="1"/>
  <c r="AI42" i="13"/>
  <c r="G42" i="13" s="1"/>
  <c r="AH40" i="13"/>
  <c r="F40" i="13" s="1"/>
  <c r="AI38" i="13"/>
  <c r="G38" i="13" s="1"/>
  <c r="AI34" i="13"/>
  <c r="G34" i="13" s="1"/>
  <c r="AH24" i="13"/>
  <c r="F24" i="13" s="1"/>
  <c r="AI26" i="13"/>
  <c r="G26" i="13" s="1"/>
  <c r="AI30" i="13"/>
  <c r="G30" i="13" s="1"/>
  <c r="AH10" i="13"/>
  <c r="F10" i="13" s="1"/>
  <c r="AH34" i="13"/>
  <c r="F34" i="13" s="1"/>
  <c r="AH12" i="13"/>
  <c r="F12" i="13" s="1"/>
  <c r="AH47" i="13"/>
  <c r="F47" i="13" s="1"/>
  <c r="AH38" i="13"/>
  <c r="F38" i="13" s="1"/>
  <c r="AH44" i="13"/>
  <c r="F44" i="13" s="1"/>
  <c r="AH14" i="13" l="1"/>
  <c r="F14" i="13" s="1"/>
  <c r="AH32" i="13"/>
  <c r="F32" i="13" s="1"/>
  <c r="AH36" i="13"/>
  <c r="F36" i="13" s="1"/>
  <c r="AH20" i="13"/>
  <c r="F20" i="13" s="1"/>
  <c r="AH22" i="13"/>
  <c r="F22" i="13" s="1"/>
  <c r="AH30" i="13"/>
  <c r="F30" i="13" s="1"/>
  <c r="AI21" i="13"/>
  <c r="G21" i="13" s="1"/>
  <c r="AH21" i="13"/>
  <c r="F21" i="13" s="1"/>
  <c r="AI13" i="13"/>
  <c r="G13" i="13" s="1"/>
  <c r="AH13" i="13"/>
  <c r="F13" i="13" s="1"/>
  <c r="AI19" i="13"/>
  <c r="G19" i="13" s="1"/>
  <c r="AH19" i="13"/>
  <c r="F19" i="13" s="1"/>
  <c r="AI11" i="13"/>
  <c r="G11" i="13" s="1"/>
  <c r="AH11" i="13"/>
  <c r="F11" i="13" s="1"/>
  <c r="AI27" i="13"/>
  <c r="G27" i="13" s="1"/>
  <c r="AH27" i="13"/>
  <c r="F27" i="13" s="1"/>
  <c r="AI31" i="13"/>
  <c r="G31" i="13" s="1"/>
  <c r="AH31" i="13"/>
  <c r="F31" i="13" s="1"/>
  <c r="AI35" i="13"/>
  <c r="G35" i="13" s="1"/>
  <c r="AH35" i="13"/>
  <c r="F35" i="13" s="1"/>
  <c r="AI39" i="13"/>
  <c r="G39" i="13" s="1"/>
  <c r="AH39" i="13"/>
  <c r="F39" i="13" s="1"/>
  <c r="AI43" i="13"/>
  <c r="G43" i="13" s="1"/>
  <c r="AH43" i="13"/>
  <c r="F43" i="13" s="1"/>
  <c r="AH16" i="13"/>
  <c r="F16" i="13" s="1"/>
  <c r="AH8" i="13"/>
  <c r="F8" i="13" s="1"/>
  <c r="AH42" i="13"/>
  <c r="F42" i="13" s="1"/>
  <c r="AH28" i="13"/>
  <c r="F28" i="13" s="1"/>
  <c r="AI17" i="13"/>
  <c r="G17" i="13" s="1"/>
  <c r="AH17" i="13"/>
  <c r="F17" i="13" s="1"/>
  <c r="AI9" i="13"/>
  <c r="G9" i="13" s="1"/>
  <c r="AH9" i="13"/>
  <c r="F9" i="13" s="1"/>
  <c r="AI23" i="13"/>
  <c r="G23" i="13" s="1"/>
  <c r="AH23" i="13"/>
  <c r="F23" i="13" s="1"/>
  <c r="AI15" i="13"/>
  <c r="G15" i="13" s="1"/>
  <c r="AH15" i="13"/>
  <c r="F15" i="13" s="1"/>
  <c r="AI25" i="13"/>
  <c r="G25" i="13" s="1"/>
  <c r="AH25" i="13"/>
  <c r="F25" i="13" s="1"/>
  <c r="AI29" i="13"/>
  <c r="G29" i="13" s="1"/>
  <c r="AH29" i="13"/>
  <c r="F29" i="13" s="1"/>
  <c r="AI33" i="13"/>
  <c r="G33" i="13" s="1"/>
  <c r="AH33" i="13"/>
  <c r="F33" i="13" s="1"/>
  <c r="AI37" i="13"/>
  <c r="G37" i="13" s="1"/>
  <c r="AH37" i="13"/>
  <c r="F37" i="13" s="1"/>
  <c r="AI41" i="13"/>
  <c r="G41" i="13" s="1"/>
  <c r="AH41" i="13"/>
  <c r="F41" i="13" s="1"/>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5" i="1"/>
  <c r="C44" i="1"/>
  <c r="C45" i="7"/>
  <c r="O44" i="1"/>
  <c r="O29" i="1"/>
  <c r="Q26" i="1"/>
  <c r="O25" i="1"/>
  <c r="Q23" i="1"/>
  <c r="O22" i="1"/>
  <c r="O21" i="1"/>
  <c r="Q21" i="1"/>
  <c r="O20" i="1"/>
  <c r="O19" i="1"/>
  <c r="O18" i="1"/>
  <c r="O17" i="1"/>
  <c r="Q17" i="1"/>
  <c r="Q16" i="1"/>
  <c r="Q14" i="1"/>
  <c r="Q12" i="1"/>
  <c r="O11" i="1"/>
  <c r="O10" i="1"/>
  <c r="O8" i="1"/>
  <c r="O7" i="1"/>
  <c r="O6" i="1"/>
  <c r="O5" i="1"/>
  <c r="Q5" i="1"/>
  <c r="Q19" i="1"/>
  <c r="O16" i="1"/>
  <c r="O14" i="1"/>
  <c r="O12" i="1"/>
  <c r="Q25" i="1"/>
  <c r="Q27" i="1"/>
  <c r="Q29" i="1"/>
  <c r="Q31" i="1"/>
  <c r="H44" i="1"/>
  <c r="I5" i="2"/>
  <c r="Q44" i="1"/>
  <c r="O9" i="1"/>
  <c r="O23" i="1"/>
  <c r="O27" i="1"/>
  <c r="O31" i="1"/>
  <c r="Q24" i="1"/>
  <c r="F7" i="1"/>
  <c r="F15" i="1"/>
  <c r="F35" i="1"/>
  <c r="F38" i="1"/>
  <c r="F32" i="1"/>
  <c r="F28" i="1"/>
  <c r="F24" i="1"/>
  <c r="F8" i="1"/>
  <c r="F12" i="1"/>
  <c r="F16" i="1"/>
  <c r="F20" i="1"/>
  <c r="F21" i="1"/>
  <c r="F25" i="1"/>
  <c r="F29" i="1"/>
  <c r="F37" i="1"/>
  <c r="F41" i="1"/>
  <c r="F33" i="1"/>
  <c r="Q6" i="1"/>
  <c r="Q10" i="1"/>
  <c r="Q11" i="1"/>
  <c r="Q8" i="1"/>
  <c r="M41" i="1"/>
  <c r="O13" i="1"/>
  <c r="Q13" i="1"/>
  <c r="O15" i="1"/>
  <c r="Q15" i="1"/>
  <c r="O28" i="1"/>
  <c r="Q28" i="1"/>
  <c r="O30" i="1"/>
  <c r="Q30" i="1"/>
  <c r="O32" i="1"/>
  <c r="Q32" i="1"/>
  <c r="O33" i="1"/>
  <c r="Q33" i="1"/>
  <c r="O34" i="1"/>
  <c r="Q34" i="1"/>
  <c r="O35" i="1"/>
  <c r="Q35" i="1"/>
  <c r="O36" i="1"/>
  <c r="Q36" i="1"/>
  <c r="O37" i="1"/>
  <c r="Q37" i="1"/>
  <c r="O38" i="1"/>
  <c r="Q38" i="1"/>
  <c r="O39" i="1"/>
  <c r="Q39" i="1"/>
  <c r="O40" i="1"/>
  <c r="Q40" i="1"/>
  <c r="O41" i="1"/>
  <c r="Q41" i="1"/>
  <c r="O42" i="1"/>
  <c r="Q42" i="1"/>
  <c r="O43" i="1"/>
  <c r="Q43" i="1"/>
  <c r="F5" i="1"/>
  <c r="F13" i="1"/>
  <c r="F31" i="1"/>
  <c r="F40" i="1"/>
  <c r="F9" i="1"/>
  <c r="F17" i="1"/>
  <c r="F23" i="1"/>
  <c r="F39" i="1"/>
  <c r="F36" i="1"/>
  <c r="M20" i="1"/>
  <c r="M28" i="1"/>
  <c r="M8" i="1"/>
  <c r="M17" i="1"/>
  <c r="M16" i="1"/>
  <c r="M15" i="1"/>
  <c r="M13" i="1"/>
  <c r="M12" i="1"/>
  <c r="M7" i="1"/>
  <c r="M5" i="1"/>
  <c r="M21" i="1"/>
  <c r="M24" i="1"/>
  <c r="M25" i="1"/>
  <c r="M29" i="1"/>
  <c r="M31" i="1"/>
  <c r="M32" i="1"/>
  <c r="M35" i="1"/>
  <c r="M37" i="1"/>
  <c r="M38" i="1"/>
  <c r="M40" i="1"/>
  <c r="M39" i="1"/>
  <c r="M36" i="1"/>
  <c r="Q7" i="1"/>
  <c r="Q9" i="1"/>
  <c r="Q18" i="1"/>
  <c r="Q20" i="1"/>
  <c r="Q22" i="1"/>
  <c r="O24" i="1"/>
  <c r="O26" i="1"/>
  <c r="F19" i="1"/>
  <c r="M19" i="1"/>
  <c r="F43" i="1"/>
  <c r="M43" i="1"/>
  <c r="F34" i="1"/>
  <c r="M34" i="1"/>
  <c r="F6" i="1"/>
  <c r="M6" i="1"/>
  <c r="M9" i="1"/>
  <c r="F14" i="1"/>
  <c r="M14" i="1"/>
  <c r="M26" i="1"/>
  <c r="F26" i="1"/>
  <c r="F11" i="1"/>
  <c r="M11" i="1"/>
  <c r="F27" i="1"/>
  <c r="M27" i="1"/>
  <c r="F44" i="1"/>
  <c r="M44" i="1"/>
  <c r="F42" i="1"/>
  <c r="M42" i="1"/>
  <c r="M33" i="1"/>
  <c r="F30" i="1"/>
  <c r="M30" i="1"/>
  <c r="M23" i="1"/>
  <c r="F22" i="1"/>
  <c r="M22" i="1"/>
  <c r="F10" i="1"/>
  <c r="M10" i="1"/>
  <c r="F18" i="1"/>
  <c r="M18" i="1"/>
  <c r="E6" i="1" l="1"/>
  <c r="E8" i="1"/>
  <c r="E10" i="1"/>
  <c r="E12" i="1"/>
  <c r="E14" i="1"/>
  <c r="E16" i="1"/>
  <c r="E18" i="1"/>
  <c r="E20" i="1"/>
  <c r="E22" i="1"/>
  <c r="E24" i="1"/>
  <c r="E26" i="1"/>
  <c r="E28" i="1"/>
  <c r="E30" i="1"/>
  <c r="E32" i="1"/>
  <c r="E34" i="1"/>
  <c r="E36" i="1"/>
  <c r="E38" i="1"/>
  <c r="E40" i="1"/>
  <c r="E42" i="1"/>
  <c r="E5" i="1"/>
  <c r="E41" i="1"/>
  <c r="E37" i="1"/>
  <c r="E33" i="1"/>
  <c r="E29" i="1"/>
  <c r="E25" i="1"/>
  <c r="E21" i="1"/>
  <c r="E17" i="1"/>
  <c r="E13" i="1"/>
  <c r="E9" i="1"/>
  <c r="E43" i="1"/>
  <c r="E39" i="1"/>
  <c r="E35" i="1"/>
  <c r="E31" i="1"/>
  <c r="E27" i="1"/>
  <c r="E23" i="1"/>
  <c r="E19" i="1"/>
  <c r="E15" i="1"/>
  <c r="E11" i="1"/>
  <c r="E7" i="1"/>
  <c r="G7" i="1" l="1"/>
  <c r="G23" i="1"/>
  <c r="G11" i="1"/>
  <c r="G19" i="1"/>
  <c r="G27" i="1"/>
  <c r="G35" i="1"/>
  <c r="G43" i="1"/>
  <c r="G13" i="1"/>
  <c r="G21" i="1"/>
  <c r="G29" i="1"/>
  <c r="G37" i="1"/>
  <c r="G5" i="1"/>
  <c r="E44" i="1"/>
  <c r="G40" i="1"/>
  <c r="G36" i="1"/>
  <c r="G32" i="1"/>
  <c r="G28" i="1"/>
  <c r="G24" i="1"/>
  <c r="G20" i="1"/>
  <c r="G16" i="1"/>
  <c r="G12" i="1"/>
  <c r="G8" i="1"/>
  <c r="G15" i="1"/>
  <c r="G31" i="1"/>
  <c r="G39" i="1"/>
  <c r="G9" i="1"/>
  <c r="G17" i="1"/>
  <c r="G25" i="1"/>
  <c r="G33" i="1"/>
  <c r="G41" i="1"/>
  <c r="G42" i="1"/>
  <c r="G38" i="1"/>
  <c r="G34" i="1"/>
  <c r="G30" i="1"/>
  <c r="G26" i="1"/>
  <c r="G22" i="1"/>
  <c r="G18" i="1"/>
  <c r="G14" i="1"/>
  <c r="G10" i="1"/>
  <c r="G6" i="1"/>
  <c r="G44" i="1" l="1"/>
  <c r="I44" i="1" s="1"/>
  <c r="K43" i="1" l="1"/>
  <c r="L43" i="1" s="1"/>
  <c r="K14" i="1"/>
  <c r="L14" i="1" s="1"/>
  <c r="K15" i="1"/>
  <c r="L15" i="1" s="1"/>
  <c r="K32" i="1"/>
  <c r="L32" i="1" s="1"/>
  <c r="K35" i="1"/>
  <c r="L35" i="1" s="1"/>
  <c r="K31" i="1"/>
  <c r="L31" i="1" s="1"/>
  <c r="K24" i="1"/>
  <c r="L24" i="1" s="1"/>
  <c r="K6" i="1"/>
  <c r="L6" i="1" s="1"/>
  <c r="K41" i="1"/>
  <c r="L41" i="1" s="1"/>
  <c r="K9" i="1"/>
  <c r="L9" i="1" s="1"/>
  <c r="K17" i="1"/>
  <c r="L17" i="1" s="1"/>
  <c r="K37" i="1"/>
  <c r="L37" i="1" s="1"/>
  <c r="K34" i="1"/>
  <c r="L34" i="1" s="1"/>
  <c r="K27" i="1"/>
  <c r="L27" i="1" s="1"/>
  <c r="K28" i="1"/>
  <c r="L28" i="1" s="1"/>
  <c r="K18" i="1"/>
  <c r="L18" i="1" s="1"/>
  <c r="K10" i="1"/>
  <c r="L10" i="1" s="1"/>
  <c r="K13" i="1"/>
  <c r="L13" i="1" s="1"/>
  <c r="K23" i="1"/>
  <c r="L23" i="1" s="1"/>
  <c r="K39" i="1"/>
  <c r="L39" i="1" s="1"/>
  <c r="K5" i="1"/>
  <c r="K36" i="1"/>
  <c r="L36" i="1" s="1"/>
  <c r="K21" i="1"/>
  <c r="L21" i="1" s="1"/>
  <c r="K19" i="1"/>
  <c r="L19" i="1" s="1"/>
  <c r="K38" i="1"/>
  <c r="L38" i="1" s="1"/>
  <c r="K33" i="1"/>
  <c r="L33" i="1" s="1"/>
  <c r="K29" i="1"/>
  <c r="L29" i="1" s="1"/>
  <c r="K42" i="1"/>
  <c r="L42" i="1" s="1"/>
  <c r="K40" i="1"/>
  <c r="L40" i="1" s="1"/>
  <c r="K25" i="1"/>
  <c r="L25" i="1" s="1"/>
  <c r="K30" i="1"/>
  <c r="L30" i="1" s="1"/>
  <c r="K26" i="1"/>
  <c r="L26" i="1" s="1"/>
  <c r="K22" i="1"/>
  <c r="L22" i="1" s="1"/>
  <c r="K16" i="1"/>
  <c r="L16" i="1" s="1"/>
  <c r="K12" i="1"/>
  <c r="L12" i="1" s="1"/>
  <c r="K8" i="1"/>
  <c r="L8" i="1" s="1"/>
  <c r="K20" i="1"/>
  <c r="L20" i="1" s="1"/>
  <c r="K11" i="1"/>
  <c r="L11" i="1" s="1"/>
  <c r="K7" i="1"/>
  <c r="L7" i="1" s="1"/>
  <c r="N7" i="1" l="1"/>
  <c r="D6" i="2" s="1"/>
  <c r="C6" i="2"/>
  <c r="R7" i="1"/>
  <c r="F6" i="2" s="1"/>
  <c r="P7" i="1"/>
  <c r="E6" i="2" s="1"/>
  <c r="N12" i="1"/>
  <c r="D11" i="2" s="1"/>
  <c r="C11" i="2"/>
  <c r="R12" i="1"/>
  <c r="F11" i="2" s="1"/>
  <c r="P12" i="1"/>
  <c r="E11" i="2" s="1"/>
  <c r="N30" i="1"/>
  <c r="D29" i="2" s="1"/>
  <c r="C29" i="2"/>
  <c r="P30" i="1"/>
  <c r="E29" i="2" s="1"/>
  <c r="R30" i="1"/>
  <c r="F29" i="2" s="1"/>
  <c r="R11" i="1"/>
  <c r="F10" i="2" s="1"/>
  <c r="P11" i="1"/>
  <c r="E10" i="2" s="1"/>
  <c r="N11" i="1"/>
  <c r="D10" i="2" s="1"/>
  <c r="C10" i="2"/>
  <c r="N8" i="1"/>
  <c r="D7" i="2" s="1"/>
  <c r="R8" i="1"/>
  <c r="F7" i="2" s="1"/>
  <c r="C7" i="2"/>
  <c r="P8" i="1"/>
  <c r="E7" i="2" s="1"/>
  <c r="P16" i="1"/>
  <c r="E15" i="2" s="1"/>
  <c r="C15" i="2"/>
  <c r="N16" i="1"/>
  <c r="D15" i="2" s="1"/>
  <c r="R16" i="1"/>
  <c r="F15" i="2" s="1"/>
  <c r="R26" i="1"/>
  <c r="F25" i="2" s="1"/>
  <c r="C25" i="2"/>
  <c r="N26" i="1"/>
  <c r="D25" i="2" s="1"/>
  <c r="P26" i="1"/>
  <c r="E25" i="2" s="1"/>
  <c r="N25" i="1"/>
  <c r="D24" i="2" s="1"/>
  <c r="C24" i="2"/>
  <c r="R25" i="1"/>
  <c r="F24" i="2" s="1"/>
  <c r="P25" i="1"/>
  <c r="E24" i="2" s="1"/>
  <c r="N42" i="1"/>
  <c r="D41" i="2" s="1"/>
  <c r="R42" i="1"/>
  <c r="F41" i="2" s="1"/>
  <c r="P42" i="1"/>
  <c r="E41" i="2" s="1"/>
  <c r="C41" i="2"/>
  <c r="N33" i="1"/>
  <c r="D32" i="2" s="1"/>
  <c r="P33" i="1"/>
  <c r="E32" i="2" s="1"/>
  <c r="R33" i="1"/>
  <c r="F32" i="2" s="1"/>
  <c r="C32" i="2"/>
  <c r="N19" i="1"/>
  <c r="D18" i="2" s="1"/>
  <c r="P19" i="1"/>
  <c r="E18" i="2" s="1"/>
  <c r="R19" i="1"/>
  <c r="F18" i="2" s="1"/>
  <c r="C18" i="2"/>
  <c r="R36" i="1"/>
  <c r="F35" i="2" s="1"/>
  <c r="N36" i="1"/>
  <c r="D35" i="2" s="1"/>
  <c r="P36" i="1"/>
  <c r="E35" i="2" s="1"/>
  <c r="C35" i="2"/>
  <c r="N39" i="1"/>
  <c r="D38" i="2" s="1"/>
  <c r="P39" i="1"/>
  <c r="E38" i="2" s="1"/>
  <c r="R39" i="1"/>
  <c r="F38" i="2" s="1"/>
  <c r="C38" i="2"/>
  <c r="P13" i="1"/>
  <c r="E12" i="2" s="1"/>
  <c r="R13" i="1"/>
  <c r="F12" i="2" s="1"/>
  <c r="N13" i="1"/>
  <c r="D12" i="2" s="1"/>
  <c r="C12" i="2"/>
  <c r="N18" i="1"/>
  <c r="D17" i="2" s="1"/>
  <c r="P18" i="1"/>
  <c r="E17" i="2" s="1"/>
  <c r="R18" i="1"/>
  <c r="F17" i="2" s="1"/>
  <c r="C17" i="2"/>
  <c r="P27" i="1"/>
  <c r="E26" i="2" s="1"/>
  <c r="R27" i="1"/>
  <c r="F26" i="2" s="1"/>
  <c r="N27" i="1"/>
  <c r="D26" i="2" s="1"/>
  <c r="C26" i="2"/>
  <c r="R37" i="1"/>
  <c r="F36" i="2" s="1"/>
  <c r="N37" i="1"/>
  <c r="D36" i="2" s="1"/>
  <c r="P37" i="1"/>
  <c r="E36" i="2" s="1"/>
  <c r="C36" i="2"/>
  <c r="P9" i="1"/>
  <c r="E8" i="2" s="1"/>
  <c r="C8" i="2"/>
  <c r="R9" i="1"/>
  <c r="F8" i="2" s="1"/>
  <c r="N9" i="1"/>
  <c r="D8" i="2" s="1"/>
  <c r="N6" i="1"/>
  <c r="D5" i="2" s="1"/>
  <c r="R6" i="1"/>
  <c r="F5" i="2" s="1"/>
  <c r="C5" i="2"/>
  <c r="P6" i="1"/>
  <c r="E5" i="2" s="1"/>
  <c r="R31" i="1"/>
  <c r="F30" i="2" s="1"/>
  <c r="N31" i="1"/>
  <c r="D30" i="2" s="1"/>
  <c r="P31" i="1"/>
  <c r="E30" i="2" s="1"/>
  <c r="C30" i="2"/>
  <c r="R32" i="1"/>
  <c r="F31" i="2" s="1"/>
  <c r="N32" i="1"/>
  <c r="D31" i="2" s="1"/>
  <c r="C31" i="2"/>
  <c r="P32" i="1"/>
  <c r="E31" i="2" s="1"/>
  <c r="N14" i="1"/>
  <c r="D13" i="2" s="1"/>
  <c r="P14" i="1"/>
  <c r="E13" i="2" s="1"/>
  <c r="C13" i="2"/>
  <c r="R14" i="1"/>
  <c r="F13" i="2" s="1"/>
  <c r="P20" i="1"/>
  <c r="E19" i="2" s="1"/>
  <c r="N20" i="1"/>
  <c r="D19" i="2" s="1"/>
  <c r="R20" i="1"/>
  <c r="F19" i="2" s="1"/>
  <c r="C19" i="2"/>
  <c r="N22" i="1"/>
  <c r="D21" i="2" s="1"/>
  <c r="P22" i="1"/>
  <c r="E21" i="2" s="1"/>
  <c r="R22" i="1"/>
  <c r="F21" i="2" s="1"/>
  <c r="C21" i="2"/>
  <c r="N40" i="1"/>
  <c r="D39" i="2" s="1"/>
  <c r="C39" i="2"/>
  <c r="P40" i="1"/>
  <c r="E39" i="2" s="1"/>
  <c r="R40" i="1"/>
  <c r="F39" i="2" s="1"/>
  <c r="C28" i="2"/>
  <c r="N29" i="1"/>
  <c r="D28" i="2" s="1"/>
  <c r="R29" i="1"/>
  <c r="F28" i="2" s="1"/>
  <c r="P29" i="1"/>
  <c r="E28" i="2" s="1"/>
  <c r="P38" i="1"/>
  <c r="E37" i="2" s="1"/>
  <c r="N38" i="1"/>
  <c r="D37" i="2" s="1"/>
  <c r="R38" i="1"/>
  <c r="F37" i="2" s="1"/>
  <c r="C37" i="2"/>
  <c r="P21" i="1"/>
  <c r="E20" i="2" s="1"/>
  <c r="N21" i="1"/>
  <c r="D20" i="2" s="1"/>
  <c r="C20" i="2"/>
  <c r="R21" i="1"/>
  <c r="F20" i="2" s="1"/>
  <c r="K44" i="1"/>
  <c r="L5" i="1"/>
  <c r="N23" i="1"/>
  <c r="D22" i="2" s="1"/>
  <c r="C22" i="2"/>
  <c r="R23" i="1"/>
  <c r="F22" i="2" s="1"/>
  <c r="P23" i="1"/>
  <c r="E22" i="2" s="1"/>
  <c r="R10" i="1"/>
  <c r="F9" i="2" s="1"/>
  <c r="P10" i="1"/>
  <c r="E9" i="2" s="1"/>
  <c r="N10" i="1"/>
  <c r="D9" i="2" s="1"/>
  <c r="C9" i="2"/>
  <c r="P28" i="1"/>
  <c r="E27" i="2" s="1"/>
  <c r="R28" i="1"/>
  <c r="F27" i="2" s="1"/>
  <c r="N28" i="1"/>
  <c r="D27" i="2" s="1"/>
  <c r="C27" i="2"/>
  <c r="P34" i="1"/>
  <c r="E33" i="2" s="1"/>
  <c r="R34" i="1"/>
  <c r="F33" i="2" s="1"/>
  <c r="C33" i="2"/>
  <c r="N34" i="1"/>
  <c r="D33" i="2" s="1"/>
  <c r="R17" i="1"/>
  <c r="F16" i="2" s="1"/>
  <c r="N17" i="1"/>
  <c r="D16" i="2" s="1"/>
  <c r="P17" i="1"/>
  <c r="E16" i="2" s="1"/>
  <c r="C16" i="2"/>
  <c r="P41" i="1"/>
  <c r="E40" i="2" s="1"/>
  <c r="N41" i="1"/>
  <c r="D40" i="2" s="1"/>
  <c r="R41" i="1"/>
  <c r="F40" i="2" s="1"/>
  <c r="C40" i="2"/>
  <c r="R24" i="1"/>
  <c r="F23" i="2" s="1"/>
  <c r="N24" i="1"/>
  <c r="D23" i="2" s="1"/>
  <c r="C23" i="2"/>
  <c r="P24" i="1"/>
  <c r="E23" i="2" s="1"/>
  <c r="R35" i="1"/>
  <c r="F34" i="2" s="1"/>
  <c r="P35" i="1"/>
  <c r="E34" i="2" s="1"/>
  <c r="N35" i="1"/>
  <c r="D34" i="2" s="1"/>
  <c r="C34" i="2"/>
  <c r="R15" i="1"/>
  <c r="F14" i="2" s="1"/>
  <c r="P15" i="1"/>
  <c r="E14" i="2" s="1"/>
  <c r="N15" i="1"/>
  <c r="D14" i="2" s="1"/>
  <c r="C14" i="2"/>
  <c r="N43" i="1"/>
  <c r="D42" i="2" s="1"/>
  <c r="R43" i="1"/>
  <c r="F42" i="2" s="1"/>
  <c r="P43" i="1"/>
  <c r="E42" i="2" s="1"/>
  <c r="C42" i="2"/>
  <c r="N5" i="1" l="1"/>
  <c r="R5" i="1"/>
  <c r="L44" i="1"/>
  <c r="C43" i="2" s="1"/>
  <c r="I4" i="2" s="1"/>
  <c r="I6" i="2" s="1"/>
  <c r="C4" i="2"/>
  <c r="P5" i="1"/>
  <c r="R44" i="1" l="1"/>
  <c r="F43" i="2" s="1"/>
  <c r="L4" i="2" s="1"/>
  <c r="F4" i="2"/>
  <c r="P44" i="1"/>
  <c r="E43" i="2" s="1"/>
  <c r="K4" i="2" s="1"/>
  <c r="E4" i="2"/>
  <c r="N44" i="1"/>
  <c r="D43" i="2" s="1"/>
  <c r="J4" i="2" s="1"/>
  <c r="J6" i="2" s="1"/>
  <c r="D4" i="2"/>
</calcChain>
</file>

<file path=xl/sharedStrings.xml><?xml version="1.0" encoding="utf-8"?>
<sst xmlns="http://schemas.openxmlformats.org/spreadsheetml/2006/main" count="1739" uniqueCount="387">
  <si>
    <t>県内最終需要増加額</t>
  </si>
  <si>
    <t>直接+1次間接波及効果</t>
  </si>
  <si>
    <t>雇用者
所得率</t>
  </si>
  <si>
    <t>雇用者所得誘発額（直接+1次間接波及効果）</t>
  </si>
  <si>
    <t>民間消費による需要増加額</t>
  </si>
  <si>
    <t>民間消費支出生産誘発係数</t>
  </si>
  <si>
    <t>2次間接
波及効果</t>
  </si>
  <si>
    <t>鉱業</t>
  </si>
  <si>
    <t>繊維製品</t>
  </si>
  <si>
    <t>化学製品</t>
  </si>
  <si>
    <t>石油・石炭製品</t>
  </si>
  <si>
    <t>窯業・土石製品</t>
  </si>
  <si>
    <t>鉄鋼</t>
  </si>
  <si>
    <t>非鉄金属</t>
  </si>
  <si>
    <t>金属製品</t>
  </si>
  <si>
    <t>電気機械</t>
  </si>
  <si>
    <t>その他の製造工業製品</t>
  </si>
  <si>
    <t>建設</t>
  </si>
  <si>
    <t>金融・保険</t>
  </si>
  <si>
    <t>不動産</t>
  </si>
  <si>
    <t>公務</t>
  </si>
  <si>
    <t>教育・研究</t>
  </si>
  <si>
    <t>対事業所サービス</t>
  </si>
  <si>
    <t>対個人サービス</t>
  </si>
  <si>
    <t>合計</t>
  </si>
  <si>
    <t>生産誘発額合計（百万円）</t>
  </si>
  <si>
    <t>※四捨五入の関係で合計と内訳が一致しない場合があります。</t>
  </si>
  <si>
    <t>家計外消費支出（行）</t>
  </si>
  <si>
    <t>民間消費支出</t>
  </si>
  <si>
    <t>一般政府消費支出</t>
  </si>
  <si>
    <t>在庫純増</t>
  </si>
  <si>
    <t>輸出</t>
  </si>
  <si>
    <t>移出</t>
  </si>
  <si>
    <t>最終需要計</t>
  </si>
  <si>
    <t>需要合計</t>
  </si>
  <si>
    <t>最終需要部門計</t>
  </si>
  <si>
    <t>パルプ・紙・木製品</t>
  </si>
  <si>
    <t>雇用者所得</t>
  </si>
  <si>
    <t>営業余剰</t>
  </si>
  <si>
    <t>資本減耗引当</t>
  </si>
  <si>
    <t>粗付加価値部門計</t>
  </si>
  <si>
    <t>移輸入計</t>
  </si>
  <si>
    <t>県内生産額</t>
  </si>
  <si>
    <t>粗付加価値率</t>
  </si>
  <si>
    <t>雇用者所得率</t>
  </si>
  <si>
    <t>移輸入率</t>
  </si>
  <si>
    <t>Ａ</t>
  </si>
  <si>
    <t>Ｂ</t>
  </si>
  <si>
    <t>Ｃ＝Ｂ／Ａ</t>
  </si>
  <si>
    <t>Ｄ＝１－Ｃ</t>
  </si>
  <si>
    <t>付加価値誘発額</t>
    <rPh sb="0" eb="2">
      <t>フカ</t>
    </rPh>
    <rPh sb="2" eb="4">
      <t>カチ</t>
    </rPh>
    <rPh sb="4" eb="7">
      <t>ユウハツガク</t>
    </rPh>
    <phoneticPr fontId="3"/>
  </si>
  <si>
    <t xml:space="preserve"> </t>
    <phoneticPr fontId="3"/>
  </si>
  <si>
    <t>就業者創出（人）</t>
    <rPh sb="0" eb="3">
      <t>シュウギョウシャ</t>
    </rPh>
    <phoneticPr fontId="3"/>
  </si>
  <si>
    <t>雇用者創出（人）</t>
    <rPh sb="0" eb="3">
      <t>コヨウシャ</t>
    </rPh>
    <rPh sb="3" eb="5">
      <t>ソウシュツ</t>
    </rPh>
    <phoneticPr fontId="3"/>
  </si>
  <si>
    <t>経済波及効果計算プロセス（輸出増加）</t>
    <phoneticPr fontId="3"/>
  </si>
  <si>
    <t>A</t>
    <phoneticPr fontId="3"/>
  </si>
  <si>
    <t>B</t>
    <phoneticPr fontId="3"/>
  </si>
  <si>
    <t>C=A×B</t>
    <phoneticPr fontId="3"/>
  </si>
  <si>
    <t>D</t>
    <phoneticPr fontId="3"/>
  </si>
  <si>
    <t>E=C×D</t>
    <phoneticPr fontId="3"/>
  </si>
  <si>
    <t>F</t>
    <phoneticPr fontId="3"/>
  </si>
  <si>
    <t>H</t>
    <phoneticPr fontId="3"/>
  </si>
  <si>
    <t>I=G×H</t>
    <phoneticPr fontId="3"/>
  </si>
  <si>
    <t>J=C+I</t>
    <phoneticPr fontId="3"/>
  </si>
  <si>
    <t>K</t>
    <phoneticPr fontId="3"/>
  </si>
  <si>
    <t>L=J×K</t>
    <phoneticPr fontId="3"/>
  </si>
  <si>
    <t>M</t>
    <phoneticPr fontId="3"/>
  </si>
  <si>
    <t>O</t>
    <phoneticPr fontId="3"/>
  </si>
  <si>
    <t>P=J×O</t>
    <phoneticPr fontId="3"/>
  </si>
  <si>
    <t xml:space="preserve"> </t>
    <phoneticPr fontId="3"/>
  </si>
  <si>
    <t>G=E×F</t>
    <phoneticPr fontId="3"/>
  </si>
  <si>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</si>
  <si>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</si>
  <si>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</si>
  <si>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</si>
  <si>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</si>
  <si>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</si>
  <si>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備考</t>
    <rPh sb="0" eb="2">
      <t>ビコウ</t>
    </rPh>
    <phoneticPr fontId="3"/>
  </si>
  <si>
    <t>生産者価格</t>
    <rPh sb="0" eb="3">
      <t>セイサンシャ</t>
    </rPh>
    <rPh sb="3" eb="5">
      <t>カカク</t>
    </rPh>
    <phoneticPr fontId="3"/>
  </si>
  <si>
    <t>輸出増加の場合の県内の経済波及効果</t>
    <rPh sb="0" eb="2">
      <t>ユシュツ</t>
    </rPh>
    <rPh sb="2" eb="4">
      <t>ゾウカ</t>
    </rPh>
    <rPh sb="5" eb="7">
      <t>バアイ</t>
    </rPh>
    <rPh sb="8" eb="10">
      <t>ケンナイ</t>
    </rPh>
    <rPh sb="11" eb="13">
      <t>ケイザイ</t>
    </rPh>
    <rPh sb="13" eb="15">
      <t>ハキュウ</t>
    </rPh>
    <rPh sb="15" eb="17">
      <t>コウカ</t>
    </rPh>
    <phoneticPr fontId="3"/>
  </si>
  <si>
    <t>最終需要</t>
    <rPh sb="0" eb="2">
      <t>サイシュウ</t>
    </rPh>
    <rPh sb="2" eb="4">
      <t>ジュヨウ</t>
    </rPh>
    <phoneticPr fontId="3"/>
  </si>
  <si>
    <t>経済効果集計表</t>
    <rPh sb="0" eb="2">
      <t>ケイザイ</t>
    </rPh>
    <rPh sb="2" eb="4">
      <t>コウカ</t>
    </rPh>
    <rPh sb="4" eb="6">
      <t>シュウケイ</t>
    </rPh>
    <rPh sb="6" eb="7">
      <t>ヒョウ</t>
    </rPh>
    <phoneticPr fontId="3"/>
  </si>
  <si>
    <t>輸出増加WS</t>
    <rPh sb="0" eb="2">
      <t>ユシュツ</t>
    </rPh>
    <rPh sb="2" eb="4">
      <t>ゾウカ</t>
    </rPh>
    <phoneticPr fontId="3"/>
  </si>
  <si>
    <t>取引基本表</t>
    <rPh sb="0" eb="2">
      <t>トリヒキ</t>
    </rPh>
    <rPh sb="2" eb="5">
      <t>キホンヒョウ</t>
    </rPh>
    <phoneticPr fontId="3"/>
  </si>
  <si>
    <t>投入係数表</t>
    <rPh sb="0" eb="2">
      <t>トウニュウ</t>
    </rPh>
    <rPh sb="2" eb="4">
      <t>ケイスウ</t>
    </rPh>
    <rPh sb="4" eb="5">
      <t>ヒョウ</t>
    </rPh>
    <phoneticPr fontId="3"/>
  </si>
  <si>
    <t>逆行列係数表</t>
    <rPh sb="0" eb="3">
      <t>ギャクギョウレツ</t>
    </rPh>
    <rPh sb="3" eb="5">
      <t>ケイスウ</t>
    </rPh>
    <rPh sb="5" eb="6">
      <t>ヒョウ</t>
    </rPh>
    <phoneticPr fontId="3"/>
  </si>
  <si>
    <t>データ入力</t>
    <rPh sb="3" eb="5">
      <t>ニュウリョク</t>
    </rPh>
    <phoneticPr fontId="3"/>
  </si>
  <si>
    <t>推計結果</t>
    <rPh sb="0" eb="2">
      <t>スイケイ</t>
    </rPh>
    <rPh sb="2" eb="4">
      <t>ケッカ</t>
    </rPh>
    <phoneticPr fontId="3"/>
  </si>
  <si>
    <t>ﾜｰｸｼｰﾄ名</t>
  </si>
  <si>
    <t>説明</t>
  </si>
  <si>
    <t>備考</t>
  </si>
  <si>
    <t>経済効果の推計</t>
    <rPh sb="0" eb="2">
      <t>ケイザイ</t>
    </rPh>
    <rPh sb="2" eb="4">
      <t>コウカ</t>
    </rPh>
    <rPh sb="5" eb="7">
      <t>スイケイ</t>
    </rPh>
    <phoneticPr fontId="3"/>
  </si>
  <si>
    <t>経済波及効果まとめ</t>
    <rPh sb="0" eb="2">
      <t>ケイザイ</t>
    </rPh>
    <rPh sb="2" eb="4">
      <t>ハキュウ</t>
    </rPh>
    <rPh sb="4" eb="6">
      <t>コウカ</t>
    </rPh>
    <phoneticPr fontId="3"/>
  </si>
  <si>
    <t>生産誘発額</t>
    <rPh sb="0" eb="2">
      <t>セイサン</t>
    </rPh>
    <rPh sb="2" eb="5">
      <t>ユウハツガク</t>
    </rPh>
    <phoneticPr fontId="3"/>
  </si>
  <si>
    <t>就業者誘発数</t>
    <rPh sb="0" eb="3">
      <t>シュウギョウシャ</t>
    </rPh>
    <rPh sb="3" eb="5">
      <t>ユウハツ</t>
    </rPh>
    <rPh sb="5" eb="6">
      <t>スウ</t>
    </rPh>
    <phoneticPr fontId="3"/>
  </si>
  <si>
    <t>うち雇用者誘発数</t>
    <rPh sb="2" eb="5">
      <t>コヨウシャ</t>
    </rPh>
    <rPh sb="5" eb="7">
      <t>ユウハツ</t>
    </rPh>
    <rPh sb="7" eb="8">
      <t>スウ</t>
    </rPh>
    <phoneticPr fontId="3"/>
  </si>
  <si>
    <t>（百万円）</t>
    <rPh sb="1" eb="2">
      <t>ヒャク</t>
    </rPh>
    <rPh sb="2" eb="4">
      <t>マンエン</t>
    </rPh>
    <phoneticPr fontId="3"/>
  </si>
  <si>
    <t>（人）</t>
    <rPh sb="1" eb="2">
      <t>ニン</t>
    </rPh>
    <phoneticPr fontId="3"/>
  </si>
  <si>
    <t>経済波及効果(A)</t>
    <rPh sb="0" eb="2">
      <t>ケイザイ</t>
    </rPh>
    <rPh sb="2" eb="4">
      <t>ハキュウ</t>
    </rPh>
    <rPh sb="4" eb="6">
      <t>コウカ</t>
    </rPh>
    <phoneticPr fontId="3"/>
  </si>
  <si>
    <t>当初需要額・県GDP(B)</t>
    <rPh sb="0" eb="2">
      <t>トウショ</t>
    </rPh>
    <rPh sb="2" eb="4">
      <t>ジュヨウ</t>
    </rPh>
    <rPh sb="4" eb="5">
      <t>ガク</t>
    </rPh>
    <rPh sb="6" eb="7">
      <t>ケン</t>
    </rPh>
    <phoneticPr fontId="3"/>
  </si>
  <si>
    <t>当初比（C=A/B）</t>
    <rPh sb="0" eb="2">
      <t>トウショ</t>
    </rPh>
    <rPh sb="2" eb="3">
      <t>ヒ</t>
    </rPh>
    <phoneticPr fontId="3"/>
  </si>
  <si>
    <t>－</t>
    <phoneticPr fontId="3"/>
  </si>
  <si>
    <t>産業連関分析上の留意点</t>
    <rPh sb="0" eb="2">
      <t>サンギョウ</t>
    </rPh>
    <rPh sb="2" eb="4">
      <t>レンカン</t>
    </rPh>
    <phoneticPr fontId="3"/>
  </si>
  <si>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3"/>
  </si>
  <si>
    <t>（１）「生産波及効果」とは</t>
    <phoneticPr fontId="3"/>
  </si>
  <si>
    <t xml:space="preserve">  ある産業部門の生産物に対する最終需要（投資・消費・移輸出）の変化が、直接・間接のルートを通じて、他の産業部門の生産に影響を及ぼしていくことを「生産波及効果」という。</t>
    <phoneticPr fontId="3"/>
  </si>
  <si>
    <t>生産波及効果分析では、産業間の因果連鎖に起因する生産波及効果のメカニズムを基に、最終的に各産業部門において誘発される生産額を測定する。</t>
    <phoneticPr fontId="3"/>
  </si>
  <si>
    <t>測定の道具として、「投入係数」と「逆行列係数」を使用する。</t>
    <phoneticPr fontId="3"/>
  </si>
  <si>
    <t>　生産波及効果には、「生産誘発効果」と「粗付加価値誘発効果」とがある。</t>
    <phoneticPr fontId="3"/>
  </si>
  <si>
    <t>このうち「生産誘発効果」には、原材料消費による誘発効果と雇用者所得（賃金・給与等）など家計を通じて消費支出される最終需要の増加による誘発効果などがある。</t>
    <phoneticPr fontId="3"/>
  </si>
  <si>
    <t xml:space="preserve">  波及効果（誘発効果）は、直接効果と間接波及効果（第１次、第２次……）に分けられる。</t>
    <phoneticPr fontId="3"/>
  </si>
  <si>
    <t>例えば、ある産業で 100億円の生産があった場合、直接効果は 100億円の生産そのものであり、間接波及効果は 100億円の生産活動に伴う原材料消費や民間消費支出による誘発効果である。</t>
    <phoneticPr fontId="3"/>
  </si>
  <si>
    <t>（２）分析の基本的仮定</t>
    <rPh sb="3" eb="5">
      <t>ブンセキ</t>
    </rPh>
    <phoneticPr fontId="3"/>
  </si>
  <si>
    <t>⑦ 各部門が生産活動を個別に行った効果の和は、それら部門が同時に行ったときの総効果に等しい。</t>
    <phoneticPr fontId="3"/>
  </si>
  <si>
    <t>（３）分析の前提条件</t>
    <rPh sb="3" eb="5">
      <t>ブンセキ</t>
    </rPh>
    <phoneticPr fontId="3"/>
  </si>
  <si>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3"/>
  </si>
  <si>
    <r>
      <t>③</t>
    </r>
    <r>
      <rPr>
        <sz val="10.5"/>
        <color indexed="8"/>
        <rFont val="ＭＳ 明朝"/>
        <family val="1"/>
        <charset val="128"/>
      </rPr>
      <t>就業者数は、生産額に比例して増加することとする。</t>
    </r>
    <phoneticPr fontId="3"/>
  </si>
  <si>
    <r>
      <t>④</t>
    </r>
    <r>
      <rPr>
        <sz val="10.5"/>
        <color indexed="8"/>
        <rFont val="ＭＳ 明朝"/>
        <family val="1"/>
        <charset val="128"/>
      </rPr>
      <t>粗付加価値については、雇用者報酬の一定割合が、最終需要（消費）にまわるものとする。</t>
    </r>
    <rPh sb="15" eb="17">
      <t>ホウシュウ</t>
    </rPh>
    <phoneticPr fontId="3"/>
  </si>
  <si>
    <t>　これを所得の消費への転換と呼び、その一定割合を「消費への転換比率」という。</t>
    <phoneticPr fontId="3"/>
  </si>
  <si>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3"/>
  </si>
  <si>
    <t>①生産波及効果分析では、新しく生み出された雇用者所得が、新たに消費需要の増加となって再び生産を誘発する過程を対象にした。</t>
    <phoneticPr fontId="3"/>
  </si>
  <si>
    <t>　計算上は次々に効果が波及していき、誘発される生産額が０になるまで分析は可能である。</t>
    <phoneticPr fontId="3"/>
  </si>
  <si>
    <t>　　実際には、生産波及過程で、「波及の中断」やタイム・ラグの問題などもあると考えられるが、分析の対象を、第２次間接波及効果までに限定した。</t>
    <phoneticPr fontId="3"/>
  </si>
  <si>
    <r>
      <t>②</t>
    </r>
    <r>
      <rPr>
        <sz val="10.5"/>
        <color indexed="8"/>
        <rFont val="ＭＳ 明朝"/>
        <family val="1"/>
        <charset val="128"/>
      </rPr>
      <t>雇用者報酬の外に営業余剰なども、一部、消費や投資に向って新たな需要を喚起する。</t>
    </r>
    <rPh sb="4" eb="6">
      <t>ホウシュウ</t>
    </rPh>
    <phoneticPr fontId="3"/>
  </si>
  <si>
    <t>　その転換比率となる指標に資料上の制約があり、比率が明確か、推定可能な特別の場合を除き、あまり計算されないため、計測の対象外とした。</t>
    <phoneticPr fontId="3"/>
  </si>
  <si>
    <t>雇用者報酬への転換比率</t>
    <rPh sb="0" eb="3">
      <t>コヨウシャ</t>
    </rPh>
    <rPh sb="3" eb="5">
      <t>ホウシュウ</t>
    </rPh>
    <rPh sb="7" eb="9">
      <t>テンカン</t>
    </rPh>
    <rPh sb="9" eb="11">
      <t>ヒリツ</t>
    </rPh>
    <phoneticPr fontId="3"/>
  </si>
  <si>
    <t>（資料）総務省「家計調査」</t>
    <rPh sb="1" eb="3">
      <t>シリョウ</t>
    </rPh>
    <rPh sb="4" eb="7">
      <t>ソウムショウ</t>
    </rPh>
    <rPh sb="8" eb="10">
      <t>カケイ</t>
    </rPh>
    <rPh sb="10" eb="12">
      <t>チョウサ</t>
    </rPh>
    <phoneticPr fontId="3"/>
  </si>
  <si>
    <t>神戸市</t>
    <rPh sb="0" eb="3">
      <t>コウベシ</t>
    </rPh>
    <phoneticPr fontId="3"/>
  </si>
  <si>
    <t>近畿</t>
    <rPh sb="0" eb="2">
      <t>キンキ</t>
    </rPh>
    <phoneticPr fontId="3"/>
  </si>
  <si>
    <t>・2次波及試算にあたっては、県産品自給率（純粋の県内への波及効果）を考慮</t>
  </si>
  <si>
    <t>備考（参照WS)</t>
  </si>
  <si>
    <t>最終需要額</t>
    <rPh sb="0" eb="2">
      <t>サイシュウ</t>
    </rPh>
    <rPh sb="2" eb="5">
      <t>ジュヨウガク</t>
    </rPh>
    <phoneticPr fontId="3"/>
  </si>
  <si>
    <t>推計WS</t>
    <rPh sb="0" eb="2">
      <t>スイケイ</t>
    </rPh>
    <phoneticPr fontId="3"/>
  </si>
  <si>
    <t>平均消費性向（勤労者世帯）</t>
    <rPh sb="0" eb="2">
      <t>ヘイキン</t>
    </rPh>
    <rPh sb="7" eb="10">
      <t>キンロウシャ</t>
    </rPh>
    <rPh sb="10" eb="12">
      <t>セタイ</t>
    </rPh>
    <phoneticPr fontId="3"/>
  </si>
  <si>
    <t>雇用者報酬転換比率</t>
    <rPh sb="0" eb="3">
      <t>コヨウシャ</t>
    </rPh>
    <rPh sb="3" eb="5">
      <t>ホウシュウ</t>
    </rPh>
    <rPh sb="5" eb="7">
      <t>テンカン</t>
    </rPh>
    <rPh sb="7" eb="9">
      <t>ヒリツ</t>
    </rPh>
    <phoneticPr fontId="3"/>
  </si>
  <si>
    <t>ﾃﾞｰﾀ入力</t>
    <rPh sb="4" eb="6">
      <t>ニュウリョク</t>
    </rPh>
    <phoneticPr fontId="3"/>
  </si>
  <si>
    <t>利用上の注意</t>
    <rPh sb="0" eb="3">
      <t>リヨウジョウ</t>
    </rPh>
    <rPh sb="4" eb="6">
      <t>チュウイ</t>
    </rPh>
    <phoneticPr fontId="3"/>
  </si>
  <si>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</si>
  <si>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</si>
  <si>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</si>
  <si>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</si>
  <si>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</si>
  <si>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</si>
  <si>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</si>
  <si>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</si>
  <si>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</si>
  <si>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</si>
  <si>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</si>
  <si>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</si>
  <si>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</si>
  <si>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</si>
  <si>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</si>
  <si>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</si>
  <si>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</si>
  <si>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</si>
  <si>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</si>
  <si>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</si>
  <si>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</si>
  <si>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</si>
  <si>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</si>
  <si>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</si>
  <si>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</si>
  <si>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</si>
  <si>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</si>
  <si>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内生部門計</t>
  </si>
  <si>
    <t>県内総固定資本形成（公的）</t>
  </si>
  <si>
    <t>県内総固定資本形成（民間）</t>
  </si>
  <si>
    <t>（控除）輸入</t>
  </si>
  <si>
    <t>（控除）移入</t>
  </si>
  <si>
    <t>（控除）移輸入計</t>
  </si>
  <si>
    <t>35</t>
  </si>
  <si>
    <t>間接税(除関税)</t>
  </si>
  <si>
    <t>（控除）経常補助金</t>
  </si>
  <si>
    <t>行和</t>
  </si>
  <si>
    <t>各種係数表</t>
  </si>
  <si>
    <t>第８表　その他の分析係数表（その３）　粗付加価値率・雇用者所得率</t>
  </si>
  <si>
    <t>第８表　その他の分析係数表（その４）　民間消費支出構成比</t>
  </si>
  <si>
    <t>※取引基本表より</t>
  </si>
  <si>
    <t>（百万円）</t>
  </si>
  <si>
    <t>（人／百万円）</t>
  </si>
  <si>
    <t>民間消費支出構成比</t>
  </si>
  <si>
    <t>第８表　その他の分析係数表（その１）　県内自給率・移輸入係数表</t>
    <rPh sb="10" eb="12">
      <t>ケイスウ</t>
    </rPh>
    <phoneticPr fontId="3"/>
  </si>
  <si>
    <t>※取引基本表より</t>
    <rPh sb="1" eb="3">
      <t>トリヒキ</t>
    </rPh>
    <rPh sb="3" eb="6">
      <t>キホンヒョウ</t>
    </rPh>
    <phoneticPr fontId="3"/>
  </si>
  <si>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3"/>
  </si>
  <si>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3"/>
  </si>
  <si>
    <t>粗付加価値率</t>
    <rPh sb="0" eb="3">
      <t>ソフカ</t>
    </rPh>
    <rPh sb="3" eb="5">
      <t>カチ</t>
    </rPh>
    <rPh sb="5" eb="6">
      <t>リツ</t>
    </rPh>
    <phoneticPr fontId="3"/>
  </si>
  <si>
    <t>雇用者所得率</t>
    <rPh sb="0" eb="3">
      <t>コヨウシャ</t>
    </rPh>
    <rPh sb="3" eb="6">
      <t>ショトクリツ</t>
    </rPh>
    <phoneticPr fontId="3"/>
  </si>
  <si>
    <t>民間消費支出構成比</t>
    <rPh sb="0" eb="2">
      <t>ミンカン</t>
    </rPh>
    <rPh sb="2" eb="4">
      <t>ショウヒ</t>
    </rPh>
    <rPh sb="4" eb="6">
      <t>シシュツ</t>
    </rPh>
    <rPh sb="6" eb="9">
      <t>コウセイヒ</t>
    </rPh>
    <phoneticPr fontId="3"/>
  </si>
  <si>
    <t>合計</t>
    <rPh sb="0" eb="2">
      <t>ゴウケイ</t>
    </rPh>
    <phoneticPr fontId="3"/>
  </si>
  <si>
    <t>第５表（その１）　　最終需要項目別生産誘発額</t>
    <rPh sb="0" eb="1">
      <t>ダイ</t>
    </rPh>
    <rPh sb="2" eb="3">
      <t>ヒョウ</t>
    </rPh>
    <phoneticPr fontId="3"/>
  </si>
  <si>
    <t>第５表（その２）    最終需要項目別生産誘発係数</t>
    <rPh sb="0" eb="1">
      <t>ダイ</t>
    </rPh>
    <rPh sb="2" eb="3">
      <t>ヒョウ</t>
    </rPh>
    <phoneticPr fontId="3"/>
  </si>
  <si>
    <t>第５表（その３）    最終需要項目別生産誘発依存度</t>
    <rPh sb="0" eb="1">
      <t>ダイ</t>
    </rPh>
    <rPh sb="2" eb="3">
      <t>ヒョウ</t>
    </rPh>
    <phoneticPr fontId="3"/>
  </si>
  <si>
    <t>最終需要WS</t>
    <rPh sb="0" eb="2">
      <t>サイシュウ</t>
    </rPh>
    <rPh sb="2" eb="4">
      <t>ジュヨウ</t>
    </rPh>
    <phoneticPr fontId="3"/>
  </si>
  <si>
    <t>生産誘発額等</t>
  </si>
  <si>
    <t>生産誘発額等</t>
    <rPh sb="0" eb="2">
      <t>セイサン</t>
    </rPh>
    <rPh sb="2" eb="5">
      <t>ユウハツガク</t>
    </rPh>
    <rPh sb="5" eb="6">
      <t>トウ</t>
    </rPh>
    <phoneticPr fontId="3"/>
  </si>
  <si>
    <t>分析係数</t>
  </si>
  <si>
    <t>分析係数表</t>
  </si>
  <si>
    <t>事例７　輸出増加の経済波及効果ﾜｰｸｼｰﾄ目次</t>
    <rPh sb="0" eb="2">
      <t>ジレイ</t>
    </rPh>
    <rPh sb="4" eb="6">
      <t>ユシュツ</t>
    </rPh>
    <rPh sb="6" eb="8">
      <t>ゾウカ</t>
    </rPh>
    <rPh sb="9" eb="11">
      <t>ケイザイ</t>
    </rPh>
    <rPh sb="11" eb="13">
      <t>ハキュウ</t>
    </rPh>
    <rPh sb="13" eb="15">
      <t>コウカ</t>
    </rPh>
    <rPh sb="21" eb="23">
      <t>モクジ</t>
    </rPh>
    <phoneticPr fontId="3"/>
  </si>
  <si>
    <t>粗付加価値率</t>
    <rPh sb="0" eb="1">
      <t>ソ</t>
    </rPh>
    <rPh sb="1" eb="3">
      <t>フカ</t>
    </rPh>
    <rPh sb="3" eb="5">
      <t>カチ</t>
    </rPh>
    <rPh sb="5" eb="6">
      <t>リツ</t>
    </rPh>
    <phoneticPr fontId="3"/>
  </si>
  <si>
    <t>粗付加価値誘発額</t>
    <rPh sb="0" eb="1">
      <t>ソ</t>
    </rPh>
    <rPh sb="1" eb="3">
      <t>フカ</t>
    </rPh>
    <rPh sb="3" eb="5">
      <t>カチ</t>
    </rPh>
    <rPh sb="5" eb="8">
      <t>ユウハツガク</t>
    </rPh>
    <phoneticPr fontId="3"/>
  </si>
  <si>
    <t>N=J×M</t>
    <phoneticPr fontId="3"/>
  </si>
  <si>
    <t>事例７　輸出増加の経済波及効果</t>
    <rPh sb="0" eb="2">
      <t>ジレイ</t>
    </rPh>
    <rPh sb="4" eb="6">
      <t>ユシュツ</t>
    </rPh>
    <rPh sb="6" eb="8">
      <t>ゾウカ</t>
    </rPh>
    <rPh sb="9" eb="11">
      <t>ケイザイ</t>
    </rPh>
    <rPh sb="11" eb="13">
      <t>ハキュウ</t>
    </rPh>
    <rPh sb="13" eb="15">
      <t>コウカ</t>
    </rPh>
    <phoneticPr fontId="3"/>
  </si>
  <si>
    <t>ﾃﾞｰﾀ入力欄</t>
    <rPh sb="4" eb="6">
      <t>ニュウリョク</t>
    </rPh>
    <rPh sb="6" eb="7">
      <t>ラン</t>
    </rPh>
    <phoneticPr fontId="3"/>
  </si>
  <si>
    <t>36</t>
  </si>
  <si>
    <t>37</t>
  </si>
  <si>
    <t>38</t>
  </si>
  <si>
    <t>39</t>
  </si>
  <si>
    <t>40</t>
  </si>
  <si>
    <t>輸送機械  　　　　　</t>
  </si>
  <si>
    <t>電力・ガス・熱供給　</t>
  </si>
  <si>
    <t>飲食料品　　　　　　　</t>
  </si>
  <si>
    <t>情報・通信機器</t>
  </si>
  <si>
    <t>情報通信</t>
  </si>
  <si>
    <t>(控除)補助金</t>
  </si>
  <si>
    <t>就業係数</t>
    <rPh sb="0" eb="2">
      <t>シュウギョウ</t>
    </rPh>
    <rPh sb="2" eb="4">
      <t>ケイスウ</t>
    </rPh>
    <phoneticPr fontId="3"/>
  </si>
  <si>
    <t>雇用係数</t>
    <rPh sb="0" eb="2">
      <t>コヨウ</t>
    </rPh>
    <rPh sb="2" eb="4">
      <t>ケイスウ</t>
    </rPh>
    <phoneticPr fontId="3"/>
  </si>
  <si>
    <t>雇用係数</t>
    <rPh sb="0" eb="2">
      <t>コヨウ</t>
    </rPh>
    <phoneticPr fontId="3"/>
  </si>
  <si>
    <t xml:space="preserve"> </t>
  </si>
  <si>
    <t>取引基本表（生産者価格表）</t>
  </si>
  <si>
    <t>１</t>
  </si>
  <si>
    <t>2</t>
  </si>
  <si>
    <t>3</t>
  </si>
  <si>
    <t>4</t>
  </si>
  <si>
    <t>5</t>
  </si>
  <si>
    <t>6</t>
  </si>
  <si>
    <t>7</t>
  </si>
  <si>
    <t>8</t>
  </si>
  <si>
    <t>9</t>
  </si>
  <si>
    <t>農業</t>
    <rPh sb="0" eb="2">
      <t>ノウギョウ</t>
    </rPh>
    <phoneticPr fontId="2"/>
  </si>
  <si>
    <t>林業</t>
    <rPh sb="0" eb="2">
      <t>リンギョウ</t>
    </rPh>
    <phoneticPr fontId="6"/>
  </si>
  <si>
    <t>漁業</t>
    <rPh sb="0" eb="2">
      <t>ギョギョウ</t>
    </rPh>
    <phoneticPr fontId="6"/>
  </si>
  <si>
    <t>プラスチック・ゴム</t>
  </si>
  <si>
    <t>はん用機械</t>
  </si>
  <si>
    <t>生産用機械</t>
  </si>
  <si>
    <t>業務用機械</t>
  </si>
  <si>
    <t>電子部品</t>
    <rPh sb="0" eb="2">
      <t>デンシ</t>
    </rPh>
    <rPh sb="2" eb="4">
      <t>ブヒン</t>
    </rPh>
    <phoneticPr fontId="6"/>
  </si>
  <si>
    <t>水道　　</t>
  </si>
  <si>
    <t>廃棄物処理</t>
    <rPh sb="0" eb="3">
      <t>ハイキブツ</t>
    </rPh>
    <rPh sb="3" eb="5">
      <t>ショリ</t>
    </rPh>
    <phoneticPr fontId="6"/>
  </si>
  <si>
    <t>商業</t>
    <rPh sb="0" eb="2">
      <t>ショウギョウ</t>
    </rPh>
    <phoneticPr fontId="6"/>
  </si>
  <si>
    <t>運輸、郵便</t>
    <rPh sb="3" eb="5">
      <t>ユウビン</t>
    </rPh>
    <phoneticPr fontId="6"/>
  </si>
  <si>
    <t>医療・福祉</t>
    <rPh sb="3" eb="5">
      <t>フクシ</t>
    </rPh>
    <phoneticPr fontId="6"/>
  </si>
  <si>
    <t>その他の非営利団体サービス</t>
    <rPh sb="2" eb="3">
      <t>タ</t>
    </rPh>
    <rPh sb="4" eb="7">
      <t>ヒエイリ</t>
    </rPh>
    <rPh sb="7" eb="9">
      <t>ダンタイ</t>
    </rPh>
    <phoneticPr fontId="6"/>
  </si>
  <si>
    <t>事務用品</t>
    <rPh sb="0" eb="2">
      <t>ジム</t>
    </rPh>
    <rPh sb="2" eb="4">
      <t>ヨウヒン</t>
    </rPh>
    <phoneticPr fontId="6"/>
  </si>
  <si>
    <t>分類不明</t>
    <rPh sb="0" eb="2">
      <t>ブンルイ</t>
    </rPh>
    <rPh sb="2" eb="4">
      <t>フメイ</t>
    </rPh>
    <phoneticPr fontId="6"/>
  </si>
  <si>
    <t>逆行列係数　〔I-(I-M)A〕-1型</t>
  </si>
  <si>
    <t>統合大分類（39部門）</t>
    <rPh sb="0" eb="2">
      <t>トウゴウ</t>
    </rPh>
    <rPh sb="2" eb="3">
      <t>ダイ</t>
    </rPh>
    <rPh sb="3" eb="5">
      <t>ブンルイ</t>
    </rPh>
    <phoneticPr fontId="14"/>
  </si>
  <si>
    <t>農業</t>
    <rPh sb="0" eb="2">
      <t>ノウギョウ</t>
    </rPh>
    <phoneticPr fontId="14"/>
  </si>
  <si>
    <t>林業</t>
    <rPh sb="0" eb="2">
      <t>リンギョウ</t>
    </rPh>
    <phoneticPr fontId="17"/>
  </si>
  <si>
    <t>漁業</t>
    <rPh sb="0" eb="2">
      <t>ギョギョウ</t>
    </rPh>
    <phoneticPr fontId="17"/>
  </si>
  <si>
    <t>電子部品</t>
    <rPh sb="0" eb="2">
      <t>デンシ</t>
    </rPh>
    <rPh sb="2" eb="4">
      <t>ブヒン</t>
    </rPh>
    <phoneticPr fontId="17"/>
  </si>
  <si>
    <t>廃棄物処理</t>
    <rPh sb="0" eb="3">
      <t>ハイキブツ</t>
    </rPh>
    <rPh sb="3" eb="5">
      <t>ショリ</t>
    </rPh>
    <phoneticPr fontId="17"/>
  </si>
  <si>
    <t>商業</t>
    <rPh sb="0" eb="2">
      <t>ショウギョウ</t>
    </rPh>
    <phoneticPr fontId="17"/>
  </si>
  <si>
    <t>医療・福祉</t>
    <rPh sb="3" eb="5">
      <t>フクシ</t>
    </rPh>
    <phoneticPr fontId="17"/>
  </si>
  <si>
    <t>事務用品</t>
    <rPh sb="0" eb="2">
      <t>ジム</t>
    </rPh>
    <rPh sb="2" eb="4">
      <t>ヨウヒン</t>
    </rPh>
    <phoneticPr fontId="17"/>
  </si>
  <si>
    <t>分類不明</t>
    <rPh sb="0" eb="2">
      <t>ブンルイ</t>
    </rPh>
    <rPh sb="2" eb="4">
      <t>フメイ</t>
    </rPh>
    <phoneticPr fontId="17"/>
  </si>
  <si>
    <t>統合大分類（39部門）</t>
    <rPh sb="2" eb="3">
      <t>ダイ</t>
    </rPh>
    <phoneticPr fontId="3"/>
  </si>
  <si>
    <t>林業</t>
    <rPh sb="0" eb="2">
      <t>リンギョウ</t>
    </rPh>
    <phoneticPr fontId="7"/>
  </si>
  <si>
    <t>漁業</t>
    <rPh sb="0" eb="2">
      <t>ギョギョウ</t>
    </rPh>
    <phoneticPr fontId="7"/>
  </si>
  <si>
    <t>電子部品</t>
    <rPh sb="0" eb="2">
      <t>デンシ</t>
    </rPh>
    <rPh sb="2" eb="4">
      <t>ブヒン</t>
    </rPh>
    <phoneticPr fontId="7"/>
  </si>
  <si>
    <t>廃棄物処理</t>
    <rPh sb="0" eb="3">
      <t>ハイキブツ</t>
    </rPh>
    <rPh sb="3" eb="5">
      <t>ショリ</t>
    </rPh>
    <phoneticPr fontId="7"/>
  </si>
  <si>
    <t>商業</t>
    <rPh sb="0" eb="2">
      <t>ショウギョウ</t>
    </rPh>
    <phoneticPr fontId="7"/>
  </si>
  <si>
    <t>医療・福祉</t>
    <rPh sb="3" eb="5">
      <t>フクシ</t>
    </rPh>
    <phoneticPr fontId="7"/>
  </si>
  <si>
    <t>事務用品</t>
    <rPh sb="0" eb="2">
      <t>ジム</t>
    </rPh>
    <rPh sb="2" eb="4">
      <t>ヨウヒン</t>
    </rPh>
    <phoneticPr fontId="7"/>
  </si>
  <si>
    <t>分類不明</t>
    <rPh sb="0" eb="2">
      <t>ブンルイ</t>
    </rPh>
    <rPh sb="2" eb="4">
      <t>フメイ</t>
    </rPh>
    <phoneticPr fontId="7"/>
  </si>
  <si>
    <t>H=A/F</t>
    <phoneticPr fontId="3"/>
  </si>
  <si>
    <t>平成21年平均</t>
    <rPh sb="0" eb="2">
      <t>ヘイセイ</t>
    </rPh>
    <rPh sb="4" eb="5">
      <t>ネン</t>
    </rPh>
    <rPh sb="5" eb="7">
      <t>ヘイキン</t>
    </rPh>
    <phoneticPr fontId="5"/>
  </si>
  <si>
    <t>平成22年平均</t>
    <rPh sb="0" eb="2">
      <t>ヘイセイ</t>
    </rPh>
    <rPh sb="4" eb="5">
      <t>ネン</t>
    </rPh>
    <rPh sb="5" eb="7">
      <t>ヘイキン</t>
    </rPh>
    <phoneticPr fontId="5"/>
  </si>
  <si>
    <t>平成23年平均</t>
    <rPh sb="0" eb="2">
      <t>ヘイセイ</t>
    </rPh>
    <rPh sb="4" eb="5">
      <t>ネン</t>
    </rPh>
    <rPh sb="5" eb="7">
      <t>ヘイキン</t>
    </rPh>
    <phoneticPr fontId="5"/>
  </si>
  <si>
    <t>平成24年平均</t>
    <rPh sb="0" eb="2">
      <t>ヘイセイ</t>
    </rPh>
    <rPh sb="4" eb="5">
      <t>ネン</t>
    </rPh>
    <rPh sb="5" eb="7">
      <t>ヘイキン</t>
    </rPh>
    <phoneticPr fontId="5"/>
  </si>
  <si>
    <t>平成25年平均</t>
    <rPh sb="0" eb="2">
      <t>ヘイセイ</t>
    </rPh>
    <rPh sb="4" eb="5">
      <t>ネン</t>
    </rPh>
    <rPh sb="5" eb="7">
      <t>ヘイキン</t>
    </rPh>
    <phoneticPr fontId="5"/>
  </si>
  <si>
    <t>平成26年平均</t>
    <rPh sb="0" eb="2">
      <t>ヘイセイ</t>
    </rPh>
    <rPh sb="4" eb="5">
      <t>ネン</t>
    </rPh>
    <rPh sb="5" eb="7">
      <t>ヘイキン</t>
    </rPh>
    <phoneticPr fontId="5"/>
  </si>
  <si>
    <t>平成27年平均</t>
    <rPh sb="0" eb="2">
      <t>ヘイセイ</t>
    </rPh>
    <rPh sb="4" eb="5">
      <t>ネン</t>
    </rPh>
    <rPh sb="5" eb="7">
      <t>ヘイキン</t>
    </rPh>
    <phoneticPr fontId="5"/>
  </si>
  <si>
    <t>農業</t>
    <rPh sb="0" eb="2">
      <t>ノウギョウ</t>
    </rPh>
    <phoneticPr fontId="3"/>
  </si>
  <si>
    <t>(単位：百万円）</t>
    <rPh sb="1" eb="3">
      <t>タンイ</t>
    </rPh>
    <rPh sb="4" eb="5">
      <t>ヒャク</t>
    </rPh>
    <rPh sb="5" eb="7">
      <t>マンエン</t>
    </rPh>
    <phoneticPr fontId="3"/>
  </si>
  <si>
    <t>輸出生産誘発係数</t>
    <rPh sb="0" eb="2">
      <t>ユシュツ</t>
    </rPh>
    <phoneticPr fontId="3"/>
  </si>
  <si>
    <t>経済波及効果計算プロセス（輸出増加）</t>
    <rPh sb="13" eb="15">
      <t>ユシュツ</t>
    </rPh>
    <phoneticPr fontId="3"/>
  </si>
  <si>
    <t xml:space="preserve"> </t>
    <phoneticPr fontId="3"/>
  </si>
  <si>
    <t>合計値</t>
    <rPh sb="0" eb="2">
      <t>ゴウケイ</t>
    </rPh>
    <rPh sb="2" eb="3">
      <t>アタイ</t>
    </rPh>
    <phoneticPr fontId="3"/>
  </si>
  <si>
    <t>H27県産業連関表ﾃﾞｰﾀ</t>
  </si>
  <si>
    <t>H27県産業連関表ﾃﾞｰﾀ</t>
    <phoneticPr fontId="3"/>
  </si>
  <si>
    <t>① 平成27年の産業構造において分析しており、「投入係数」「逆行列係数」を一定と仮定している。</t>
    <phoneticPr fontId="3"/>
  </si>
  <si>
    <t>② 価格は平成27年価格である。</t>
    <phoneticPr fontId="3"/>
  </si>
  <si>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3"/>
  </si>
  <si>
    <t>平成28年平均</t>
    <rPh sb="0" eb="2">
      <t>ヘイセイ</t>
    </rPh>
    <rPh sb="4" eb="5">
      <t>ネン</t>
    </rPh>
    <rPh sb="5" eb="7">
      <t>ヘイキン</t>
    </rPh>
    <phoneticPr fontId="3"/>
  </si>
  <si>
    <t>平成29年平均</t>
    <rPh sb="0" eb="2">
      <t>ヘイセイ</t>
    </rPh>
    <rPh sb="4" eb="5">
      <t>ネン</t>
    </rPh>
    <rPh sb="5" eb="7">
      <t>ヘイキン</t>
    </rPh>
    <phoneticPr fontId="3"/>
  </si>
  <si>
    <t>平成30年平均</t>
    <rPh sb="0" eb="2">
      <t>ヘイセイ</t>
    </rPh>
    <rPh sb="4" eb="5">
      <t>ネン</t>
    </rPh>
    <rPh sb="5" eb="7">
      <t>ヘイキン</t>
    </rPh>
    <phoneticPr fontId="3"/>
  </si>
  <si>
    <t>・分析には「平成27年兵庫県産業連関表（39部門分類）」を使用</t>
    <phoneticPr fontId="3"/>
  </si>
  <si>
    <t>・雇用者誘発数の基礎となる雇用係数は、「平成27兵庫県産業連関表・雇用表（39部門分類）」を使用</t>
    <phoneticPr fontId="3"/>
  </si>
  <si>
    <t>・平均消費性向は家計調査年報（平成27年）近畿の値（0.682）を使用し、波及効果の試算は2次波及まで</t>
    <phoneticPr fontId="3"/>
  </si>
  <si>
    <t>プラスチック・ゴム製品</t>
    <rPh sb="9" eb="11">
      <t>セイヒン</t>
    </rPh>
    <phoneticPr fontId="5"/>
  </si>
  <si>
    <t>情報通信機器</t>
  </si>
  <si>
    <t>運輸・郵便</t>
    <rPh sb="3" eb="5">
      <t>ユウビン</t>
    </rPh>
    <phoneticPr fontId="7"/>
  </si>
  <si>
    <t>他に分類されない会員制団体</t>
    <rPh sb="0" eb="1">
      <t>ホカ</t>
    </rPh>
    <rPh sb="2" eb="4">
      <t>ブンルイ</t>
    </rPh>
    <rPh sb="8" eb="11">
      <t>カイインセイ</t>
    </rPh>
    <rPh sb="11" eb="13">
      <t>ダンタイ</t>
    </rPh>
    <phoneticPr fontId="7"/>
  </si>
  <si>
    <t>平成27年兵庫県産業連関表</t>
    <rPh sb="5" eb="8">
      <t>ヒョウゴケン</t>
    </rPh>
    <rPh sb="8" eb="10">
      <t>サンギョウ</t>
    </rPh>
    <phoneticPr fontId="15"/>
  </si>
  <si>
    <t>　</t>
    <phoneticPr fontId="3"/>
  </si>
  <si>
    <t>プラスチック・ゴム製品</t>
    <rPh sb="9" eb="11">
      <t>セイヒン</t>
    </rPh>
    <phoneticPr fontId="3"/>
  </si>
  <si>
    <t>情報通信機器</t>
    <phoneticPr fontId="3"/>
  </si>
  <si>
    <t>運輸・郵便</t>
    <rPh sb="3" eb="5">
      <t>ユウビン</t>
    </rPh>
    <phoneticPr fontId="17"/>
  </si>
  <si>
    <t>他に分類されない会員制団体</t>
    <rPh sb="0" eb="1">
      <t>ホカ</t>
    </rPh>
    <rPh sb="2" eb="4">
      <t>ブンルイ</t>
    </rPh>
    <rPh sb="8" eb="11">
      <t>カイインセイ</t>
    </rPh>
    <rPh sb="11" eb="13">
      <t>ダンタイ</t>
    </rPh>
    <phoneticPr fontId="17"/>
  </si>
  <si>
    <t>対個人サービス</t>
    <phoneticPr fontId="17"/>
  </si>
  <si>
    <t>県内総固定資本形成（公的）</t>
    <rPh sb="0" eb="1">
      <t>ケン</t>
    </rPh>
    <phoneticPr fontId="14"/>
  </si>
  <si>
    <t>県内総固定資本形成（民間）</t>
    <rPh sb="0" eb="1">
      <t>ケン</t>
    </rPh>
    <phoneticPr fontId="14"/>
  </si>
  <si>
    <t>県内最終需要計</t>
    <rPh sb="0" eb="1">
      <t>ケン</t>
    </rPh>
    <phoneticPr fontId="14"/>
  </si>
  <si>
    <t>県内需要合計</t>
    <rPh sb="0" eb="1">
      <t>ケン</t>
    </rPh>
    <phoneticPr fontId="14"/>
  </si>
  <si>
    <t>移輸出計</t>
    <rPh sb="0" eb="1">
      <t>イ</t>
    </rPh>
    <rPh sb="1" eb="3">
      <t>ユシュツ</t>
    </rPh>
    <rPh sb="3" eb="4">
      <t>ケイ</t>
    </rPh>
    <phoneticPr fontId="3"/>
  </si>
  <si>
    <t>県内生産額</t>
    <rPh sb="0" eb="1">
      <t>ケン</t>
    </rPh>
    <phoneticPr fontId="14"/>
  </si>
  <si>
    <t>37</t>
    <phoneticPr fontId="3"/>
  </si>
  <si>
    <t>38</t>
    <phoneticPr fontId="3"/>
  </si>
  <si>
    <t>39</t>
    <phoneticPr fontId="3"/>
  </si>
  <si>
    <t>40</t>
    <phoneticPr fontId="3"/>
  </si>
  <si>
    <t>59</t>
    <phoneticPr fontId="3"/>
  </si>
  <si>
    <t>60</t>
    <phoneticPr fontId="3"/>
  </si>
  <si>
    <t>61</t>
    <phoneticPr fontId="3"/>
  </si>
  <si>
    <t>62</t>
    <phoneticPr fontId="3"/>
  </si>
  <si>
    <t>63</t>
    <phoneticPr fontId="3"/>
  </si>
  <si>
    <t>64</t>
    <phoneticPr fontId="3"/>
  </si>
  <si>
    <t>65</t>
    <phoneticPr fontId="3"/>
  </si>
  <si>
    <t>66</t>
    <phoneticPr fontId="3"/>
  </si>
  <si>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4"/>
  </si>
  <si>
    <t>　</t>
    <phoneticPr fontId="3"/>
  </si>
  <si>
    <t>投入係数表</t>
    <rPh sb="0" eb="2">
      <t>トウニュウ</t>
    </rPh>
    <rPh sb="2" eb="4">
      <t>ケイスウ</t>
    </rPh>
    <phoneticPr fontId="3"/>
  </si>
  <si>
    <t>情報通信機器</t>
    <phoneticPr fontId="3"/>
  </si>
  <si>
    <t>対個人サービス</t>
    <phoneticPr fontId="17"/>
  </si>
  <si>
    <t>37</t>
    <phoneticPr fontId="3"/>
  </si>
  <si>
    <t>38</t>
    <phoneticPr fontId="3"/>
  </si>
  <si>
    <t>39</t>
    <phoneticPr fontId="3"/>
  </si>
  <si>
    <t>40</t>
    <phoneticPr fontId="3"/>
  </si>
  <si>
    <t>59</t>
    <phoneticPr fontId="3"/>
  </si>
  <si>
    <t>60</t>
    <phoneticPr fontId="3"/>
  </si>
  <si>
    <t>61</t>
    <phoneticPr fontId="3"/>
  </si>
  <si>
    <t>62</t>
    <phoneticPr fontId="3"/>
  </si>
  <si>
    <t>63</t>
    <phoneticPr fontId="3"/>
  </si>
  <si>
    <t>64</t>
    <phoneticPr fontId="3"/>
  </si>
  <si>
    <t>65</t>
    <phoneticPr fontId="3"/>
  </si>
  <si>
    <t>66</t>
    <phoneticPr fontId="3"/>
  </si>
  <si>
    <t>情報通信機器</t>
    <phoneticPr fontId="3"/>
  </si>
  <si>
    <t>対個人サービス</t>
    <phoneticPr fontId="17"/>
  </si>
  <si>
    <t>37</t>
    <phoneticPr fontId="3"/>
  </si>
  <si>
    <t>38</t>
    <phoneticPr fontId="3"/>
  </si>
  <si>
    <t>39</t>
    <phoneticPr fontId="3"/>
  </si>
  <si>
    <t>40</t>
    <phoneticPr fontId="3"/>
  </si>
  <si>
    <t>列和</t>
    <rPh sb="0" eb="1">
      <t>レツ</t>
    </rPh>
    <rPh sb="1" eb="2">
      <t>ワ</t>
    </rPh>
    <phoneticPr fontId="3"/>
  </si>
  <si>
    <t>平成27年兵庫県産業連関表</t>
    <rPh sb="5" eb="8">
      <t>ヒョウゴケン</t>
    </rPh>
    <rPh sb="8" eb="10">
      <t>サンギョウ</t>
    </rPh>
    <phoneticPr fontId="3"/>
  </si>
  <si>
    <t>第８表　その他の分析係数表（その２）　就業・雇用係数表</t>
    <phoneticPr fontId="3"/>
  </si>
  <si>
    <t>県内自給率</t>
    <rPh sb="0" eb="1">
      <t>ケン</t>
    </rPh>
    <phoneticPr fontId="3"/>
  </si>
  <si>
    <t>就業係数</t>
    <phoneticPr fontId="3"/>
  </si>
  <si>
    <t>雇用係数</t>
    <phoneticPr fontId="3"/>
  </si>
  <si>
    <t>県内需要合計</t>
    <rPh sb="0" eb="1">
      <t>ケン</t>
    </rPh>
    <phoneticPr fontId="3"/>
  </si>
  <si>
    <t>県内生産額</t>
    <rPh sb="0" eb="1">
      <t>ケン</t>
    </rPh>
    <phoneticPr fontId="3"/>
  </si>
  <si>
    <t>従業者</t>
    <rPh sb="0" eb="3">
      <t>ジュウギョウシャ</t>
    </rPh>
    <phoneticPr fontId="3"/>
  </si>
  <si>
    <t>雇用者</t>
    <rPh sb="0" eb="3">
      <t>コヨウシャ</t>
    </rPh>
    <phoneticPr fontId="3"/>
  </si>
  <si>
    <t>Ｃ</t>
    <phoneticPr fontId="3"/>
  </si>
  <si>
    <t>Ｄ＝Ａ／Ｃ</t>
    <phoneticPr fontId="3"/>
  </si>
  <si>
    <t>Ｅ＝Ｂ／Ｃ</t>
    <phoneticPr fontId="3"/>
  </si>
  <si>
    <t>A</t>
    <phoneticPr fontId="3"/>
  </si>
  <si>
    <t>B</t>
    <phoneticPr fontId="3"/>
  </si>
  <si>
    <t>C</t>
    <phoneticPr fontId="3"/>
  </si>
  <si>
    <t>D</t>
    <phoneticPr fontId="3"/>
  </si>
  <si>
    <t>E</t>
    <phoneticPr fontId="3"/>
  </si>
  <si>
    <t>F</t>
    <phoneticPr fontId="3"/>
  </si>
  <si>
    <t>G=Σ(A:E)/Ｆ</t>
    <phoneticPr fontId="3"/>
  </si>
  <si>
    <t>A</t>
    <phoneticPr fontId="3"/>
  </si>
  <si>
    <t>B=A/ΣA</t>
    <phoneticPr fontId="3"/>
  </si>
  <si>
    <t>情報通信機器</t>
    <phoneticPr fontId="3"/>
  </si>
  <si>
    <t>37</t>
    <phoneticPr fontId="3"/>
  </si>
  <si>
    <t>対個人サービス</t>
    <phoneticPr fontId="17"/>
  </si>
  <si>
    <t>その他対個人サービス</t>
    <rPh sb="2" eb="3">
      <t>タ</t>
    </rPh>
    <phoneticPr fontId="17"/>
  </si>
  <si>
    <t>38</t>
    <phoneticPr fontId="3"/>
  </si>
  <si>
    <t>39</t>
    <phoneticPr fontId="3"/>
  </si>
  <si>
    <t>40</t>
    <phoneticPr fontId="3"/>
  </si>
  <si>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14"/>
  </si>
  <si>
    <t>平成27年兵庫県産業連関表</t>
    <phoneticPr fontId="3"/>
  </si>
  <si>
    <t>家計外消費支出（列）</t>
    <rPh sb="8" eb="9">
      <t>レツ</t>
    </rPh>
    <phoneticPr fontId="14"/>
  </si>
  <si>
    <t>林業</t>
    <rPh sb="0" eb="2">
      <t>リンギョウ</t>
    </rPh>
    <phoneticPr fontId="18"/>
  </si>
  <si>
    <t>漁業</t>
    <rPh sb="0" eb="2">
      <t>ギョギョウ</t>
    </rPh>
    <phoneticPr fontId="18"/>
  </si>
  <si>
    <t>電子部品</t>
    <rPh sb="0" eb="2">
      <t>デンシ</t>
    </rPh>
    <rPh sb="2" eb="4">
      <t>ブヒン</t>
    </rPh>
    <phoneticPr fontId="18"/>
  </si>
  <si>
    <t>廃棄物処理</t>
    <rPh sb="0" eb="3">
      <t>ハイキブツ</t>
    </rPh>
    <rPh sb="3" eb="5">
      <t>ショリ</t>
    </rPh>
    <phoneticPr fontId="18"/>
  </si>
  <si>
    <t>商業</t>
    <rPh sb="0" eb="2">
      <t>ショウギョウ</t>
    </rPh>
    <phoneticPr fontId="18"/>
  </si>
  <si>
    <t>運輸・郵便</t>
    <rPh sb="3" eb="5">
      <t>ユウビン</t>
    </rPh>
    <phoneticPr fontId="18"/>
  </si>
  <si>
    <t>医療・福祉</t>
    <rPh sb="3" eb="5">
      <t>フクシ</t>
    </rPh>
    <phoneticPr fontId="18"/>
  </si>
  <si>
    <t>他に分類されない会員制団体</t>
    <rPh sb="0" eb="1">
      <t>ホカ</t>
    </rPh>
    <rPh sb="2" eb="4">
      <t>ブンルイ</t>
    </rPh>
    <rPh sb="8" eb="11">
      <t>カイインセイ</t>
    </rPh>
    <rPh sb="11" eb="13">
      <t>ダンタイ</t>
    </rPh>
    <phoneticPr fontId="18"/>
  </si>
  <si>
    <t>事務用品</t>
    <rPh sb="0" eb="2">
      <t>ジム</t>
    </rPh>
    <rPh sb="2" eb="4">
      <t>ヨウヒン</t>
    </rPh>
    <phoneticPr fontId="18"/>
  </si>
  <si>
    <t>分類不明</t>
    <rPh sb="0" eb="2">
      <t>ブンルイ</t>
    </rPh>
    <rPh sb="2" eb="4">
      <t>フメイ</t>
    </rPh>
    <phoneticPr fontId="18"/>
  </si>
  <si>
    <t>平均</t>
    <rPh sb="0" eb="2">
      <t>ヘイキン</t>
    </rPh>
    <phoneticPr fontId="3"/>
  </si>
  <si>
    <t>平均消費                 性向                   （H30/近畿）</t>
    <rPh sb="47" eb="49">
      <t>キンキ</t>
    </rPh>
    <phoneticPr fontId="3"/>
  </si>
  <si>
    <t>H29年度県ＧＤＰ（名目値）</t>
    <rPh sb="5" eb="6">
      <t>ケン</t>
    </rPh>
    <rPh sb="10" eb="13">
      <t>メイモクチ</t>
    </rPh>
    <phoneticPr fontId="3"/>
  </si>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</sst>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0.0000_ "/>
    <numFmt numFmtId="178" formatCode="0.000000_ "/>
    <numFmt numFmtId="179" formatCode="0.0_);[Red]\(0.0\)"/>
    <numFmt numFmtId="180" formatCode="0.000_);[Red]\(0.000\)"/>
    <numFmt numFmtId="181" formatCode="0.000000_);[Red]\(0.000000\)"/>
    <numFmt numFmtId="182" formatCode="#,##0.000000_ ;[Red]\-#,##0.000000\ "/>
    <numFmt numFmtId="183" formatCode="#,##0.0_ ;[Red]\-#,##0.0\ "/>
    <numFmt numFmtId="184" formatCode="#,##0.000_ ;[Red]\-#,##0.000\ "/>
    <numFmt numFmtId="185" formatCode="#,##0.0000_ ;[Red]\-#,##0.0000\ "/>
    <numFmt numFmtId="186" formatCode="#,##0_);[Red]\(#,##0\)"/>
    <numFmt numFmtId="187" formatCode="#,##0;&quot;▲ &quot;#,##0"/>
    <numFmt numFmtId="188" formatCode="#,##0.000000;&quot;▲ &quot;#,##0.000000"/>
    <numFmt numFmtId="189" formatCode="#,##0.000000;[Red]\-#,##0.000000"/>
  </numFmts>
  <fonts count="1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sz val="10"/>
      <name val="ＭＳ Ｐゴシック"/>
      <family val="3"/>
      <charset val="128"/>
    </font>
    <font>
      <b/>
      <sz val="10"/>
      <name val="ＭＳ Ｐゴシック"/>
      <family val="3"/>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vertAlign val="superscript"/>
      <sz val="11"/>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6" fillId="0" borderId="0"/>
    <xf numFmtId="0" fontId="1" fillId="0" borderId="0">
      <alignment vertical="center"/>
    </xf>
  </cellStyleXfs>
  <cellXfs count="300">
    <xf numFmtId="0" fontId="0" fillId="0" borderId="0" xfId="0"/>
    <xf numFmtId="0" fontId="4" fillId="0" borderId="0" xfId="0" applyFont="1"/>
    <xf numFmtId="0" fontId="4" fillId="0" borderId="1" xfId="0" applyFont="1" applyBorder="1" applyAlignment="1">
      <alignment horizontal="center" vertical="center" wrapText="1"/>
    </xf>
    <xf numFmtId="0" fontId="4" fillId="0" borderId="2" xfId="0" applyFont="1" applyBorder="1"/>
    <xf numFmtId="0" fontId="4" fillId="0" borderId="3" xfId="0" applyFont="1" applyBorder="1" applyAlignment="1">
      <alignment horizontal="center" vertical="center" wrapText="1"/>
    </xf>
    <xf numFmtId="181" fontId="4" fillId="0" borderId="3" xfId="0" applyNumberFormat="1" applyFont="1" applyBorder="1"/>
    <xf numFmtId="0" fontId="4" fillId="0" borderId="0" xfId="0" applyFont="1" applyAlignment="1">
      <alignment horizontal="centerContinuous"/>
    </xf>
    <xf numFmtId="176" fontId="5" fillId="0" borderId="0" xfId="0" applyNumberFormat="1" applyFont="1" applyAlignment="1">
      <alignment vertical="top"/>
    </xf>
    <xf numFmtId="0" fontId="4" fillId="0" borderId="0" xfId="0" applyFont="1" applyAlignment="1">
      <alignment vertical="top"/>
    </xf>
    <xf numFmtId="179" fontId="4" fillId="0" borderId="0" xfId="0" applyNumberFormat="1" applyFont="1" applyBorder="1"/>
    <xf numFmtId="0" fontId="4" fillId="0" borderId="2" xfId="0" applyFont="1" applyBorder="1" applyAlignment="1">
      <alignment horizontal="center" vertical="center"/>
    </xf>
    <xf numFmtId="179" fontId="4" fillId="0" borderId="3" xfId="0" applyNumberFormat="1" applyFont="1" applyBorder="1"/>
    <xf numFmtId="0" fontId="4" fillId="0" borderId="3" xfId="0" applyFont="1" applyBorder="1"/>
    <xf numFmtId="181" fontId="4" fillId="0" borderId="0" xfId="0" applyNumberFormat="1" applyFont="1" applyBorder="1"/>
    <xf numFmtId="180" fontId="4" fillId="2" borderId="0" xfId="0" applyNumberFormat="1" applyFont="1" applyFill="1" applyBorder="1" applyAlignment="1">
      <alignment horizontal="right" vertical="center"/>
    </xf>
    <xf numFmtId="181" fontId="4" fillId="0" borderId="0" xfId="0" applyNumberFormat="1" applyFont="1" applyBorder="1" applyAlignment="1">
      <alignment horizontal="right" vertical="center"/>
    </xf>
    <xf numFmtId="0" fontId="4" fillId="0" borderId="4" xfId="0" applyFont="1" applyBorder="1"/>
    <xf numFmtId="179" fontId="4" fillId="0" borderId="5" xfId="0" applyNumberFormat="1" applyFont="1" applyBorder="1" applyAlignment="1">
      <alignment horizontal="right" vertical="center"/>
    </xf>
    <xf numFmtId="179" fontId="4" fillId="0" borderId="1" xfId="0" applyNumberFormat="1" applyFont="1" applyBorder="1"/>
    <xf numFmtId="182" fontId="4" fillId="0" borderId="0" xfId="0" applyNumberFormat="1" applyFont="1" applyBorder="1"/>
    <xf numFmtId="182" fontId="4" fillId="0" borderId="3" xfId="0" applyNumberFormat="1" applyFont="1" applyBorder="1"/>
    <xf numFmtId="181" fontId="4" fillId="0" borderId="3" xfId="0" applyNumberFormat="1" applyFont="1" applyBorder="1" applyAlignment="1">
      <alignment horizontal="right" vertical="center"/>
    </xf>
    <xf numFmtId="0" fontId="4" fillId="3" borderId="3" xfId="0" applyFont="1" applyFill="1" applyBorder="1" applyAlignment="1">
      <alignment horizontal="center" vertical="center" wrapText="1"/>
    </xf>
    <xf numFmtId="183" fontId="4" fillId="3" borderId="0" xfId="0" applyNumberFormat="1" applyFont="1" applyFill="1" applyBorder="1"/>
    <xf numFmtId="183" fontId="4" fillId="3" borderId="3" xfId="0" applyNumberFormat="1" applyFont="1" applyFill="1" applyBorder="1"/>
    <xf numFmtId="38" fontId="4" fillId="3" borderId="0" xfId="1" applyFont="1" applyFill="1" applyBorder="1" applyAlignment="1">
      <alignment horizontal="right" vertical="center"/>
    </xf>
    <xf numFmtId="38" fontId="4" fillId="3" borderId="3" xfId="1" applyFont="1" applyFill="1" applyBorder="1"/>
    <xf numFmtId="0" fontId="4" fillId="3" borderId="1" xfId="0" applyFont="1" applyFill="1" applyBorder="1" applyAlignment="1">
      <alignment horizontal="center" vertical="center" wrapText="1"/>
    </xf>
    <xf numFmtId="38" fontId="4" fillId="3" borderId="5" xfId="1" applyFont="1" applyFill="1" applyBorder="1" applyAlignment="1">
      <alignment horizontal="right" vertical="center"/>
    </xf>
    <xf numFmtId="38" fontId="4" fillId="3" borderId="1" xfId="1" applyFont="1" applyFill="1" applyBorder="1"/>
    <xf numFmtId="0" fontId="0" fillId="0" borderId="6" xfId="0" applyBorder="1"/>
    <xf numFmtId="0" fontId="0" fillId="0" borderId="4" xfId="0" applyBorder="1"/>
    <xf numFmtId="0" fontId="4" fillId="0" borderId="1" xfId="0" applyFont="1" applyBorder="1"/>
    <xf numFmtId="0" fontId="6" fillId="0" borderId="0" xfId="0" applyFont="1" applyAlignment="1">
      <alignment horizontal="left"/>
    </xf>
    <xf numFmtId="0" fontId="0" fillId="0" borderId="7" xfId="0" applyBorder="1"/>
    <xf numFmtId="0" fontId="7" fillId="0" borderId="6" xfId="0" applyFont="1" applyBorder="1" applyAlignment="1">
      <alignment horizontal="left"/>
    </xf>
    <xf numFmtId="0" fontId="0" fillId="0" borderId="10" xfId="0" applyBorder="1"/>
    <xf numFmtId="0" fontId="8" fillId="0" borderId="0" xfId="0" applyFont="1" applyBorder="1" applyAlignment="1">
      <alignment horizontal="left"/>
    </xf>
    <xf numFmtId="0" fontId="0" fillId="0" borderId="0" xfId="0" applyBorder="1"/>
    <xf numFmtId="0" fontId="0" fillId="0" borderId="5" xfId="0" applyBorder="1"/>
    <xf numFmtId="0" fontId="9" fillId="0" borderId="4"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vertical="top"/>
    </xf>
    <xf numFmtId="0" fontId="8" fillId="0" borderId="0" xfId="0" applyFont="1" applyBorder="1" applyAlignment="1">
      <alignment vertical="top"/>
    </xf>
    <xf numFmtId="0" fontId="9" fillId="0" borderId="4" xfId="0" applyFont="1" applyBorder="1" applyAlignment="1"/>
    <xf numFmtId="0" fontId="10" fillId="0" borderId="0" xfId="0" applyFont="1" applyBorder="1" applyAlignment="1">
      <alignment vertical="top"/>
    </xf>
    <xf numFmtId="0" fontId="11" fillId="0" borderId="0" xfId="0" applyFont="1" applyBorder="1" applyAlignment="1">
      <alignment vertical="top"/>
    </xf>
    <xf numFmtId="0" fontId="0" fillId="0" borderId="11" xfId="0" applyBorder="1"/>
    <xf numFmtId="0" fontId="8" fillId="0" borderId="12" xfId="0" applyFont="1" applyBorder="1" applyAlignment="1">
      <alignment horizontal="left"/>
    </xf>
    <xf numFmtId="0" fontId="0" fillId="0" borderId="12" xfId="0" applyBorder="1"/>
    <xf numFmtId="0" fontId="0" fillId="0" borderId="13" xfId="0" applyBorder="1"/>
    <xf numFmtId="0" fontId="0" fillId="0" borderId="0" xfId="0" applyAlignment="1"/>
    <xf numFmtId="0" fontId="12" fillId="0" borderId="8" xfId="0" applyFont="1" applyBorder="1"/>
    <xf numFmtId="0" fontId="12" fillId="0" borderId="14" xfId="0" applyFont="1" applyBorder="1"/>
    <xf numFmtId="0" fontId="12" fillId="0" borderId="14" xfId="0" applyFont="1" applyFill="1" applyBorder="1"/>
    <xf numFmtId="0" fontId="12" fillId="0" borderId="9" xfId="0" applyFont="1" applyBorder="1"/>
    <xf numFmtId="0" fontId="12" fillId="4" borderId="0" xfId="0" applyFont="1" applyFill="1" applyBorder="1"/>
    <xf numFmtId="0" fontId="12" fillId="0" borderId="0" xfId="0" applyFont="1"/>
    <xf numFmtId="0" fontId="12" fillId="0" borderId="6" xfId="0" applyFont="1" applyBorder="1"/>
    <xf numFmtId="0" fontId="12" fillId="0" borderId="0" xfId="0" applyFont="1" applyFill="1" applyBorder="1"/>
    <xf numFmtId="0" fontId="12" fillId="4" borderId="14" xfId="0" applyFont="1" applyFill="1" applyBorder="1"/>
    <xf numFmtId="0" fontId="13" fillId="5" borderId="0" xfId="0" applyFont="1" applyFill="1"/>
    <xf numFmtId="0" fontId="1" fillId="0" borderId="0" xfId="0" applyFont="1"/>
    <xf numFmtId="49" fontId="12" fillId="0" borderId="0" xfId="0" applyNumberFormat="1" applyFont="1"/>
    <xf numFmtId="49" fontId="4" fillId="0" borderId="7" xfId="0" applyNumberFormat="1" applyFont="1" applyBorder="1"/>
    <xf numFmtId="49" fontId="4" fillId="0" borderId="10" xfId="0" applyNumberFormat="1" applyFont="1" applyBorder="1"/>
    <xf numFmtId="0" fontId="4" fillId="0" borderId="11" xfId="0" applyFont="1" applyBorder="1" applyAlignment="1">
      <alignment vertical="top"/>
    </xf>
    <xf numFmtId="0" fontId="4" fillId="0" borderId="13" xfId="0" applyFont="1" applyBorder="1" applyAlignment="1">
      <alignment vertical="top"/>
    </xf>
    <xf numFmtId="49" fontId="4" fillId="0" borderId="8" xfId="0" applyNumberFormat="1" applyFont="1" applyBorder="1"/>
    <xf numFmtId="0" fontId="4" fillId="0" borderId="5" xfId="0" applyFont="1" applyBorder="1"/>
    <xf numFmtId="49" fontId="4" fillId="0" borderId="14" xfId="0" applyNumberFormat="1" applyFont="1" applyBorder="1"/>
    <xf numFmtId="49" fontId="4" fillId="0" borderId="15" xfId="0" applyNumberFormat="1" applyFont="1" applyBorder="1"/>
    <xf numFmtId="38" fontId="4" fillId="0" borderId="3" xfId="1" applyFont="1" applyBorder="1"/>
    <xf numFmtId="183" fontId="4" fillId="0" borderId="3" xfId="1" applyNumberFormat="1" applyFont="1" applyBorder="1"/>
    <xf numFmtId="0" fontId="4" fillId="0" borderId="3" xfId="0" applyFont="1" applyBorder="1" applyAlignment="1">
      <alignment horizontal="center" vertical="center"/>
    </xf>
    <xf numFmtId="179" fontId="4" fillId="0" borderId="3" xfId="0" applyNumberFormat="1" applyFont="1" applyBorder="1" applyAlignment="1">
      <alignment horizontal="right" vertical="center"/>
    </xf>
    <xf numFmtId="179" fontId="4" fillId="2" borderId="0" xfId="0" applyNumberFormat="1" applyFont="1" applyFill="1" applyBorder="1" applyAlignment="1">
      <alignment horizontal="right" vertical="center"/>
    </xf>
    <xf numFmtId="0" fontId="5" fillId="0" borderId="0" xfId="0" applyFont="1" applyAlignment="1">
      <alignment vertical="center"/>
    </xf>
    <xf numFmtId="0" fontId="0" fillId="0" borderId="0" xfId="0"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5" xfId="0" applyFont="1" applyBorder="1" applyAlignment="1">
      <alignment vertical="center"/>
    </xf>
    <xf numFmtId="0" fontId="0" fillId="3" borderId="4" xfId="0" applyFill="1" applyBorder="1" applyAlignment="1">
      <alignment vertical="center"/>
    </xf>
    <xf numFmtId="0" fontId="0" fillId="3" borderId="0" xfId="0" applyFill="1"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0" fillId="0" borderId="8" xfId="0"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0" borderId="9" xfId="0" applyBorder="1" applyAlignment="1">
      <alignment vertical="center"/>
    </xf>
    <xf numFmtId="49" fontId="0" fillId="0" borderId="0" xfId="0" applyNumberFormat="1" applyFont="1"/>
    <xf numFmtId="0" fontId="12" fillId="4" borderId="6" xfId="0" applyFont="1" applyFill="1" applyBorder="1" applyAlignment="1">
      <alignment horizontal="center"/>
    </xf>
    <xf numFmtId="0" fontId="12" fillId="0" borderId="6" xfId="0" applyFont="1" applyBorder="1" applyAlignment="1">
      <alignment horizontal="center"/>
    </xf>
    <xf numFmtId="49" fontId="12" fillId="0" borderId="8" xfId="0" applyNumberFormat="1" applyFont="1" applyBorder="1" applyAlignment="1">
      <alignment horizontal="center"/>
    </xf>
    <xf numFmtId="0" fontId="12" fillId="4" borderId="0" xfId="0" applyFont="1" applyFill="1" applyBorder="1" applyAlignment="1">
      <alignment horizontal="center" vertical="top" wrapText="1"/>
    </xf>
    <xf numFmtId="0" fontId="12" fillId="0" borderId="0" xfId="0" applyFont="1" applyBorder="1" applyAlignment="1">
      <alignment horizontal="center" vertical="top" wrapText="1"/>
    </xf>
    <xf numFmtId="0" fontId="12" fillId="0" borderId="9" xfId="0" applyFont="1" applyBorder="1" applyAlignment="1">
      <alignment horizontal="center" vertical="top" wrapText="1"/>
    </xf>
    <xf numFmtId="49" fontId="12" fillId="0" borderId="0" xfId="0" applyNumberFormat="1" applyFont="1" applyBorder="1"/>
    <xf numFmtId="0" fontId="12" fillId="0" borderId="0" xfId="0" applyFont="1" applyBorder="1"/>
    <xf numFmtId="49" fontId="12" fillId="0" borderId="7" xfId="0" applyNumberFormat="1" applyFont="1" applyBorder="1" applyAlignment="1"/>
    <xf numFmtId="0" fontId="12" fillId="0" borderId="10" xfId="0" applyFont="1" applyBorder="1" applyAlignment="1"/>
    <xf numFmtId="0" fontId="12" fillId="0" borderId="10" xfId="0" applyFont="1" applyBorder="1"/>
    <xf numFmtId="0" fontId="12" fillId="0" borderId="8" xfId="0" applyFont="1" applyBorder="1" applyAlignment="1">
      <alignment horizontal="center"/>
    </xf>
    <xf numFmtId="0" fontId="12" fillId="0" borderId="7" xfId="0" applyFont="1" applyBorder="1"/>
    <xf numFmtId="49" fontId="12" fillId="0" borderId="4" xfId="0" applyNumberFormat="1" applyFont="1" applyBorder="1" applyAlignment="1"/>
    <xf numFmtId="0" fontId="12" fillId="0" borderId="5" xfId="0" applyFont="1" applyBorder="1" applyAlignment="1"/>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49" fontId="12" fillId="0" borderId="11" xfId="0" applyNumberFormat="1" applyFont="1" applyBorder="1"/>
    <xf numFmtId="0" fontId="12" fillId="0" borderId="13" xfId="0" applyFont="1" applyBorder="1"/>
    <xf numFmtId="0" fontId="12" fillId="0" borderId="5" xfId="0" applyFont="1" applyBorder="1"/>
    <xf numFmtId="0" fontId="12" fillId="0" borderId="9"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0" xfId="0" applyFont="1" applyBorder="1" applyAlignment="1">
      <alignment horizontal="center"/>
    </xf>
    <xf numFmtId="49" fontId="12" fillId="0" borderId="8" xfId="0" applyNumberFormat="1" applyFont="1" applyBorder="1"/>
    <xf numFmtId="38" fontId="12" fillId="0" borderId="14" xfId="1" applyFont="1" applyBorder="1"/>
    <xf numFmtId="38" fontId="12" fillId="0" borderId="0" xfId="1" applyFont="1" applyBorder="1"/>
    <xf numFmtId="178" fontId="12" fillId="0" borderId="14" xfId="0" applyNumberFormat="1" applyFont="1" applyBorder="1"/>
    <xf numFmtId="178" fontId="12" fillId="0" borderId="5" xfId="0" applyNumberFormat="1" applyFont="1" applyBorder="1"/>
    <xf numFmtId="38" fontId="12" fillId="0" borderId="14" xfId="0" applyNumberFormat="1" applyFont="1" applyBorder="1"/>
    <xf numFmtId="38" fontId="12" fillId="0" borderId="0" xfId="0" applyNumberFormat="1" applyFont="1" applyBorder="1"/>
    <xf numFmtId="38" fontId="12" fillId="0" borderId="7" xfId="1" applyFont="1" applyBorder="1"/>
    <xf numFmtId="38" fontId="12" fillId="0" borderId="6" xfId="1" applyFont="1" applyBorder="1"/>
    <xf numFmtId="38" fontId="12" fillId="0" borderId="4" xfId="1" applyFont="1" applyBorder="1"/>
    <xf numFmtId="38" fontId="12" fillId="0" borderId="2" xfId="1" applyFont="1" applyBorder="1"/>
    <xf numFmtId="38" fontId="12" fillId="0" borderId="3" xfId="1" applyFont="1" applyBorder="1"/>
    <xf numFmtId="49" fontId="12" fillId="0" borderId="14" xfId="0" applyNumberFormat="1" applyFont="1" applyBorder="1"/>
    <xf numFmtId="49" fontId="12" fillId="0" borderId="2" xfId="0" applyNumberFormat="1" applyFont="1" applyBorder="1"/>
    <xf numFmtId="0" fontId="12" fillId="0" borderId="15" xfId="0" applyFont="1" applyBorder="1"/>
    <xf numFmtId="178" fontId="12" fillId="0" borderId="1" xfId="0" applyNumberFormat="1" applyFont="1" applyBorder="1"/>
    <xf numFmtId="38" fontId="12" fillId="0" borderId="15" xfId="1" applyFont="1" applyBorder="1"/>
    <xf numFmtId="178" fontId="12" fillId="0" borderId="15" xfId="0" applyNumberFormat="1" applyFont="1" applyBorder="1"/>
    <xf numFmtId="38" fontId="12" fillId="0" borderId="2" xfId="0" applyNumberFormat="1" applyFont="1" applyBorder="1"/>
    <xf numFmtId="0" fontId="12" fillId="0" borderId="2" xfId="0" applyFont="1" applyBorder="1"/>
    <xf numFmtId="0" fontId="13" fillId="0" borderId="0" xfId="0" applyFont="1"/>
    <xf numFmtId="0" fontId="12" fillId="3" borderId="2" xfId="0" applyFont="1" applyFill="1" applyBorder="1"/>
    <xf numFmtId="0" fontId="12" fillId="3" borderId="3" xfId="0" applyFont="1" applyFill="1" applyBorder="1"/>
    <xf numFmtId="0" fontId="12" fillId="3" borderId="1" xfId="0" applyFont="1" applyFill="1" applyBorder="1"/>
    <xf numFmtId="176" fontId="13" fillId="0" borderId="0" xfId="0" applyNumberFormat="1" applyFont="1" applyAlignment="1">
      <alignment vertical="top"/>
    </xf>
    <xf numFmtId="0" fontId="12" fillId="3" borderId="6" xfId="0" applyFont="1" applyFill="1" applyBorder="1"/>
    <xf numFmtId="0" fontId="12" fillId="0" borderId="11" xfId="0" applyFont="1" applyBorder="1" applyAlignment="1">
      <alignment horizontal="center" vertical="center"/>
    </xf>
    <xf numFmtId="0" fontId="12" fillId="3" borderId="12" xfId="0" applyFont="1" applyFill="1" applyBorder="1"/>
    <xf numFmtId="0" fontId="12" fillId="0" borderId="4" xfId="0" applyFont="1" applyBorder="1" applyAlignment="1">
      <alignment horizontal="left" vertical="center"/>
    </xf>
    <xf numFmtId="0" fontId="12" fillId="3" borderId="0" xfId="0" applyFont="1" applyFill="1" applyBorder="1"/>
    <xf numFmtId="0" fontId="12" fillId="0" borderId="4" xfId="0" applyFont="1" applyBorder="1" applyAlignment="1">
      <alignment horizontal="left"/>
    </xf>
    <xf numFmtId="38" fontId="12" fillId="3" borderId="0" xfId="1" applyFont="1" applyFill="1" applyBorder="1"/>
    <xf numFmtId="0" fontId="13" fillId="0" borderId="0" xfId="0" applyFont="1" applyBorder="1"/>
    <xf numFmtId="0" fontId="12" fillId="0" borderId="1" xfId="0" applyFont="1" applyBorder="1"/>
    <xf numFmtId="184" fontId="12" fillId="0" borderId="8" xfId="1" applyNumberFormat="1" applyFont="1" applyBorder="1"/>
    <xf numFmtId="184" fontId="12" fillId="0" borderId="14" xfId="1" applyNumberFormat="1" applyFont="1" applyBorder="1"/>
    <xf numFmtId="184" fontId="12" fillId="0" borderId="9" xfId="1" applyNumberFormat="1" applyFont="1" applyBorder="1"/>
    <xf numFmtId="184" fontId="12" fillId="3" borderId="15" xfId="1" applyNumberFormat="1" applyFont="1" applyFill="1" applyBorder="1"/>
    <xf numFmtId="0" fontId="13" fillId="0" borderId="0" xfId="0" applyFont="1" applyFill="1" applyBorder="1"/>
    <xf numFmtId="0" fontId="12" fillId="0" borderId="7" xfId="0" applyFont="1" applyFill="1" applyBorder="1" applyAlignment="1">
      <alignment vertical="center"/>
    </xf>
    <xf numFmtId="0" fontId="12" fillId="0" borderId="7" xfId="0" applyFont="1" applyFill="1" applyBorder="1" applyAlignment="1">
      <alignment horizontal="center" vertical="center"/>
    </xf>
    <xf numFmtId="0" fontId="12" fillId="0" borderId="10" xfId="0" applyFont="1" applyFill="1" applyBorder="1" applyAlignment="1">
      <alignment vertical="center"/>
    </xf>
    <xf numFmtId="0" fontId="12" fillId="0" borderId="6" xfId="0" applyFont="1" applyFill="1" applyBorder="1" applyAlignment="1">
      <alignment vertical="center"/>
    </xf>
    <xf numFmtId="0" fontId="12" fillId="6" borderId="2" xfId="0" applyFont="1" applyFill="1" applyBorder="1"/>
    <xf numFmtId="0" fontId="12" fillId="6" borderId="1" xfId="0" applyFont="1" applyFill="1" applyBorder="1" applyAlignment="1">
      <alignment horizontal="center" vertical="center"/>
    </xf>
    <xf numFmtId="0" fontId="12" fillId="6" borderId="3" xfId="0" applyFont="1" applyFill="1" applyBorder="1" applyAlignment="1">
      <alignment horizontal="center" vertical="center" wrapText="1"/>
    </xf>
    <xf numFmtId="0" fontId="12" fillId="6" borderId="3" xfId="0" applyFont="1" applyFill="1" applyBorder="1" applyAlignment="1">
      <alignment vertical="center" wrapText="1"/>
    </xf>
    <xf numFmtId="0" fontId="12" fillId="6" borderId="1" xfId="0" applyFont="1" applyFill="1" applyBorder="1" applyAlignment="1">
      <alignment horizontal="center" vertical="center" wrapText="1"/>
    </xf>
    <xf numFmtId="0" fontId="12" fillId="0" borderId="11" xfId="0" applyFont="1" applyFill="1" applyBorder="1" applyAlignment="1">
      <alignment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xf>
    <xf numFmtId="0" fontId="12" fillId="6" borderId="4" xfId="0" applyFont="1" applyFill="1" applyBorder="1"/>
    <xf numFmtId="0" fontId="12" fillId="6" borderId="5" xfId="0" applyFont="1" applyFill="1" applyBorder="1"/>
    <xf numFmtId="179" fontId="12" fillId="6" borderId="0" xfId="0" applyNumberFormat="1" applyFont="1" applyFill="1" applyBorder="1"/>
    <xf numFmtId="183" fontId="12" fillId="6" borderId="0" xfId="0" applyNumberFormat="1" applyFont="1" applyFill="1" applyBorder="1"/>
    <xf numFmtId="38" fontId="12" fillId="6" borderId="0" xfId="1" applyFont="1" applyFill="1" applyBorder="1" applyAlignment="1">
      <alignment horizontal="right" vertical="center"/>
    </xf>
    <xf numFmtId="38" fontId="12" fillId="6" borderId="5" xfId="1" applyFont="1" applyFill="1" applyBorder="1" applyAlignment="1">
      <alignment horizontal="right" vertical="center"/>
    </xf>
    <xf numFmtId="0" fontId="12" fillId="0" borderId="4" xfId="0" applyFont="1" applyFill="1" applyBorder="1" applyAlignment="1">
      <alignment vertical="center"/>
    </xf>
    <xf numFmtId="38" fontId="12" fillId="0" borderId="4" xfId="0" applyNumberFormat="1" applyFont="1" applyFill="1" applyBorder="1" applyAlignment="1">
      <alignment vertical="center"/>
    </xf>
    <xf numFmtId="186" fontId="12" fillId="0" borderId="5" xfId="0" applyNumberFormat="1" applyFont="1" applyFill="1" applyBorder="1" applyAlignment="1">
      <alignment vertical="center"/>
    </xf>
    <xf numFmtId="38" fontId="12" fillId="0" borderId="0" xfId="1" applyFont="1" applyFill="1" applyBorder="1" applyAlignment="1">
      <alignment vertical="center"/>
    </xf>
    <xf numFmtId="38" fontId="12" fillId="0" borderId="5" xfId="1" applyFont="1" applyFill="1" applyBorder="1" applyAlignment="1">
      <alignment vertical="center"/>
    </xf>
    <xf numFmtId="186" fontId="12" fillId="0" borderId="5" xfId="1" applyNumberFormat="1" applyFont="1" applyFill="1" applyBorder="1" applyAlignment="1">
      <alignment vertical="center"/>
    </xf>
    <xf numFmtId="38" fontId="12" fillId="0" borderId="0" xfId="1" applyFont="1" applyFill="1" applyBorder="1" applyAlignment="1">
      <alignment horizontal="center" vertical="center"/>
    </xf>
    <xf numFmtId="38" fontId="12" fillId="0" borderId="5" xfId="1" applyFont="1" applyFill="1" applyBorder="1" applyAlignment="1">
      <alignment horizontal="center" vertical="center"/>
    </xf>
    <xf numFmtId="40" fontId="12" fillId="0" borderId="4" xfId="1" applyNumberFormat="1" applyFont="1" applyFill="1" applyBorder="1" applyAlignment="1">
      <alignment vertical="center"/>
    </xf>
    <xf numFmtId="10" fontId="12" fillId="0" borderId="5" xfId="1" applyNumberFormat="1" applyFont="1" applyFill="1" applyBorder="1" applyAlignment="1">
      <alignment vertical="center"/>
    </xf>
    <xf numFmtId="0" fontId="12" fillId="0" borderId="2" xfId="0" applyFont="1" applyFill="1" applyBorder="1" applyAlignment="1">
      <alignment vertical="center"/>
    </xf>
    <xf numFmtId="38" fontId="12" fillId="0" borderId="3" xfId="1" applyFont="1" applyFill="1" applyBorder="1" applyAlignment="1">
      <alignment vertical="center"/>
    </xf>
    <xf numFmtId="38" fontId="12" fillId="0" borderId="1" xfId="1" applyFont="1" applyFill="1" applyBorder="1" applyAlignment="1">
      <alignment vertical="center"/>
    </xf>
    <xf numFmtId="0" fontId="12" fillId="6" borderId="1" xfId="0" applyFont="1" applyFill="1" applyBorder="1"/>
    <xf numFmtId="179" fontId="12" fillId="6" borderId="2" xfId="0" applyNumberFormat="1" applyFont="1" applyFill="1" applyBorder="1"/>
    <xf numFmtId="183" fontId="12" fillId="6" borderId="3" xfId="0" applyNumberFormat="1" applyFont="1" applyFill="1" applyBorder="1"/>
    <xf numFmtId="38" fontId="12" fillId="6" borderId="3" xfId="1" applyFont="1" applyFill="1" applyBorder="1" applyAlignment="1">
      <alignment horizontal="right" vertical="center"/>
    </xf>
    <xf numFmtId="38" fontId="12" fillId="6" borderId="1" xfId="1" applyFont="1" applyFill="1" applyBorder="1" applyAlignment="1">
      <alignment horizontal="right" vertical="center"/>
    </xf>
    <xf numFmtId="38" fontId="4" fillId="7" borderId="0" xfId="1" applyFont="1" applyFill="1" applyAlignment="1">
      <alignment vertical="center"/>
    </xf>
    <xf numFmtId="0" fontId="4" fillId="8" borderId="0" xfId="0" applyFont="1" applyFill="1" applyAlignment="1">
      <alignment horizontal="center"/>
    </xf>
    <xf numFmtId="0" fontId="12" fillId="0" borderId="7"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right"/>
    </xf>
    <xf numFmtId="49" fontId="12" fillId="0" borderId="7" xfId="0" applyNumberFormat="1" applyFont="1" applyBorder="1"/>
    <xf numFmtId="49" fontId="12" fillId="0" borderId="10" xfId="0" applyNumberFormat="1" applyFont="1" applyBorder="1"/>
    <xf numFmtId="0" fontId="12" fillId="0" borderId="6" xfId="0" applyFont="1" applyFill="1" applyBorder="1" applyAlignment="1">
      <alignment horizontal="center"/>
    </xf>
    <xf numFmtId="0" fontId="12" fillId="0" borderId="11" xfId="0" applyFont="1" applyBorder="1" applyAlignment="1">
      <alignment vertical="top"/>
    </xf>
    <xf numFmtId="0" fontId="12" fillId="0" borderId="13" xfId="0" applyFont="1" applyBorder="1" applyAlignment="1">
      <alignment vertical="top"/>
    </xf>
    <xf numFmtId="0" fontId="12" fillId="0" borderId="12" xfId="0" applyFont="1" applyBorder="1" applyAlignment="1">
      <alignment horizontal="center" vertical="top" wrapText="1"/>
    </xf>
    <xf numFmtId="187" fontId="12" fillId="0" borderId="0" xfId="1" applyNumberFormat="1" applyFont="1" applyBorder="1"/>
    <xf numFmtId="187" fontId="12" fillId="0" borderId="14" xfId="1" applyNumberFormat="1" applyFont="1" applyBorder="1"/>
    <xf numFmtId="49" fontId="12" fillId="0" borderId="15" xfId="0" applyNumberFormat="1" applyFont="1" applyBorder="1"/>
    <xf numFmtId="187" fontId="12" fillId="0" borderId="3" xfId="1" applyNumberFormat="1" applyFont="1" applyBorder="1"/>
    <xf numFmtId="187" fontId="12" fillId="0" borderId="15" xfId="1" applyNumberFormat="1" applyFont="1" applyBorder="1"/>
    <xf numFmtId="187" fontId="12" fillId="0" borderId="6" xfId="1" applyNumberFormat="1" applyFont="1" applyBorder="1"/>
    <xf numFmtId="187" fontId="12" fillId="0" borderId="8" xfId="1" applyNumberFormat="1" applyFont="1" applyBorder="1"/>
    <xf numFmtId="38" fontId="12" fillId="0" borderId="0" xfId="1" applyFont="1"/>
    <xf numFmtId="49" fontId="12" fillId="0" borderId="9" xfId="0" applyNumberFormat="1" applyFont="1" applyBorder="1"/>
    <xf numFmtId="187" fontId="12" fillId="0" borderId="12" xfId="1" applyNumberFormat="1" applyFont="1" applyBorder="1"/>
    <xf numFmtId="187" fontId="12" fillId="0" borderId="9" xfId="1" applyNumberFormat="1" applyFont="1" applyBorder="1"/>
    <xf numFmtId="0" fontId="12" fillId="0" borderId="0" xfId="0" applyFont="1" applyAlignment="1">
      <alignment vertical="top"/>
    </xf>
    <xf numFmtId="188" fontId="12" fillId="0" borderId="7" xfId="1" applyNumberFormat="1" applyFont="1" applyBorder="1"/>
    <xf numFmtId="188" fontId="12" fillId="0" borderId="6" xfId="1" applyNumberFormat="1" applyFont="1" applyBorder="1"/>
    <xf numFmtId="188" fontId="12" fillId="0" borderId="8" xfId="1" applyNumberFormat="1" applyFont="1" applyBorder="1"/>
    <xf numFmtId="188" fontId="12" fillId="0" borderId="4" xfId="1" applyNumberFormat="1" applyFont="1" applyBorder="1"/>
    <xf numFmtId="188" fontId="12" fillId="0" borderId="0" xfId="1" applyNumberFormat="1" applyFont="1" applyBorder="1"/>
    <xf numFmtId="188" fontId="12" fillId="0" borderId="14" xfId="1" applyNumberFormat="1" applyFont="1" applyBorder="1"/>
    <xf numFmtId="188" fontId="12" fillId="0" borderId="2" xfId="1" applyNumberFormat="1" applyFont="1" applyBorder="1"/>
    <xf numFmtId="188" fontId="12" fillId="0" borderId="3" xfId="1" applyNumberFormat="1" applyFont="1" applyBorder="1"/>
    <xf numFmtId="188" fontId="12" fillId="0" borderId="15" xfId="1" applyNumberFormat="1" applyFont="1" applyBorder="1"/>
    <xf numFmtId="188" fontId="12" fillId="0" borderId="11" xfId="1" applyNumberFormat="1" applyFont="1" applyBorder="1"/>
    <xf numFmtId="188" fontId="12" fillId="0" borderId="12" xfId="1" applyNumberFormat="1" applyFont="1" applyBorder="1"/>
    <xf numFmtId="188" fontId="12" fillId="0" borderId="9" xfId="1" applyNumberFormat="1" applyFont="1" applyBorder="1"/>
    <xf numFmtId="189" fontId="12" fillId="4" borderId="0" xfId="1" applyNumberFormat="1" applyFont="1" applyFill="1" applyBorder="1" applyAlignment="1"/>
    <xf numFmtId="189" fontId="12" fillId="0" borderId="8" xfId="1" applyNumberFormat="1" applyFont="1" applyBorder="1"/>
    <xf numFmtId="189" fontId="12" fillId="0" borderId="14" xfId="1" applyNumberFormat="1" applyFont="1" applyBorder="1"/>
    <xf numFmtId="189" fontId="12" fillId="0" borderId="2" xfId="1" applyNumberFormat="1" applyFont="1" applyBorder="1"/>
    <xf numFmtId="189" fontId="12" fillId="0" borderId="3" xfId="1" applyNumberFormat="1" applyFont="1" applyBorder="1"/>
    <xf numFmtId="189" fontId="12" fillId="0" borderId="15" xfId="1" applyNumberFormat="1" applyFont="1" applyBorder="1"/>
    <xf numFmtId="49" fontId="0" fillId="0" borderId="0" xfId="0" applyNumberFormat="1" applyFont="1" applyBorder="1"/>
    <xf numFmtId="0" fontId="12" fillId="6" borderId="0" xfId="0" applyFont="1" applyFill="1" applyBorder="1"/>
    <xf numFmtId="0" fontId="12" fillId="0" borderId="6" xfId="0" applyFont="1" applyBorder="1" applyAlignment="1"/>
    <xf numFmtId="0" fontId="12" fillId="0" borderId="7" xfId="0" applyFont="1" applyBorder="1" applyAlignment="1"/>
    <xf numFmtId="38" fontId="12" fillId="0" borderId="14" xfId="1" applyFont="1" applyBorder="1" applyAlignment="1">
      <alignment horizontal="center" vertical="center"/>
    </xf>
    <xf numFmtId="38" fontId="12" fillId="0" borderId="5" xfId="1" applyFont="1" applyBorder="1" applyAlignment="1">
      <alignment horizontal="center" vertical="center"/>
    </xf>
    <xf numFmtId="0" fontId="12" fillId="0" borderId="14" xfId="0" applyFont="1" applyFill="1" applyBorder="1" applyAlignment="1">
      <alignment horizontal="center" vertical="center" wrapText="1"/>
    </xf>
    <xf numFmtId="0" fontId="12" fillId="0" borderId="12" xfId="0" applyFont="1" applyBorder="1"/>
    <xf numFmtId="0" fontId="12" fillId="0" borderId="4" xfId="0" applyFont="1" applyBorder="1"/>
    <xf numFmtId="0" fontId="12" fillId="0" borderId="11" xfId="0" applyFont="1" applyBorder="1" applyAlignment="1">
      <alignment horizontal="center"/>
    </xf>
    <xf numFmtId="189" fontId="12" fillId="0" borderId="7" xfId="1" applyNumberFormat="1" applyFont="1" applyBorder="1"/>
    <xf numFmtId="189" fontId="12" fillId="0" borderId="6" xfId="1" applyNumberFormat="1" applyFont="1" applyBorder="1"/>
    <xf numFmtId="189" fontId="12" fillId="0" borderId="10" xfId="1" applyNumberFormat="1" applyFont="1" applyBorder="1"/>
    <xf numFmtId="182" fontId="12" fillId="0" borderId="14" xfId="1" applyNumberFormat="1" applyFont="1" applyFill="1" applyBorder="1"/>
    <xf numFmtId="38" fontId="12" fillId="0" borderId="10" xfId="1" applyFont="1" applyBorder="1"/>
    <xf numFmtId="189" fontId="12" fillId="0" borderId="5" xfId="1" applyNumberFormat="1" applyFont="1" applyBorder="1"/>
    <xf numFmtId="189" fontId="12" fillId="0" borderId="4" xfId="1" applyNumberFormat="1" applyFont="1" applyBorder="1"/>
    <xf numFmtId="189" fontId="12" fillId="0" borderId="0" xfId="1" applyNumberFormat="1" applyFont="1" applyBorder="1"/>
    <xf numFmtId="38" fontId="12" fillId="0" borderId="5" xfId="1" applyFont="1" applyBorder="1"/>
    <xf numFmtId="38" fontId="12" fillId="0" borderId="0" xfId="0" applyNumberFormat="1" applyFont="1" applyFill="1" applyBorder="1"/>
    <xf numFmtId="38" fontId="12" fillId="0" borderId="14" xfId="0" applyNumberFormat="1" applyFont="1" applyFill="1" applyBorder="1"/>
    <xf numFmtId="189" fontId="12" fillId="0" borderId="1" xfId="1" applyNumberFormat="1" applyFont="1" applyBorder="1"/>
    <xf numFmtId="38" fontId="12" fillId="0" borderId="1" xfId="1" applyFont="1" applyBorder="1"/>
    <xf numFmtId="182" fontId="12" fillId="0" borderId="15" xfId="1" applyNumberFormat="1" applyFont="1" applyFill="1" applyBorder="1"/>
    <xf numFmtId="0" fontId="12" fillId="0" borderId="11" xfId="0" applyFont="1" applyBorder="1" applyAlignment="1">
      <alignment horizontal="center" vertical="top" wrapText="1"/>
    </xf>
    <xf numFmtId="0" fontId="12" fillId="0" borderId="9" xfId="0" applyFont="1" applyBorder="1" applyAlignment="1">
      <alignment horizontal="center" vertical="top"/>
    </xf>
    <xf numFmtId="187" fontId="12" fillId="0" borderId="4" xfId="1" applyNumberFormat="1" applyFont="1" applyBorder="1" applyAlignment="1">
      <alignment vertical="center"/>
    </xf>
    <xf numFmtId="187" fontId="12" fillId="0" borderId="0" xfId="1" applyNumberFormat="1" applyFont="1" applyBorder="1" applyAlignment="1">
      <alignment vertical="center"/>
    </xf>
    <xf numFmtId="187" fontId="12" fillId="0" borderId="14" xfId="3" applyNumberFormat="1" applyFont="1" applyBorder="1">
      <alignment vertical="center"/>
    </xf>
    <xf numFmtId="38" fontId="12" fillId="0" borderId="0" xfId="0" applyNumberFormat="1" applyFont="1"/>
    <xf numFmtId="187" fontId="12" fillId="0" borderId="2" xfId="3" applyNumberFormat="1" applyFont="1" applyBorder="1">
      <alignment vertical="center"/>
    </xf>
    <xf numFmtId="187" fontId="12" fillId="0" borderId="3" xfId="3" applyNumberFormat="1" applyFont="1" applyBorder="1">
      <alignment vertical="center"/>
    </xf>
    <xf numFmtId="187" fontId="12" fillId="0" borderId="15" xfId="3" applyNumberFormat="1" applyFont="1" applyBorder="1">
      <alignment vertical="center"/>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188" fontId="12" fillId="0" borderId="7" xfId="1" applyNumberFormat="1" applyFont="1" applyBorder="1" applyAlignment="1">
      <alignment vertical="center"/>
    </xf>
    <xf numFmtId="188" fontId="12" fillId="0" borderId="6" xfId="1" applyNumberFormat="1" applyFont="1" applyBorder="1" applyAlignment="1">
      <alignment vertical="center"/>
    </xf>
    <xf numFmtId="188" fontId="12" fillId="0" borderId="10" xfId="1" applyNumberFormat="1" applyFont="1" applyBorder="1" applyAlignment="1">
      <alignment vertical="center"/>
    </xf>
    <xf numFmtId="188" fontId="12" fillId="0" borderId="4" xfId="1" applyNumberFormat="1" applyFont="1" applyBorder="1" applyAlignment="1">
      <alignment vertical="center"/>
    </xf>
    <xf numFmtId="188" fontId="12" fillId="0" borderId="0" xfId="1" applyNumberFormat="1" applyFont="1" applyBorder="1" applyAlignment="1">
      <alignment vertical="center"/>
    </xf>
    <xf numFmtId="188" fontId="12" fillId="0" borderId="5" xfId="1" applyNumberFormat="1" applyFont="1" applyBorder="1" applyAlignment="1">
      <alignment vertical="center"/>
    </xf>
    <xf numFmtId="0" fontId="12" fillId="0" borderId="1" xfId="0" applyFont="1" applyFill="1" applyBorder="1"/>
    <xf numFmtId="188" fontId="12" fillId="0" borderId="2" xfId="1" applyNumberFormat="1" applyFont="1" applyBorder="1" applyAlignment="1">
      <alignment vertical="center"/>
    </xf>
    <xf numFmtId="188" fontId="12" fillId="0" borderId="3" xfId="1" applyNumberFormat="1" applyFont="1" applyBorder="1" applyAlignment="1">
      <alignment vertical="center"/>
    </xf>
    <xf numFmtId="188" fontId="12" fillId="0" borderId="1" xfId="1" applyNumberFormat="1" applyFont="1" applyBorder="1" applyAlignment="1">
      <alignment vertical="center"/>
    </xf>
    <xf numFmtId="185" fontId="12" fillId="0" borderId="0" xfId="1" applyNumberFormat="1" applyFont="1" applyBorder="1"/>
    <xf numFmtId="177" fontId="12" fillId="0" borderId="0" xfId="0" applyNumberFormat="1" applyFont="1" applyBorder="1"/>
    <xf numFmtId="0" fontId="12" fillId="0" borderId="13" xfId="0" applyFont="1" applyBorder="1" applyAlignment="1">
      <alignment horizontal="center" vertical="top" wrapText="1"/>
    </xf>
    <xf numFmtId="188" fontId="12" fillId="0" borderId="14" xfId="1" applyNumberFormat="1" applyFont="1" applyBorder="1" applyAlignment="1">
      <alignment vertical="center"/>
    </xf>
    <xf numFmtId="188" fontId="12" fillId="0" borderId="15" xfId="1" applyNumberFormat="1" applyFont="1" applyBorder="1" applyAlignment="1">
      <alignment vertical="center"/>
    </xf>
    <xf numFmtId="38" fontId="12" fillId="0" borderId="13" xfId="1" applyFont="1" applyBorder="1"/>
    <xf numFmtId="38" fontId="12" fillId="0" borderId="9" xfId="1" applyFont="1" applyBorder="1"/>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Border="1" applyAlignment="1">
      <alignment horizontal="center"/>
    </xf>
    <xf numFmtId="0" fontId="12" fillId="0" borderId="10" xfId="0" applyFont="1" applyBorder="1" applyAlignment="1">
      <alignment horizontal="center"/>
    </xf>
    <xf numFmtId="183" fontId="4" fillId="3" borderId="0" xfId="1" applyNumberFormat="1" applyFont="1" applyFill="1" applyBorder="1"/>
    <xf numFmtId="183" fontId="4" fillId="3" borderId="3" xfId="1" applyNumberFormat="1" applyFont="1" applyFill="1" applyBorder="1"/>
  </cellXfs>
  <cellStyles count="4">
    <cellStyle name="桁区切り" xfId="1" builtinId="6"/>
    <cellStyle name="標準" xfId="0" builtinId="0"/>
    <cellStyle name="標準_生産誘発額等" xfId="3"/>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pane xSplit="1" ySplit="2" topLeftCell="B3" activePane="bottomRight" state="frozen"/>
      <selection pane="topRight" activeCell="B1" sqref="B1"/>
      <selection pane="bottomLeft" activeCell="A3" sqref="A3"/>
      <selection pane="bottomRight" activeCell="D4" sqref="D4"/>
    </sheetView>
  </sheetViews>
  <sheetFormatPr defaultRowHeight="13.5"/>
  <cols>
    <col min="1" max="1" width="16.625" style="78" customWidth="1"/>
    <col min="2" max="2" width="24.625" style="78" customWidth="1"/>
    <col min="3" max="16384" width="9" style="78"/>
  </cols>
  <sheetData>
    <row r="1" spans="1:3">
      <c r="A1" s="77" t="s">
        <v>197</v>
      </c>
    </row>
    <row r="2" spans="1:3">
      <c r="A2" s="79" t="s">
        <v>88</v>
      </c>
      <c r="B2" s="80" t="s">
        <v>89</v>
      </c>
      <c r="C2" s="81" t="s">
        <v>90</v>
      </c>
    </row>
    <row r="3" spans="1:3" ht="18.75" customHeight="1">
      <c r="A3" s="79" t="s">
        <v>136</v>
      </c>
      <c r="B3" s="80"/>
      <c r="C3" s="81"/>
    </row>
    <row r="4" spans="1:3" ht="18.75" customHeight="1">
      <c r="A4" s="82" t="s">
        <v>80</v>
      </c>
      <c r="B4" s="83" t="s">
        <v>86</v>
      </c>
      <c r="C4" s="84"/>
    </row>
    <row r="5" spans="1:3" ht="18.75" customHeight="1">
      <c r="A5" s="82" t="s">
        <v>81</v>
      </c>
      <c r="B5" s="83" t="s">
        <v>87</v>
      </c>
      <c r="C5" s="84"/>
    </row>
    <row r="6" spans="1:3" ht="18.75" customHeight="1">
      <c r="A6" s="85" t="s">
        <v>82</v>
      </c>
      <c r="B6" s="86" t="s">
        <v>91</v>
      </c>
      <c r="C6" s="84"/>
    </row>
    <row r="7" spans="1:3" ht="18.75" customHeight="1">
      <c r="A7" s="87" t="s">
        <v>83</v>
      </c>
      <c r="B7" s="88" t="s">
        <v>279</v>
      </c>
      <c r="C7" s="89"/>
    </row>
    <row r="8" spans="1:3" ht="18.75" customHeight="1">
      <c r="A8" s="90" t="s">
        <v>84</v>
      </c>
      <c r="B8" s="91" t="s">
        <v>278</v>
      </c>
      <c r="C8" s="84"/>
    </row>
    <row r="9" spans="1:3" ht="18.75" customHeight="1">
      <c r="A9" s="90" t="s">
        <v>85</v>
      </c>
      <c r="B9" s="91" t="s">
        <v>278</v>
      </c>
      <c r="C9" s="84"/>
    </row>
    <row r="10" spans="1:3" ht="18.75" customHeight="1">
      <c r="A10" s="90" t="s">
        <v>196</v>
      </c>
      <c r="B10" s="91" t="s">
        <v>278</v>
      </c>
      <c r="C10" s="84"/>
    </row>
    <row r="11" spans="1:3" ht="18.75" customHeight="1">
      <c r="A11" s="92" t="s">
        <v>194</v>
      </c>
      <c r="B11" s="93" t="s">
        <v>278</v>
      </c>
      <c r="C11" s="94"/>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heetViews>
  <sheetFormatPr defaultRowHeight="13.5"/>
  <cols>
    <col min="1" max="1" width="3.375" customWidth="1"/>
  </cols>
  <sheetData>
    <row r="1" spans="1:18" ht="14.25">
      <c r="A1" s="33" t="s">
        <v>102</v>
      </c>
    </row>
    <row r="2" spans="1:18">
      <c r="A2" s="34"/>
      <c r="B2" s="35" t="s">
        <v>103</v>
      </c>
      <c r="C2" s="30"/>
      <c r="D2" s="30"/>
      <c r="E2" s="30"/>
      <c r="F2" s="30"/>
      <c r="G2" s="30"/>
      <c r="H2" s="30"/>
      <c r="I2" s="30"/>
      <c r="J2" s="30"/>
      <c r="K2" s="30"/>
      <c r="L2" s="30"/>
      <c r="M2" s="30"/>
      <c r="N2" s="30"/>
      <c r="O2" s="30"/>
      <c r="P2" s="30"/>
      <c r="Q2" s="30"/>
      <c r="R2" s="36"/>
    </row>
    <row r="3" spans="1:18" ht="14.25">
      <c r="A3" s="31"/>
      <c r="B3" s="37"/>
      <c r="C3" s="38"/>
      <c r="D3" s="38"/>
      <c r="E3" s="38"/>
      <c r="F3" s="38"/>
      <c r="G3" s="38"/>
      <c r="H3" s="38"/>
      <c r="I3" s="38"/>
      <c r="J3" s="38"/>
      <c r="K3" s="38"/>
      <c r="L3" s="38"/>
      <c r="M3" s="38"/>
      <c r="N3" s="38"/>
      <c r="O3" s="38"/>
      <c r="P3" s="38"/>
      <c r="Q3" s="38"/>
      <c r="R3" s="39"/>
    </row>
    <row r="4" spans="1:18">
      <c r="A4" s="40" t="s">
        <v>104</v>
      </c>
      <c r="B4" s="38"/>
      <c r="C4" s="38"/>
      <c r="D4" s="38"/>
      <c r="E4" s="38"/>
      <c r="F4" s="38"/>
      <c r="G4" s="38"/>
      <c r="H4" s="38"/>
      <c r="I4" s="38"/>
      <c r="J4" s="38"/>
      <c r="K4" s="38"/>
      <c r="L4" s="38"/>
      <c r="M4" s="38"/>
      <c r="N4" s="38"/>
      <c r="O4" s="38"/>
      <c r="P4" s="38"/>
      <c r="Q4" s="38"/>
      <c r="R4" s="39"/>
    </row>
    <row r="5" spans="1:18">
      <c r="A5" s="31"/>
      <c r="B5" s="41" t="s">
        <v>105</v>
      </c>
      <c r="C5" s="38"/>
      <c r="D5" s="38"/>
      <c r="E5" s="38"/>
      <c r="F5" s="38"/>
      <c r="G5" s="38"/>
      <c r="H5" s="38"/>
      <c r="I5" s="38"/>
      <c r="J5" s="38"/>
      <c r="K5" s="38"/>
      <c r="L5" s="38"/>
      <c r="M5" s="38"/>
      <c r="N5" s="38"/>
      <c r="O5" s="38"/>
      <c r="P5" s="38"/>
      <c r="Q5" s="38"/>
      <c r="R5" s="39"/>
    </row>
    <row r="6" spans="1:18">
      <c r="A6" s="31"/>
      <c r="B6" s="41" t="s">
        <v>106</v>
      </c>
      <c r="C6" s="38"/>
      <c r="D6" s="38"/>
      <c r="E6" s="38"/>
      <c r="F6" s="38"/>
      <c r="G6" s="38"/>
      <c r="H6" s="38"/>
      <c r="I6" s="38"/>
      <c r="J6" s="38"/>
      <c r="K6" s="38"/>
      <c r="L6" s="38"/>
      <c r="M6" s="38"/>
      <c r="N6" s="38"/>
      <c r="O6" s="38"/>
      <c r="P6" s="38"/>
      <c r="Q6" s="38"/>
      <c r="R6" s="39"/>
    </row>
    <row r="7" spans="1:18">
      <c r="A7" s="31"/>
      <c r="B7" s="41" t="s">
        <v>107</v>
      </c>
      <c r="C7" s="38"/>
      <c r="D7" s="38"/>
      <c r="E7" s="38"/>
      <c r="F7" s="38"/>
      <c r="G7" s="38"/>
      <c r="H7" s="38"/>
      <c r="I7" s="38"/>
      <c r="J7" s="38"/>
      <c r="K7" s="38"/>
      <c r="L7" s="38"/>
      <c r="M7" s="38"/>
      <c r="N7" s="38"/>
      <c r="O7" s="38"/>
      <c r="P7" s="38"/>
      <c r="Q7" s="38"/>
      <c r="R7" s="39"/>
    </row>
    <row r="8" spans="1:18">
      <c r="A8" s="31"/>
      <c r="B8" s="41" t="s">
        <v>108</v>
      </c>
      <c r="C8" s="38"/>
      <c r="D8" s="38"/>
      <c r="E8" s="38"/>
      <c r="F8" s="38"/>
      <c r="G8" s="38"/>
      <c r="H8" s="38"/>
      <c r="I8" s="38"/>
      <c r="J8" s="38"/>
      <c r="K8" s="38"/>
      <c r="L8" s="38"/>
      <c r="M8" s="38"/>
      <c r="N8" s="38"/>
      <c r="O8" s="38"/>
      <c r="P8" s="38"/>
      <c r="Q8" s="38"/>
      <c r="R8" s="39"/>
    </row>
    <row r="9" spans="1:18">
      <c r="A9" s="31"/>
      <c r="B9" s="41" t="s">
        <v>109</v>
      </c>
      <c r="C9" s="38"/>
      <c r="D9" s="38"/>
      <c r="E9" s="38"/>
      <c r="F9" s="38"/>
      <c r="G9" s="38"/>
      <c r="H9" s="38"/>
      <c r="I9" s="38"/>
      <c r="J9" s="38"/>
      <c r="K9" s="38"/>
      <c r="L9" s="38"/>
      <c r="M9" s="38"/>
      <c r="N9" s="38"/>
      <c r="O9" s="38"/>
      <c r="P9" s="38"/>
      <c r="Q9" s="38"/>
      <c r="R9" s="39"/>
    </row>
    <row r="10" spans="1:18">
      <c r="A10" s="31"/>
      <c r="B10" s="41" t="s">
        <v>110</v>
      </c>
      <c r="C10" s="38"/>
      <c r="D10" s="38"/>
      <c r="E10" s="38"/>
      <c r="F10" s="38"/>
      <c r="G10" s="38"/>
      <c r="H10" s="38"/>
      <c r="I10" s="38"/>
      <c r="J10" s="38"/>
      <c r="K10" s="38"/>
      <c r="L10" s="38"/>
      <c r="M10" s="38"/>
      <c r="N10" s="38"/>
      <c r="O10" s="38"/>
      <c r="P10" s="38"/>
      <c r="Q10" s="38"/>
      <c r="R10" s="39"/>
    </row>
    <row r="11" spans="1:18">
      <c r="A11" s="31"/>
      <c r="B11" s="41" t="s">
        <v>111</v>
      </c>
      <c r="C11" s="38"/>
      <c r="D11" s="38"/>
      <c r="E11" s="38"/>
      <c r="F11" s="38"/>
      <c r="G11" s="38"/>
      <c r="H11" s="38"/>
      <c r="I11" s="38"/>
      <c r="J11" s="38"/>
      <c r="K11" s="38"/>
      <c r="L11" s="38"/>
      <c r="M11" s="38"/>
      <c r="N11" s="38"/>
      <c r="O11" s="38"/>
      <c r="P11" s="38"/>
      <c r="Q11" s="38"/>
      <c r="R11" s="39"/>
    </row>
    <row r="12" spans="1:18" ht="14.25">
      <c r="A12" s="31"/>
      <c r="B12" s="37"/>
      <c r="C12" s="38"/>
      <c r="D12" s="38"/>
      <c r="E12" s="38"/>
      <c r="F12" s="38"/>
      <c r="G12" s="38"/>
      <c r="H12" s="38"/>
      <c r="I12" s="38"/>
      <c r="J12" s="38"/>
      <c r="K12" s="38"/>
      <c r="L12" s="38"/>
      <c r="M12" s="38"/>
      <c r="N12" s="38"/>
      <c r="O12" s="38"/>
      <c r="P12" s="38"/>
      <c r="Q12" s="38"/>
      <c r="R12" s="39"/>
    </row>
    <row r="13" spans="1:18">
      <c r="A13" s="40" t="s">
        <v>112</v>
      </c>
      <c r="B13" s="38"/>
      <c r="C13" s="38"/>
      <c r="D13" s="38"/>
      <c r="E13" s="38"/>
      <c r="F13" s="38"/>
      <c r="G13" s="38"/>
      <c r="H13" s="38"/>
      <c r="I13" s="38"/>
      <c r="J13" s="38"/>
      <c r="K13" s="38"/>
      <c r="L13" s="38"/>
      <c r="M13" s="38"/>
      <c r="N13" s="38"/>
      <c r="O13" s="38"/>
      <c r="P13" s="38"/>
      <c r="Q13" s="38"/>
      <c r="R13" s="39"/>
    </row>
    <row r="14" spans="1:18">
      <c r="A14" s="31"/>
      <c r="B14" s="42" t="s">
        <v>280</v>
      </c>
      <c r="C14" s="38"/>
      <c r="D14" s="38"/>
      <c r="E14" s="38"/>
      <c r="F14" s="38"/>
      <c r="G14" s="38"/>
      <c r="H14" s="38"/>
      <c r="I14" s="38"/>
      <c r="J14" s="38"/>
      <c r="K14" s="38"/>
      <c r="L14" s="38"/>
      <c r="M14" s="38"/>
      <c r="N14" s="38"/>
      <c r="O14" s="38"/>
      <c r="P14" s="38"/>
      <c r="Q14" s="38"/>
      <c r="R14" s="39"/>
    </row>
    <row r="15" spans="1:18">
      <c r="A15" s="31"/>
      <c r="B15" s="42" t="s">
        <v>281</v>
      </c>
      <c r="C15" s="38"/>
      <c r="D15" s="38"/>
      <c r="E15" s="38"/>
      <c r="F15" s="38"/>
      <c r="G15" s="38"/>
      <c r="H15" s="38"/>
      <c r="I15" s="38"/>
      <c r="J15" s="38"/>
      <c r="K15" s="38"/>
      <c r="L15" s="38"/>
      <c r="M15" s="38"/>
      <c r="N15" s="38"/>
      <c r="O15" s="38"/>
      <c r="P15" s="38"/>
      <c r="Q15" s="38"/>
      <c r="R15" s="39"/>
    </row>
    <row r="16" spans="1:18">
      <c r="A16" s="31"/>
      <c r="B16" s="42" t="s">
        <v>71</v>
      </c>
      <c r="C16" s="38"/>
      <c r="D16" s="38"/>
      <c r="E16" s="38"/>
      <c r="F16" s="38"/>
      <c r="G16" s="38"/>
      <c r="H16" s="38"/>
      <c r="I16" s="38"/>
      <c r="J16" s="38"/>
      <c r="K16" s="38"/>
      <c r="L16" s="38"/>
      <c r="M16" s="38"/>
      <c r="N16" s="38"/>
      <c r="O16" s="38"/>
      <c r="P16" s="38"/>
      <c r="Q16" s="38"/>
      <c r="R16" s="39"/>
    </row>
    <row r="17" spans="1:18">
      <c r="A17" s="31"/>
      <c r="B17" s="42" t="s">
        <v>72</v>
      </c>
      <c r="C17" s="38"/>
      <c r="D17" s="38"/>
      <c r="E17" s="38"/>
      <c r="F17" s="38"/>
      <c r="G17" s="38"/>
      <c r="H17" s="38"/>
      <c r="I17" s="38"/>
      <c r="J17" s="38"/>
      <c r="K17" s="38"/>
      <c r="L17" s="38"/>
      <c r="M17" s="38"/>
      <c r="N17" s="38"/>
      <c r="O17" s="38"/>
      <c r="P17" s="38"/>
      <c r="Q17" s="38"/>
      <c r="R17" s="39"/>
    </row>
    <row r="18" spans="1:18">
      <c r="A18" s="31"/>
      <c r="B18" s="42" t="s">
        <v>73</v>
      </c>
      <c r="C18" s="38"/>
      <c r="D18" s="38"/>
      <c r="E18" s="38"/>
      <c r="F18" s="38"/>
      <c r="G18" s="38"/>
      <c r="H18" s="38"/>
      <c r="I18" s="38"/>
      <c r="J18" s="38"/>
      <c r="K18" s="38"/>
      <c r="L18" s="38"/>
      <c r="M18" s="38"/>
      <c r="N18" s="38"/>
      <c r="O18" s="38"/>
      <c r="P18" s="38"/>
      <c r="Q18" s="38"/>
      <c r="R18" s="39"/>
    </row>
    <row r="19" spans="1:18">
      <c r="A19" s="31"/>
      <c r="B19" s="42" t="s">
        <v>74</v>
      </c>
      <c r="C19" s="38"/>
      <c r="D19" s="38"/>
      <c r="E19" s="38"/>
      <c r="F19" s="38"/>
      <c r="G19" s="38"/>
      <c r="H19" s="38"/>
      <c r="I19" s="38"/>
      <c r="J19" s="38"/>
      <c r="K19" s="38"/>
      <c r="L19" s="38"/>
      <c r="M19" s="38"/>
      <c r="N19" s="38"/>
      <c r="O19" s="38"/>
      <c r="P19" s="38"/>
      <c r="Q19" s="38"/>
      <c r="R19" s="39"/>
    </row>
    <row r="20" spans="1:18">
      <c r="A20" s="31"/>
      <c r="B20" s="42" t="s">
        <v>113</v>
      </c>
      <c r="C20" s="38"/>
      <c r="D20" s="38"/>
      <c r="E20" s="38"/>
      <c r="F20" s="38"/>
      <c r="G20" s="38"/>
      <c r="H20" s="38"/>
      <c r="I20" s="38"/>
      <c r="J20" s="38"/>
      <c r="K20" s="38"/>
      <c r="L20" s="38"/>
      <c r="M20" s="38"/>
      <c r="N20" s="38"/>
      <c r="O20" s="38"/>
      <c r="P20" s="38"/>
      <c r="Q20" s="38"/>
      <c r="R20" s="39"/>
    </row>
    <row r="21" spans="1:18">
      <c r="A21" s="31"/>
      <c r="B21" s="42" t="s">
        <v>75</v>
      </c>
      <c r="C21" s="38"/>
      <c r="D21" s="38"/>
      <c r="E21" s="38"/>
      <c r="F21" s="38"/>
      <c r="G21" s="38"/>
      <c r="H21" s="38"/>
      <c r="I21" s="38"/>
      <c r="J21" s="38"/>
      <c r="K21" s="38"/>
      <c r="L21" s="38"/>
      <c r="M21" s="38"/>
      <c r="N21" s="38"/>
      <c r="O21" s="38"/>
      <c r="P21" s="38"/>
      <c r="Q21" s="38"/>
      <c r="R21" s="39"/>
    </row>
    <row r="22" spans="1:18">
      <c r="A22" s="31"/>
      <c r="B22" s="43"/>
      <c r="C22" s="38"/>
      <c r="D22" s="38"/>
      <c r="E22" s="38"/>
      <c r="F22" s="38"/>
      <c r="G22" s="38"/>
      <c r="H22" s="38"/>
      <c r="I22" s="38"/>
      <c r="J22" s="38"/>
      <c r="K22" s="38"/>
      <c r="L22" s="38"/>
      <c r="M22" s="38"/>
      <c r="N22" s="38"/>
      <c r="O22" s="38"/>
      <c r="P22" s="38"/>
      <c r="Q22" s="38"/>
      <c r="R22" s="39"/>
    </row>
    <row r="23" spans="1:18">
      <c r="A23" s="44" t="s">
        <v>114</v>
      </c>
      <c r="B23" s="38"/>
      <c r="C23" s="38"/>
      <c r="D23" s="38"/>
      <c r="E23" s="38"/>
      <c r="F23" s="38"/>
      <c r="G23" s="38"/>
      <c r="H23" s="38"/>
      <c r="I23" s="38"/>
      <c r="J23" s="38"/>
      <c r="K23" s="38"/>
      <c r="L23" s="38"/>
      <c r="M23" s="38"/>
      <c r="N23" s="38"/>
      <c r="O23" s="38"/>
      <c r="P23" s="38"/>
      <c r="Q23" s="38"/>
      <c r="R23" s="39"/>
    </row>
    <row r="24" spans="1:18">
      <c r="A24" s="31"/>
      <c r="B24" s="45" t="s">
        <v>115</v>
      </c>
      <c r="C24" s="38"/>
      <c r="D24" s="38"/>
      <c r="E24" s="38"/>
      <c r="F24" s="38"/>
      <c r="G24" s="38"/>
      <c r="H24" s="38"/>
      <c r="I24" s="38"/>
      <c r="J24" s="38"/>
      <c r="K24" s="38"/>
      <c r="L24" s="38"/>
      <c r="M24" s="38"/>
      <c r="N24" s="38"/>
      <c r="O24" s="38"/>
      <c r="P24" s="38"/>
      <c r="Q24" s="38"/>
      <c r="R24" s="39"/>
    </row>
    <row r="25" spans="1:18">
      <c r="A25" s="31"/>
      <c r="B25" s="45" t="s">
        <v>282</v>
      </c>
      <c r="C25" s="38"/>
      <c r="D25" s="38"/>
      <c r="E25" s="38"/>
      <c r="F25" s="38"/>
      <c r="G25" s="38"/>
      <c r="H25" s="38"/>
      <c r="I25" s="38"/>
      <c r="J25" s="38"/>
      <c r="K25" s="38"/>
      <c r="L25" s="38"/>
      <c r="M25" s="38"/>
      <c r="N25" s="38"/>
      <c r="O25" s="38"/>
      <c r="P25" s="38"/>
      <c r="Q25" s="38"/>
      <c r="R25" s="39"/>
    </row>
    <row r="26" spans="1:18">
      <c r="A26" s="31"/>
      <c r="B26" s="45" t="s">
        <v>116</v>
      </c>
      <c r="C26" s="38"/>
      <c r="D26" s="38"/>
      <c r="E26" s="38"/>
      <c r="F26" s="38"/>
      <c r="G26" s="38"/>
      <c r="H26" s="38"/>
      <c r="I26" s="38"/>
      <c r="J26" s="38"/>
      <c r="K26" s="38"/>
      <c r="L26" s="38"/>
      <c r="M26" s="38"/>
      <c r="N26" s="38"/>
      <c r="O26" s="38"/>
      <c r="P26" s="38"/>
      <c r="Q26" s="38"/>
      <c r="R26" s="39"/>
    </row>
    <row r="27" spans="1:18">
      <c r="A27" s="31"/>
      <c r="B27" s="45" t="s">
        <v>117</v>
      </c>
      <c r="C27" s="38"/>
      <c r="D27" s="38"/>
      <c r="E27" s="38"/>
      <c r="F27" s="38"/>
      <c r="G27" s="38"/>
      <c r="H27" s="38"/>
      <c r="I27" s="38"/>
      <c r="J27" s="38"/>
      <c r="K27" s="38"/>
      <c r="L27" s="38"/>
      <c r="M27" s="38"/>
      <c r="N27" s="38"/>
      <c r="O27" s="38"/>
      <c r="P27" s="38"/>
      <c r="Q27" s="38"/>
      <c r="R27" s="39"/>
    </row>
    <row r="28" spans="1:18">
      <c r="A28" s="31"/>
      <c r="B28" s="42" t="s">
        <v>118</v>
      </c>
      <c r="C28" s="38"/>
      <c r="D28" s="38"/>
      <c r="E28" s="38"/>
      <c r="F28" s="38"/>
      <c r="G28" s="38"/>
      <c r="H28" s="38"/>
      <c r="I28" s="38"/>
      <c r="J28" s="38"/>
      <c r="K28" s="38"/>
      <c r="L28" s="38"/>
      <c r="M28" s="38"/>
      <c r="N28" s="38"/>
      <c r="O28" s="38"/>
      <c r="P28" s="38"/>
      <c r="Q28" s="38"/>
      <c r="R28" s="39"/>
    </row>
    <row r="29" spans="1:18">
      <c r="A29" s="31"/>
      <c r="B29" s="46" t="s">
        <v>119</v>
      </c>
      <c r="C29" s="38"/>
      <c r="D29" s="38"/>
      <c r="E29" s="38"/>
      <c r="F29" s="38"/>
      <c r="G29" s="38"/>
      <c r="H29" s="38"/>
      <c r="I29" s="38"/>
      <c r="J29" s="38"/>
      <c r="K29" s="38"/>
      <c r="L29" s="38"/>
      <c r="M29" s="38"/>
      <c r="N29" s="38"/>
      <c r="O29" s="38"/>
      <c r="P29" s="38"/>
      <c r="Q29" s="38"/>
      <c r="R29" s="39"/>
    </row>
    <row r="30" spans="1:18">
      <c r="A30" s="31"/>
      <c r="B30" s="42"/>
      <c r="C30" s="38"/>
      <c r="D30" s="38"/>
      <c r="E30" s="38"/>
      <c r="F30" s="38"/>
      <c r="G30" s="38"/>
      <c r="H30" s="38"/>
      <c r="I30" s="38"/>
      <c r="J30" s="38"/>
      <c r="K30" s="38"/>
      <c r="L30" s="38"/>
      <c r="M30" s="38"/>
      <c r="N30" s="38"/>
      <c r="O30" s="38"/>
      <c r="P30" s="38"/>
      <c r="Q30" s="38"/>
      <c r="R30" s="39"/>
    </row>
    <row r="31" spans="1:18">
      <c r="A31" s="31"/>
      <c r="B31" s="43"/>
      <c r="C31" s="38"/>
      <c r="D31" s="38"/>
      <c r="E31" s="38"/>
      <c r="F31" s="38"/>
      <c r="G31" s="38"/>
      <c r="H31" s="38"/>
      <c r="I31" s="38"/>
      <c r="J31" s="38"/>
      <c r="K31" s="38"/>
      <c r="L31" s="38"/>
      <c r="M31" s="38"/>
      <c r="N31" s="38"/>
      <c r="O31" s="38"/>
      <c r="P31" s="38"/>
      <c r="Q31" s="38"/>
      <c r="R31" s="39"/>
    </row>
    <row r="32" spans="1:18">
      <c r="A32" s="44" t="s">
        <v>76</v>
      </c>
      <c r="B32" s="38"/>
      <c r="C32" s="38"/>
      <c r="D32" s="38"/>
      <c r="E32" s="38"/>
      <c r="F32" s="38"/>
      <c r="G32" s="38"/>
      <c r="H32" s="38"/>
      <c r="I32" s="38"/>
      <c r="J32" s="38"/>
      <c r="K32" s="38"/>
      <c r="L32" s="38"/>
      <c r="M32" s="38"/>
      <c r="N32" s="38"/>
      <c r="O32" s="38"/>
      <c r="P32" s="38"/>
      <c r="Q32" s="38"/>
      <c r="R32" s="39"/>
    </row>
    <row r="33" spans="1:18">
      <c r="A33" s="31"/>
      <c r="B33" s="42" t="s">
        <v>120</v>
      </c>
      <c r="C33" s="38"/>
      <c r="D33" s="38"/>
      <c r="E33" s="38"/>
      <c r="F33" s="38"/>
      <c r="G33" s="38"/>
      <c r="H33" s="38"/>
      <c r="I33" s="38"/>
      <c r="J33" s="38"/>
      <c r="K33" s="38"/>
      <c r="L33" s="38"/>
      <c r="M33" s="38"/>
      <c r="N33" s="38"/>
      <c r="O33" s="38"/>
      <c r="P33" s="38"/>
      <c r="Q33" s="38"/>
      <c r="R33" s="39"/>
    </row>
    <row r="34" spans="1:18">
      <c r="A34" s="31"/>
      <c r="B34" s="42" t="s">
        <v>121</v>
      </c>
      <c r="C34" s="38"/>
      <c r="D34" s="38"/>
      <c r="E34" s="38"/>
      <c r="F34" s="38"/>
      <c r="G34" s="38"/>
      <c r="H34" s="38"/>
      <c r="I34" s="38"/>
      <c r="J34" s="38"/>
      <c r="K34" s="38"/>
      <c r="L34" s="38"/>
      <c r="M34" s="38"/>
      <c r="N34" s="38"/>
      <c r="O34" s="38"/>
      <c r="P34" s="38"/>
      <c r="Q34" s="38"/>
      <c r="R34" s="39"/>
    </row>
    <row r="35" spans="1:18">
      <c r="A35" s="31"/>
      <c r="B35" s="42" t="s">
        <v>122</v>
      </c>
      <c r="C35" s="38"/>
      <c r="D35" s="38"/>
      <c r="E35" s="38"/>
      <c r="F35" s="38"/>
      <c r="G35" s="38"/>
      <c r="H35" s="38"/>
      <c r="I35" s="38"/>
      <c r="J35" s="38"/>
      <c r="K35" s="38"/>
      <c r="L35" s="38"/>
      <c r="M35" s="38"/>
      <c r="N35" s="38"/>
      <c r="O35" s="38"/>
      <c r="P35" s="38"/>
      <c r="Q35" s="38"/>
      <c r="R35" s="39"/>
    </row>
    <row r="36" spans="1:18">
      <c r="A36" s="31"/>
      <c r="B36" s="45" t="s">
        <v>123</v>
      </c>
      <c r="C36" s="38"/>
      <c r="D36" s="38"/>
      <c r="E36" s="38"/>
      <c r="F36" s="38"/>
      <c r="G36" s="38"/>
      <c r="H36" s="38"/>
      <c r="I36" s="38"/>
      <c r="J36" s="38"/>
      <c r="K36" s="38"/>
      <c r="L36" s="38"/>
      <c r="M36" s="38"/>
      <c r="N36" s="38"/>
      <c r="O36" s="38"/>
      <c r="P36" s="38"/>
      <c r="Q36" s="38"/>
      <c r="R36" s="39"/>
    </row>
    <row r="37" spans="1:18">
      <c r="A37" s="31"/>
      <c r="B37" s="42" t="s">
        <v>124</v>
      </c>
      <c r="C37" s="38"/>
      <c r="D37" s="38"/>
      <c r="E37" s="38"/>
      <c r="F37" s="38"/>
      <c r="G37" s="38"/>
      <c r="H37" s="38"/>
      <c r="I37" s="38"/>
      <c r="J37" s="38"/>
      <c r="K37" s="38"/>
      <c r="L37" s="38"/>
      <c r="M37" s="38"/>
      <c r="N37" s="38"/>
      <c r="O37" s="38"/>
      <c r="P37" s="38"/>
      <c r="Q37" s="38"/>
      <c r="R37" s="39"/>
    </row>
    <row r="38" spans="1:18" ht="14.25">
      <c r="A38" s="47"/>
      <c r="B38" s="48"/>
      <c r="C38" s="49"/>
      <c r="D38" s="49"/>
      <c r="E38" s="49"/>
      <c r="F38" s="49"/>
      <c r="G38" s="49"/>
      <c r="H38" s="49"/>
      <c r="I38" s="49"/>
      <c r="J38" s="49"/>
      <c r="K38" s="49"/>
      <c r="L38" s="49"/>
      <c r="M38" s="49"/>
      <c r="N38" s="49"/>
      <c r="O38" s="49"/>
      <c r="P38" s="49"/>
      <c r="Q38" s="49"/>
      <c r="R38" s="50"/>
    </row>
    <row r="39" spans="1:18">
      <c r="B39" s="51"/>
    </row>
    <row r="40" spans="1:18">
      <c r="B40" s="51"/>
    </row>
    <row r="41" spans="1:18">
      <c r="B41" s="5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65"/>
  <sheetViews>
    <sheetView workbookViewId="0">
      <pane xSplit="2" ySplit="5" topLeftCell="C6" activePane="bottomRight" state="frozen"/>
      <selection pane="topRight" activeCell="C1" sqref="C1"/>
      <selection pane="bottomLeft" activeCell="A5" sqref="A5"/>
      <selection pane="bottomRight" activeCell="B5" sqref="B5"/>
    </sheetView>
  </sheetViews>
  <sheetFormatPr defaultRowHeight="12"/>
  <cols>
    <col min="1" max="1" width="2.875" style="57" customWidth="1"/>
    <col min="2" max="2" width="17.625" style="57" customWidth="1"/>
    <col min="3" max="3" width="11" style="57" customWidth="1"/>
    <col min="4" max="16384" width="9" style="57"/>
  </cols>
  <sheetData>
    <row r="1" spans="1:4">
      <c r="A1" s="144" t="s">
        <v>201</v>
      </c>
    </row>
    <row r="2" spans="1:4">
      <c r="A2" s="145"/>
      <c r="B2" s="146" t="s">
        <v>79</v>
      </c>
      <c r="C2" s="146"/>
      <c r="D2" s="147"/>
    </row>
    <row r="3" spans="1:4">
      <c r="B3" s="148" t="s">
        <v>131</v>
      </c>
      <c r="C3" s="61" t="s">
        <v>135</v>
      </c>
      <c r="D3" s="57" t="s">
        <v>273</v>
      </c>
    </row>
    <row r="4" spans="1:4">
      <c r="B4" s="108"/>
      <c r="C4" s="149" t="s">
        <v>80</v>
      </c>
      <c r="D4" s="52"/>
    </row>
    <row r="5" spans="1:4">
      <c r="B5" s="150"/>
      <c r="C5" s="151" t="s">
        <v>78</v>
      </c>
      <c r="D5" s="55" t="s">
        <v>77</v>
      </c>
    </row>
    <row r="6" spans="1:4">
      <c r="A6" s="57" t="s">
        <v>219</v>
      </c>
      <c r="B6" s="152" t="s">
        <v>228</v>
      </c>
      <c r="C6" s="153">
        <v>100</v>
      </c>
      <c r="D6" s="53"/>
    </row>
    <row r="7" spans="1:4">
      <c r="A7" s="57" t="s">
        <v>220</v>
      </c>
      <c r="B7" s="152" t="s">
        <v>229</v>
      </c>
      <c r="C7" s="153">
        <v>100</v>
      </c>
      <c r="D7" s="53"/>
    </row>
    <row r="8" spans="1:4">
      <c r="A8" s="57" t="s">
        <v>221</v>
      </c>
      <c r="B8" s="152" t="s">
        <v>230</v>
      </c>
      <c r="C8" s="153">
        <v>100</v>
      </c>
      <c r="D8" s="53"/>
    </row>
    <row r="9" spans="1:4">
      <c r="A9" s="57" t="s">
        <v>222</v>
      </c>
      <c r="B9" s="152" t="s">
        <v>7</v>
      </c>
      <c r="C9" s="153">
        <v>100</v>
      </c>
      <c r="D9" s="53"/>
    </row>
    <row r="10" spans="1:4">
      <c r="A10" s="57" t="s">
        <v>223</v>
      </c>
      <c r="B10" s="152" t="s">
        <v>210</v>
      </c>
      <c r="C10" s="153">
        <v>100</v>
      </c>
      <c r="D10" s="53"/>
    </row>
    <row r="11" spans="1:4">
      <c r="A11" s="57" t="s">
        <v>224</v>
      </c>
      <c r="B11" s="152" t="s">
        <v>8</v>
      </c>
      <c r="C11" s="153">
        <v>100</v>
      </c>
      <c r="D11" s="53"/>
    </row>
    <row r="12" spans="1:4">
      <c r="A12" s="57" t="s">
        <v>225</v>
      </c>
      <c r="B12" s="152" t="s">
        <v>36</v>
      </c>
      <c r="C12" s="153">
        <v>100</v>
      </c>
      <c r="D12" s="53"/>
    </row>
    <row r="13" spans="1:4">
      <c r="A13" s="57" t="s">
        <v>226</v>
      </c>
      <c r="B13" s="152" t="s">
        <v>9</v>
      </c>
      <c r="C13" s="153">
        <v>100</v>
      </c>
      <c r="D13" s="53"/>
    </row>
    <row r="14" spans="1:4">
      <c r="A14" s="57" t="s">
        <v>227</v>
      </c>
      <c r="B14" s="152" t="s">
        <v>10</v>
      </c>
      <c r="C14" s="153">
        <v>100</v>
      </c>
      <c r="D14" s="53"/>
    </row>
    <row r="15" spans="1:4">
      <c r="A15" s="57" t="s">
        <v>139</v>
      </c>
      <c r="B15" s="152" t="s">
        <v>231</v>
      </c>
      <c r="C15" s="153">
        <v>100</v>
      </c>
      <c r="D15" s="53"/>
    </row>
    <row r="16" spans="1:4">
      <c r="A16" s="57" t="s">
        <v>140</v>
      </c>
      <c r="B16" s="152" t="s">
        <v>11</v>
      </c>
      <c r="C16" s="153">
        <v>100</v>
      </c>
      <c r="D16" s="53"/>
    </row>
    <row r="17" spans="1:4">
      <c r="A17" s="57" t="s">
        <v>141</v>
      </c>
      <c r="B17" s="152" t="s">
        <v>12</v>
      </c>
      <c r="C17" s="153">
        <v>100</v>
      </c>
      <c r="D17" s="53"/>
    </row>
    <row r="18" spans="1:4">
      <c r="A18" s="57" t="s">
        <v>142</v>
      </c>
      <c r="B18" s="152" t="s">
        <v>13</v>
      </c>
      <c r="C18" s="153">
        <v>100</v>
      </c>
      <c r="D18" s="53"/>
    </row>
    <row r="19" spans="1:4">
      <c r="A19" s="57" t="s">
        <v>143</v>
      </c>
      <c r="B19" s="152" t="s">
        <v>14</v>
      </c>
      <c r="C19" s="153">
        <v>100</v>
      </c>
      <c r="D19" s="53"/>
    </row>
    <row r="20" spans="1:4">
      <c r="A20" s="57" t="s">
        <v>144</v>
      </c>
      <c r="B20" s="152" t="s">
        <v>232</v>
      </c>
      <c r="C20" s="153">
        <v>100</v>
      </c>
      <c r="D20" s="53"/>
    </row>
    <row r="21" spans="1:4">
      <c r="A21" s="57" t="s">
        <v>145</v>
      </c>
      <c r="B21" s="152" t="s">
        <v>233</v>
      </c>
      <c r="C21" s="153">
        <v>100</v>
      </c>
      <c r="D21" s="53"/>
    </row>
    <row r="22" spans="1:4">
      <c r="A22" s="57" t="s">
        <v>146</v>
      </c>
      <c r="B22" s="152" t="s">
        <v>234</v>
      </c>
      <c r="C22" s="153">
        <v>100</v>
      </c>
      <c r="D22" s="53"/>
    </row>
    <row r="23" spans="1:4">
      <c r="A23" s="57" t="s">
        <v>147</v>
      </c>
      <c r="B23" s="152" t="s">
        <v>235</v>
      </c>
      <c r="C23" s="153">
        <v>100</v>
      </c>
      <c r="D23" s="53"/>
    </row>
    <row r="24" spans="1:4">
      <c r="A24" s="57" t="s">
        <v>148</v>
      </c>
      <c r="B24" s="152" t="s">
        <v>15</v>
      </c>
      <c r="C24" s="153">
        <v>100</v>
      </c>
      <c r="D24" s="53"/>
    </row>
    <row r="25" spans="1:4">
      <c r="A25" s="57" t="s">
        <v>149</v>
      </c>
      <c r="B25" s="154" t="s">
        <v>211</v>
      </c>
      <c r="C25" s="155">
        <v>100</v>
      </c>
      <c r="D25" s="60" t="s">
        <v>132</v>
      </c>
    </row>
    <row r="26" spans="1:4">
      <c r="A26" s="57" t="s">
        <v>150</v>
      </c>
      <c r="B26" s="154" t="s">
        <v>208</v>
      </c>
      <c r="C26" s="155">
        <v>100</v>
      </c>
      <c r="D26" s="60"/>
    </row>
    <row r="27" spans="1:4">
      <c r="A27" s="57" t="s">
        <v>151</v>
      </c>
      <c r="B27" s="154" t="s">
        <v>16</v>
      </c>
      <c r="C27" s="155">
        <v>100</v>
      </c>
      <c r="D27" s="60"/>
    </row>
    <row r="28" spans="1:4">
      <c r="A28" s="57" t="s">
        <v>152</v>
      </c>
      <c r="B28" s="154" t="s">
        <v>17</v>
      </c>
      <c r="C28" s="155">
        <v>100</v>
      </c>
      <c r="D28" s="60"/>
    </row>
    <row r="29" spans="1:4">
      <c r="A29" s="57" t="s">
        <v>153</v>
      </c>
      <c r="B29" s="154" t="s">
        <v>209</v>
      </c>
      <c r="C29" s="155">
        <v>100</v>
      </c>
      <c r="D29" s="60"/>
    </row>
    <row r="30" spans="1:4">
      <c r="A30" s="57" t="s">
        <v>154</v>
      </c>
      <c r="B30" s="154" t="s">
        <v>236</v>
      </c>
      <c r="C30" s="155">
        <v>100</v>
      </c>
      <c r="D30" s="60"/>
    </row>
    <row r="31" spans="1:4">
      <c r="A31" s="57" t="s">
        <v>155</v>
      </c>
      <c r="B31" s="154" t="s">
        <v>237</v>
      </c>
      <c r="C31" s="155">
        <v>100</v>
      </c>
      <c r="D31" s="60"/>
    </row>
    <row r="32" spans="1:4">
      <c r="A32" s="57" t="s">
        <v>156</v>
      </c>
      <c r="B32" s="154" t="s">
        <v>238</v>
      </c>
      <c r="C32" s="155">
        <v>100</v>
      </c>
      <c r="D32" s="60"/>
    </row>
    <row r="33" spans="1:4">
      <c r="A33" s="57" t="s">
        <v>157</v>
      </c>
      <c r="B33" s="154" t="s">
        <v>18</v>
      </c>
      <c r="C33" s="155">
        <v>100</v>
      </c>
      <c r="D33" s="60"/>
    </row>
    <row r="34" spans="1:4">
      <c r="A34" s="57" t="s">
        <v>158</v>
      </c>
      <c r="B34" s="154" t="s">
        <v>19</v>
      </c>
      <c r="C34" s="155">
        <v>100</v>
      </c>
      <c r="D34" s="60"/>
    </row>
    <row r="35" spans="1:4">
      <c r="A35" s="57" t="s">
        <v>159</v>
      </c>
      <c r="B35" s="154" t="s">
        <v>239</v>
      </c>
      <c r="C35" s="155">
        <v>100</v>
      </c>
      <c r="D35" s="60"/>
    </row>
    <row r="36" spans="1:4">
      <c r="A36" s="57" t="s">
        <v>160</v>
      </c>
      <c r="B36" s="154" t="s">
        <v>212</v>
      </c>
      <c r="C36" s="155">
        <v>100</v>
      </c>
      <c r="D36" s="60"/>
    </row>
    <row r="37" spans="1:4">
      <c r="A37" s="57" t="s">
        <v>161</v>
      </c>
      <c r="B37" s="154" t="s">
        <v>20</v>
      </c>
      <c r="C37" s="155">
        <v>100</v>
      </c>
      <c r="D37" s="60"/>
    </row>
    <row r="38" spans="1:4">
      <c r="A38" s="57" t="s">
        <v>162</v>
      </c>
      <c r="B38" s="154" t="s">
        <v>21</v>
      </c>
      <c r="C38" s="155">
        <v>100</v>
      </c>
      <c r="D38" s="60"/>
    </row>
    <row r="39" spans="1:4">
      <c r="A39" s="57" t="s">
        <v>163</v>
      </c>
      <c r="B39" s="154" t="s">
        <v>240</v>
      </c>
      <c r="C39" s="155">
        <v>100</v>
      </c>
      <c r="D39" s="60"/>
    </row>
    <row r="40" spans="1:4">
      <c r="A40" s="57" t="s">
        <v>170</v>
      </c>
      <c r="B40" s="154" t="s">
        <v>241</v>
      </c>
      <c r="C40" s="155">
        <v>100</v>
      </c>
      <c r="D40" s="60"/>
    </row>
    <row r="41" spans="1:4">
      <c r="A41" s="57" t="s">
        <v>203</v>
      </c>
      <c r="B41" s="154" t="s">
        <v>22</v>
      </c>
      <c r="C41" s="155">
        <v>100</v>
      </c>
      <c r="D41" s="60"/>
    </row>
    <row r="42" spans="1:4">
      <c r="A42" s="57" t="s">
        <v>204</v>
      </c>
      <c r="B42" s="154" t="s">
        <v>23</v>
      </c>
      <c r="C42" s="155">
        <v>100</v>
      </c>
      <c r="D42" s="60"/>
    </row>
    <row r="43" spans="1:4">
      <c r="A43" s="57" t="s">
        <v>205</v>
      </c>
      <c r="B43" s="154" t="s">
        <v>242</v>
      </c>
      <c r="C43" s="155">
        <v>100</v>
      </c>
      <c r="D43" s="60"/>
    </row>
    <row r="44" spans="1:4">
      <c r="A44" s="57" t="s">
        <v>206</v>
      </c>
      <c r="B44" s="154" t="s">
        <v>243</v>
      </c>
      <c r="C44" s="155">
        <v>2200</v>
      </c>
      <c r="D44" s="60"/>
    </row>
    <row r="45" spans="1:4">
      <c r="B45" s="143" t="s">
        <v>188</v>
      </c>
      <c r="C45" s="135">
        <f>SUM(C6:C44)</f>
        <v>6000</v>
      </c>
      <c r="D45" s="138"/>
    </row>
    <row r="47" spans="1:4">
      <c r="B47" s="156" t="s">
        <v>125</v>
      </c>
      <c r="C47" s="103"/>
      <c r="D47" s="103"/>
    </row>
    <row r="48" spans="1:4">
      <c r="B48" s="52"/>
      <c r="C48" s="58" t="s">
        <v>133</v>
      </c>
      <c r="D48" s="106"/>
    </row>
    <row r="49" spans="1:4">
      <c r="B49" s="55"/>
      <c r="C49" s="138" t="s">
        <v>127</v>
      </c>
      <c r="D49" s="157" t="s">
        <v>128</v>
      </c>
    </row>
    <row r="50" spans="1:4">
      <c r="B50" s="52" t="s">
        <v>265</v>
      </c>
      <c r="C50" s="158">
        <v>0.75800000000000001</v>
      </c>
      <c r="D50" s="159">
        <v>0.74199999999999999</v>
      </c>
    </row>
    <row r="51" spans="1:4">
      <c r="B51" s="53" t="s">
        <v>266</v>
      </c>
      <c r="C51" s="159">
        <v>0.752</v>
      </c>
      <c r="D51" s="159">
        <v>0.72199999999999998</v>
      </c>
    </row>
    <row r="52" spans="1:4">
      <c r="B52" s="53" t="s">
        <v>267</v>
      </c>
      <c r="C52" s="159">
        <v>0.71899999999999997</v>
      </c>
      <c r="D52" s="159">
        <v>0.74399999999999999</v>
      </c>
    </row>
    <row r="53" spans="1:4">
      <c r="B53" s="53" t="s">
        <v>268</v>
      </c>
      <c r="C53" s="159">
        <v>0.82599999999999996</v>
      </c>
      <c r="D53" s="159">
        <v>0.75</v>
      </c>
    </row>
    <row r="54" spans="1:4">
      <c r="B54" s="53" t="s">
        <v>269</v>
      </c>
      <c r="C54" s="159">
        <v>0.84399999999999997</v>
      </c>
      <c r="D54" s="159">
        <v>0.76200000000000001</v>
      </c>
    </row>
    <row r="55" spans="1:4">
      <c r="B55" s="54" t="s">
        <v>270</v>
      </c>
      <c r="C55" s="159">
        <v>0.94499999999999995</v>
      </c>
      <c r="D55" s="159">
        <v>0.77200000000000002</v>
      </c>
    </row>
    <row r="56" spans="1:4">
      <c r="B56" s="53" t="s">
        <v>271</v>
      </c>
      <c r="C56" s="159">
        <v>0.80800000000000005</v>
      </c>
      <c r="D56" s="159">
        <v>0.74199999999999999</v>
      </c>
    </row>
    <row r="57" spans="1:4">
      <c r="B57" s="53" t="s">
        <v>283</v>
      </c>
      <c r="C57" s="159">
        <v>0.82699999999999996</v>
      </c>
      <c r="D57" s="159">
        <v>0.69599999999999995</v>
      </c>
    </row>
    <row r="58" spans="1:4">
      <c r="B58" s="53" t="s">
        <v>284</v>
      </c>
      <c r="C58" s="159">
        <v>0.78</v>
      </c>
      <c r="D58" s="159">
        <v>0.71399999999999997</v>
      </c>
    </row>
    <row r="59" spans="1:4">
      <c r="B59" s="55" t="s">
        <v>285</v>
      </c>
      <c r="C59" s="160">
        <v>0.82799999999999996</v>
      </c>
      <c r="D59" s="160">
        <v>0.68200000000000005</v>
      </c>
    </row>
    <row r="60" spans="1:4">
      <c r="B60" s="59" t="s">
        <v>126</v>
      </c>
      <c r="C60" s="103"/>
      <c r="D60" s="61" t="s">
        <v>202</v>
      </c>
    </row>
    <row r="61" spans="1:4">
      <c r="B61" s="59" t="s">
        <v>134</v>
      </c>
      <c r="D61" s="161">
        <f>D59</f>
        <v>0.68200000000000005</v>
      </c>
    </row>
    <row r="62" spans="1:4">
      <c r="A62" s="56" t="s">
        <v>286</v>
      </c>
    </row>
    <row r="63" spans="1:4">
      <c r="A63" s="56" t="s">
        <v>287</v>
      </c>
    </row>
    <row r="64" spans="1:4">
      <c r="A64" s="56" t="s">
        <v>288</v>
      </c>
    </row>
    <row r="65" spans="1:1">
      <c r="A65" s="56" t="s">
        <v>129</v>
      </c>
    </row>
  </sheetData>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3"/>
  <sheetViews>
    <sheetView workbookViewId="0">
      <pane xSplit="2" ySplit="3" topLeftCell="C4" activePane="bottomRight" state="frozen"/>
      <selection pane="topRight" activeCell="C1" sqref="C1"/>
      <selection pane="bottomLeft" activeCell="A4" sqref="A4"/>
      <selection pane="bottomRight" activeCell="B3" sqref="B3"/>
    </sheetView>
  </sheetViews>
  <sheetFormatPr defaultRowHeight="12"/>
  <cols>
    <col min="1" max="1" width="3.25" style="57" customWidth="1"/>
    <col min="2" max="2" width="18.625" style="57" customWidth="1"/>
    <col min="3" max="6" width="10.75" style="57" customWidth="1"/>
    <col min="7" max="7" width="3.875" style="57" customWidth="1"/>
    <col min="8" max="8" width="17" style="57" customWidth="1"/>
    <col min="9" max="12" width="14" style="57" customWidth="1"/>
    <col min="13" max="16384" width="9" style="57"/>
  </cols>
  <sheetData>
    <row r="1" spans="1:12">
      <c r="B1" s="148" t="s">
        <v>54</v>
      </c>
      <c r="H1" s="162" t="s">
        <v>92</v>
      </c>
      <c r="K1" s="103"/>
      <c r="L1" s="103"/>
    </row>
    <row r="2" spans="1:12">
      <c r="H2" s="163"/>
      <c r="I2" s="164" t="s">
        <v>93</v>
      </c>
      <c r="J2" s="165" t="s">
        <v>199</v>
      </c>
      <c r="K2" s="166" t="s">
        <v>94</v>
      </c>
      <c r="L2" s="165" t="s">
        <v>95</v>
      </c>
    </row>
    <row r="3" spans="1:12" ht="24">
      <c r="A3" s="167"/>
      <c r="B3" s="168"/>
      <c r="C3" s="169" t="s">
        <v>25</v>
      </c>
      <c r="D3" s="170" t="s">
        <v>50</v>
      </c>
      <c r="E3" s="169" t="s">
        <v>52</v>
      </c>
      <c r="F3" s="171" t="s">
        <v>53</v>
      </c>
      <c r="H3" s="172"/>
      <c r="I3" s="173" t="s">
        <v>96</v>
      </c>
      <c r="J3" s="174" t="s">
        <v>96</v>
      </c>
      <c r="K3" s="175" t="s">
        <v>97</v>
      </c>
      <c r="L3" s="174" t="s">
        <v>97</v>
      </c>
    </row>
    <row r="4" spans="1:12">
      <c r="A4" s="176" t="s">
        <v>219</v>
      </c>
      <c r="B4" s="177" t="s">
        <v>228</v>
      </c>
      <c r="C4" s="178">
        <f>輸出増加WS!L5</f>
        <v>5.0068492834584095</v>
      </c>
      <c r="D4" s="179">
        <f>輸出増加WS!N5</f>
        <v>2.2633482980507584</v>
      </c>
      <c r="E4" s="180">
        <f>輸出増加WS!P5</f>
        <v>1</v>
      </c>
      <c r="F4" s="181">
        <f>輸出増加WS!R5</f>
        <v>0</v>
      </c>
      <c r="H4" s="182" t="s">
        <v>98</v>
      </c>
      <c r="I4" s="183">
        <f>C43</f>
        <v>8524.2586694741458</v>
      </c>
      <c r="J4" s="184">
        <f>D43</f>
        <v>3537.2459821109728</v>
      </c>
      <c r="K4" s="185">
        <f>E43</f>
        <v>380</v>
      </c>
      <c r="L4" s="186">
        <f>F43</f>
        <v>352</v>
      </c>
    </row>
    <row r="5" spans="1:12">
      <c r="A5" s="176" t="s">
        <v>220</v>
      </c>
      <c r="B5" s="177" t="s">
        <v>256</v>
      </c>
      <c r="C5" s="178">
        <f>輸出増加WS!L6</f>
        <v>1.128392655064576</v>
      </c>
      <c r="D5" s="179">
        <f>輸出増加WS!N6</f>
        <v>0.83960524250960911</v>
      </c>
      <c r="E5" s="180">
        <f>輸出増加WS!P6</f>
        <v>0</v>
      </c>
      <c r="F5" s="181">
        <f>輸出増加WS!R6</f>
        <v>0</v>
      </c>
      <c r="H5" s="182" t="s">
        <v>99</v>
      </c>
      <c r="I5" s="183">
        <f>最終需要!C45</f>
        <v>6000</v>
      </c>
      <c r="J5" s="187">
        <v>21328823</v>
      </c>
      <c r="K5" s="188" t="s">
        <v>101</v>
      </c>
      <c r="L5" s="189" t="s">
        <v>101</v>
      </c>
    </row>
    <row r="6" spans="1:12">
      <c r="A6" s="176" t="s">
        <v>221</v>
      </c>
      <c r="B6" s="177" t="s">
        <v>257</v>
      </c>
      <c r="C6" s="178">
        <f>輸出増加WS!L7</f>
        <v>6.0990055426221081</v>
      </c>
      <c r="D6" s="179">
        <f>輸出増加WS!N7</f>
        <v>3.1504012795463239</v>
      </c>
      <c r="E6" s="180">
        <f>輸出増加WS!P7</f>
        <v>1</v>
      </c>
      <c r="F6" s="181">
        <f>輸出増加WS!R7</f>
        <v>0</v>
      </c>
      <c r="H6" s="182" t="s">
        <v>100</v>
      </c>
      <c r="I6" s="190">
        <f>I4/I5</f>
        <v>1.420709778245691</v>
      </c>
      <c r="J6" s="191">
        <f>J4/J5</f>
        <v>1.6584346834848658E-4</v>
      </c>
      <c r="K6" s="188" t="s">
        <v>101</v>
      </c>
      <c r="L6" s="189" t="s">
        <v>101</v>
      </c>
    </row>
    <row r="7" spans="1:12">
      <c r="A7" s="176" t="s">
        <v>222</v>
      </c>
      <c r="B7" s="177" t="s">
        <v>7</v>
      </c>
      <c r="C7" s="178">
        <f>輸出増加WS!L8</f>
        <v>4.1405773957325636</v>
      </c>
      <c r="D7" s="179">
        <f>輸出増加WS!N8</f>
        <v>1.6077233945161349</v>
      </c>
      <c r="E7" s="180">
        <f>輸出増加WS!P8</f>
        <v>0</v>
      </c>
      <c r="F7" s="181">
        <f>輸出増加WS!R8</f>
        <v>0</v>
      </c>
      <c r="H7" s="192" t="s">
        <v>77</v>
      </c>
      <c r="I7" s="294" t="s">
        <v>385</v>
      </c>
      <c r="J7" s="295"/>
      <c r="K7" s="193"/>
      <c r="L7" s="194"/>
    </row>
    <row r="8" spans="1:12">
      <c r="A8" s="176" t="s">
        <v>223</v>
      </c>
      <c r="B8" s="177" t="s">
        <v>210</v>
      </c>
      <c r="C8" s="178">
        <f>輸出増加WS!L9</f>
        <v>51.121813565798391</v>
      </c>
      <c r="D8" s="179">
        <f>輸出増加WS!N9</f>
        <v>17.116459562571723</v>
      </c>
      <c r="E8" s="180">
        <f>輸出増加WS!P9</f>
        <v>2</v>
      </c>
      <c r="F8" s="181">
        <f>輸出増加WS!R9</f>
        <v>2</v>
      </c>
    </row>
    <row r="9" spans="1:12">
      <c r="A9" s="176" t="s">
        <v>224</v>
      </c>
      <c r="B9" s="177" t="s">
        <v>8</v>
      </c>
      <c r="C9" s="178">
        <f>輸出増加WS!L10</f>
        <v>11.114691253007846</v>
      </c>
      <c r="D9" s="179">
        <f>輸出増加WS!N10</f>
        <v>4.1051994751244489</v>
      </c>
      <c r="E9" s="180">
        <f>輸出増加WS!P10</f>
        <v>2</v>
      </c>
      <c r="F9" s="181">
        <f>輸出増加WS!R10</f>
        <v>1</v>
      </c>
    </row>
    <row r="10" spans="1:12">
      <c r="A10" s="176" t="s">
        <v>225</v>
      </c>
      <c r="B10" s="177" t="s">
        <v>36</v>
      </c>
      <c r="C10" s="178">
        <f>輸出増加WS!L11</f>
        <v>72.399928960577014</v>
      </c>
      <c r="D10" s="179">
        <f>輸出増加WS!N11</f>
        <v>23.696183415276078</v>
      </c>
      <c r="E10" s="180">
        <f>輸出増加WS!P11</f>
        <v>3</v>
      </c>
      <c r="F10" s="181">
        <f>輸出増加WS!R11</f>
        <v>3</v>
      </c>
    </row>
    <row r="11" spans="1:12">
      <c r="A11" s="176" t="s">
        <v>226</v>
      </c>
      <c r="B11" s="177" t="s">
        <v>9</v>
      </c>
      <c r="C11" s="178">
        <f>輸出増加WS!L12</f>
        <v>518.16366771536332</v>
      </c>
      <c r="D11" s="179">
        <f>輸出増加WS!N12</f>
        <v>171.02204033438511</v>
      </c>
      <c r="E11" s="180">
        <f>輸出増加WS!P12</f>
        <v>10</v>
      </c>
      <c r="F11" s="181">
        <f>輸出増加WS!R12</f>
        <v>10</v>
      </c>
    </row>
    <row r="12" spans="1:12">
      <c r="A12" s="176" t="s">
        <v>227</v>
      </c>
      <c r="B12" s="177" t="s">
        <v>10</v>
      </c>
      <c r="C12" s="178">
        <f>輸出増加WS!L13</f>
        <v>13.559166499499881</v>
      </c>
      <c r="D12" s="179">
        <f>輸出増加WS!N13</f>
        <v>2.3168327010100001</v>
      </c>
      <c r="E12" s="180">
        <f>輸出増加WS!P13</f>
        <v>0</v>
      </c>
      <c r="F12" s="181">
        <f>輸出増加WS!R13</f>
        <v>0</v>
      </c>
    </row>
    <row r="13" spans="1:12">
      <c r="A13" s="176" t="s">
        <v>139</v>
      </c>
      <c r="B13" s="177" t="s">
        <v>289</v>
      </c>
      <c r="C13" s="178">
        <f>輸出増加WS!L14</f>
        <v>142.63159899175406</v>
      </c>
      <c r="D13" s="179">
        <f>輸出増加WS!N14</f>
        <v>52.766779770734885</v>
      </c>
      <c r="E13" s="180">
        <f>輸出増加WS!P14</f>
        <v>6</v>
      </c>
      <c r="F13" s="181">
        <f>輸出増加WS!R14</f>
        <v>6</v>
      </c>
    </row>
    <row r="14" spans="1:12">
      <c r="A14" s="176" t="s">
        <v>140</v>
      </c>
      <c r="B14" s="177" t="s">
        <v>11</v>
      </c>
      <c r="C14" s="178">
        <f>輸出増加WS!L15</f>
        <v>32.300915170830926</v>
      </c>
      <c r="D14" s="179">
        <f>輸出増加WS!N15</f>
        <v>14.971510702366633</v>
      </c>
      <c r="E14" s="180">
        <f>輸出増加WS!P15</f>
        <v>1</v>
      </c>
      <c r="F14" s="181">
        <f>輸出増加WS!R15</f>
        <v>1</v>
      </c>
    </row>
    <row r="15" spans="1:12">
      <c r="A15" s="176" t="s">
        <v>141</v>
      </c>
      <c r="B15" s="177" t="s">
        <v>12</v>
      </c>
      <c r="C15" s="178">
        <f>輸出増加WS!L16</f>
        <v>1132.3255727131971</v>
      </c>
      <c r="D15" s="179">
        <f>輸出増加WS!N16</f>
        <v>199.80425826003369</v>
      </c>
      <c r="E15" s="180">
        <f>輸出増加WS!P16</f>
        <v>9</v>
      </c>
      <c r="F15" s="181">
        <f>輸出増加WS!R16</f>
        <v>9</v>
      </c>
    </row>
    <row r="16" spans="1:12">
      <c r="A16" s="176" t="s">
        <v>142</v>
      </c>
      <c r="B16" s="177" t="s">
        <v>13</v>
      </c>
      <c r="C16" s="178">
        <f>輸出増加WS!L17</f>
        <v>77.835539108402898</v>
      </c>
      <c r="D16" s="179">
        <f>輸出増加WS!N17</f>
        <v>19.254378759280847</v>
      </c>
      <c r="E16" s="180">
        <f>輸出増加WS!P17</f>
        <v>2</v>
      </c>
      <c r="F16" s="181">
        <f>輸出増加WS!R17</f>
        <v>2</v>
      </c>
    </row>
    <row r="17" spans="1:6">
      <c r="A17" s="176" t="s">
        <v>143</v>
      </c>
      <c r="B17" s="177" t="s">
        <v>14</v>
      </c>
      <c r="C17" s="178">
        <f>輸出増加WS!L18</f>
        <v>77.47388791775434</v>
      </c>
      <c r="D17" s="179">
        <f>輸出増加WS!N18</f>
        <v>32.938170287882954</v>
      </c>
      <c r="E17" s="180">
        <f>輸出増加WS!P18</f>
        <v>5</v>
      </c>
      <c r="F17" s="181">
        <f>輸出増加WS!R18</f>
        <v>4</v>
      </c>
    </row>
    <row r="18" spans="1:6">
      <c r="A18" s="176" t="s">
        <v>144</v>
      </c>
      <c r="B18" s="177" t="s">
        <v>232</v>
      </c>
      <c r="C18" s="178">
        <f>輸出増加WS!L19</f>
        <v>609.39155776569464</v>
      </c>
      <c r="D18" s="179">
        <f>輸出増加WS!N19</f>
        <v>255.43015610329758</v>
      </c>
      <c r="E18" s="180">
        <f>輸出増加WS!P19</f>
        <v>18</v>
      </c>
      <c r="F18" s="181">
        <f>輸出増加WS!R19</f>
        <v>18</v>
      </c>
    </row>
    <row r="19" spans="1:6">
      <c r="A19" s="176" t="s">
        <v>145</v>
      </c>
      <c r="B19" s="177" t="s">
        <v>233</v>
      </c>
      <c r="C19" s="178">
        <f>輸出増加WS!L20</f>
        <v>638.73698381191559</v>
      </c>
      <c r="D19" s="179">
        <f>輸出増加WS!N20</f>
        <v>271.3271361512634</v>
      </c>
      <c r="E19" s="180">
        <f>輸出増加WS!P20</f>
        <v>22</v>
      </c>
      <c r="F19" s="181">
        <f>輸出増加WS!R20</f>
        <v>22</v>
      </c>
    </row>
    <row r="20" spans="1:6">
      <c r="A20" s="176" t="s">
        <v>146</v>
      </c>
      <c r="B20" s="177" t="s">
        <v>234</v>
      </c>
      <c r="C20" s="178">
        <f>輸出増加WS!L21</f>
        <v>41.323519638245543</v>
      </c>
      <c r="D20" s="179">
        <f>輸出増加WS!N21</f>
        <v>15.017665222984819</v>
      </c>
      <c r="E20" s="180">
        <f>輸出増加WS!P21</f>
        <v>2</v>
      </c>
      <c r="F20" s="181">
        <f>輸出増加WS!R21</f>
        <v>2</v>
      </c>
    </row>
    <row r="21" spans="1:6">
      <c r="A21" s="176" t="s">
        <v>147</v>
      </c>
      <c r="B21" s="177" t="s">
        <v>258</v>
      </c>
      <c r="C21" s="178">
        <f>輸出増加WS!L22</f>
        <v>250.88798801363146</v>
      </c>
      <c r="D21" s="179">
        <f>輸出増加WS!N22</f>
        <v>87.542093563190178</v>
      </c>
      <c r="E21" s="180">
        <f>輸出増加WS!P22</f>
        <v>9</v>
      </c>
      <c r="F21" s="181">
        <f>輸出増加WS!R22</f>
        <v>9</v>
      </c>
    </row>
    <row r="22" spans="1:6">
      <c r="A22" s="176" t="s">
        <v>148</v>
      </c>
      <c r="B22" s="177" t="s">
        <v>15</v>
      </c>
      <c r="C22" s="178">
        <f>輸出増加WS!L23</f>
        <v>930.97952363515321</v>
      </c>
      <c r="D22" s="179">
        <f>輸出増加WS!N23</f>
        <v>318.17252068376342</v>
      </c>
      <c r="E22" s="180">
        <f>輸出増加WS!P23</f>
        <v>23</v>
      </c>
      <c r="F22" s="181">
        <f>輸出増加WS!R23</f>
        <v>23</v>
      </c>
    </row>
    <row r="23" spans="1:6">
      <c r="A23" s="176" t="s">
        <v>149</v>
      </c>
      <c r="B23" s="177" t="s">
        <v>290</v>
      </c>
      <c r="C23" s="178">
        <f>輸出増加WS!L24</f>
        <v>231.74952971184888</v>
      </c>
      <c r="D23" s="179">
        <f>輸出増加WS!N24</f>
        <v>77.738117622849657</v>
      </c>
      <c r="E23" s="180">
        <f>輸出増加WS!P24</f>
        <v>5</v>
      </c>
      <c r="F23" s="181">
        <f>輸出増加WS!R24</f>
        <v>5</v>
      </c>
    </row>
    <row r="24" spans="1:6">
      <c r="A24" s="176" t="s">
        <v>150</v>
      </c>
      <c r="B24" s="177" t="s">
        <v>208</v>
      </c>
      <c r="C24" s="178">
        <f>輸出増加WS!L25</f>
        <v>879.08153996704289</v>
      </c>
      <c r="D24" s="179">
        <f>輸出増加WS!N25</f>
        <v>270.17420939203839</v>
      </c>
      <c r="E24" s="180">
        <f>輸出増加WS!P25</f>
        <v>25</v>
      </c>
      <c r="F24" s="181">
        <f>輸出増加WS!R25</f>
        <v>25</v>
      </c>
    </row>
    <row r="25" spans="1:6">
      <c r="A25" s="176" t="s">
        <v>151</v>
      </c>
      <c r="B25" s="177" t="s">
        <v>16</v>
      </c>
      <c r="C25" s="178">
        <f>輸出増加WS!L26</f>
        <v>106.67342767363901</v>
      </c>
      <c r="D25" s="179">
        <f>輸出増加WS!N26</f>
        <v>43.079765537783558</v>
      </c>
      <c r="E25" s="180">
        <f>輸出増加WS!P26</f>
        <v>8</v>
      </c>
      <c r="F25" s="181">
        <f>輸出増加WS!R26</f>
        <v>7</v>
      </c>
    </row>
    <row r="26" spans="1:6">
      <c r="A26" s="176" t="s">
        <v>152</v>
      </c>
      <c r="B26" s="177" t="s">
        <v>17</v>
      </c>
      <c r="C26" s="178">
        <f>輸出増加WS!L27</f>
        <v>27.826260271932455</v>
      </c>
      <c r="D26" s="179">
        <f>輸出増加WS!N27</f>
        <v>12.337170595143666</v>
      </c>
      <c r="E26" s="180">
        <f>輸出増加WS!P27</f>
        <v>2</v>
      </c>
      <c r="F26" s="181">
        <f>輸出増加WS!R27</f>
        <v>2</v>
      </c>
    </row>
    <row r="27" spans="1:6">
      <c r="A27" s="176" t="s">
        <v>153</v>
      </c>
      <c r="B27" s="177" t="s">
        <v>209</v>
      </c>
      <c r="C27" s="178">
        <f>輸出増加WS!L28</f>
        <v>217.87542484746976</v>
      </c>
      <c r="D27" s="179">
        <f>輸出増加WS!N28</f>
        <v>67.18607554747841</v>
      </c>
      <c r="E27" s="180">
        <f>輸出増加WS!P28</f>
        <v>1</v>
      </c>
      <c r="F27" s="181">
        <f>輸出増加WS!R28</f>
        <v>1</v>
      </c>
    </row>
    <row r="28" spans="1:6">
      <c r="A28" s="176" t="s">
        <v>154</v>
      </c>
      <c r="B28" s="177" t="s">
        <v>236</v>
      </c>
      <c r="C28" s="178">
        <f>輸出増加WS!L29</f>
        <v>22.484701777527526</v>
      </c>
      <c r="D28" s="179">
        <f>輸出増加WS!N29</f>
        <v>10.563499668963011</v>
      </c>
      <c r="E28" s="180">
        <f>輸出増加WS!P29</f>
        <v>0</v>
      </c>
      <c r="F28" s="181">
        <f>輸出増加WS!R29</f>
        <v>0</v>
      </c>
    </row>
    <row r="29" spans="1:6">
      <c r="A29" s="176" t="s">
        <v>155</v>
      </c>
      <c r="B29" s="177" t="s">
        <v>259</v>
      </c>
      <c r="C29" s="178">
        <f>輸出増加WS!L30</f>
        <v>15.550160172319758</v>
      </c>
      <c r="D29" s="179">
        <f>輸出増加WS!N30</f>
        <v>9.5439789714215699</v>
      </c>
      <c r="E29" s="180">
        <f>輸出増加WS!P30</f>
        <v>1</v>
      </c>
      <c r="F29" s="181">
        <f>輸出増加WS!R30</f>
        <v>1</v>
      </c>
    </row>
    <row r="30" spans="1:6">
      <c r="A30" s="176" t="s">
        <v>156</v>
      </c>
      <c r="B30" s="177" t="s">
        <v>260</v>
      </c>
      <c r="C30" s="178">
        <f>輸出増加WS!L31</f>
        <v>445.4517936750255</v>
      </c>
      <c r="D30" s="179">
        <f>輸出増加WS!N31</f>
        <v>295.30576335487564</v>
      </c>
      <c r="E30" s="180">
        <f>輸出増加WS!P31</f>
        <v>72</v>
      </c>
      <c r="F30" s="181">
        <f>輸出増加WS!R31</f>
        <v>65</v>
      </c>
    </row>
    <row r="31" spans="1:6">
      <c r="A31" s="176" t="s">
        <v>157</v>
      </c>
      <c r="B31" s="177" t="s">
        <v>18</v>
      </c>
      <c r="C31" s="178">
        <f>輸出増加WS!L32</f>
        <v>243.52583481124768</v>
      </c>
      <c r="D31" s="179">
        <f>輸出増加WS!N32</f>
        <v>157.10018982030633</v>
      </c>
      <c r="E31" s="180">
        <f>輸出増加WS!P32</f>
        <v>11</v>
      </c>
      <c r="F31" s="181">
        <f>輸出増加WS!R32</f>
        <v>11</v>
      </c>
    </row>
    <row r="32" spans="1:6">
      <c r="A32" s="176" t="s">
        <v>158</v>
      </c>
      <c r="B32" s="177" t="s">
        <v>19</v>
      </c>
      <c r="C32" s="178">
        <f>輸出増加WS!L33</f>
        <v>292.07121859151874</v>
      </c>
      <c r="D32" s="179">
        <f>輸出増加WS!N33</f>
        <v>245.56795145810077</v>
      </c>
      <c r="E32" s="180">
        <f>輸出増加WS!P33</f>
        <v>5</v>
      </c>
      <c r="F32" s="181">
        <f>輸出増加WS!R33</f>
        <v>4</v>
      </c>
    </row>
    <row r="33" spans="1:6">
      <c r="A33" s="176" t="s">
        <v>159</v>
      </c>
      <c r="B33" s="177" t="s">
        <v>291</v>
      </c>
      <c r="C33" s="178">
        <f>輸出増加WS!L34</f>
        <v>509.44183016046412</v>
      </c>
      <c r="D33" s="179">
        <f>輸出増加WS!N34</f>
        <v>328.23031605650937</v>
      </c>
      <c r="E33" s="180">
        <f>輸出増加WS!P34</f>
        <v>37</v>
      </c>
      <c r="F33" s="181">
        <f>輸出増加WS!R34</f>
        <v>35</v>
      </c>
    </row>
    <row r="34" spans="1:6">
      <c r="A34" s="176" t="s">
        <v>160</v>
      </c>
      <c r="B34" s="177" t="s">
        <v>212</v>
      </c>
      <c r="C34" s="178">
        <f>輸出増加WS!L35</f>
        <v>79.709562428715415</v>
      </c>
      <c r="D34" s="179">
        <f>輸出増加WS!N35</f>
        <v>41.797382981271262</v>
      </c>
      <c r="E34" s="180">
        <f>輸出増加WS!P35</f>
        <v>3</v>
      </c>
      <c r="F34" s="181">
        <f>輸出増加WS!R35</f>
        <v>3</v>
      </c>
    </row>
    <row r="35" spans="1:6">
      <c r="A35" s="176" t="s">
        <v>161</v>
      </c>
      <c r="B35" s="177" t="s">
        <v>20</v>
      </c>
      <c r="C35" s="178">
        <f>輸出増加WS!L36</f>
        <v>12.287352722599575</v>
      </c>
      <c r="D35" s="179">
        <f>輸出増加WS!N36</f>
        <v>8.616586301210635</v>
      </c>
      <c r="E35" s="180">
        <f>輸出増加WS!P36</f>
        <v>1</v>
      </c>
      <c r="F35" s="181">
        <f>輸出増加WS!R36</f>
        <v>1</v>
      </c>
    </row>
    <row r="36" spans="1:6">
      <c r="A36" s="176" t="s">
        <v>162</v>
      </c>
      <c r="B36" s="177" t="s">
        <v>21</v>
      </c>
      <c r="C36" s="178">
        <f>輸出増加WS!L37</f>
        <v>93.899663667369822</v>
      </c>
      <c r="D36" s="179">
        <f>輸出増加WS!N37</f>
        <v>68.405092879208397</v>
      </c>
      <c r="E36" s="180">
        <f>輸出増加WS!P37</f>
        <v>7</v>
      </c>
      <c r="F36" s="181">
        <f>輸出増加WS!R37</f>
        <v>7</v>
      </c>
    </row>
    <row r="37" spans="1:6">
      <c r="A37" s="176" t="s">
        <v>163</v>
      </c>
      <c r="B37" s="177" t="s">
        <v>261</v>
      </c>
      <c r="C37" s="178">
        <f>輸出増加WS!L38</f>
        <v>49.795696740304457</v>
      </c>
      <c r="D37" s="179">
        <f>輸出増加WS!N38</f>
        <v>30.205121871150361</v>
      </c>
      <c r="E37" s="180">
        <f>輸出増加WS!P38</f>
        <v>5</v>
      </c>
      <c r="F37" s="181">
        <f>輸出増加WS!R38</f>
        <v>5</v>
      </c>
    </row>
    <row r="38" spans="1:6">
      <c r="A38" s="176" t="s">
        <v>170</v>
      </c>
      <c r="B38" s="177" t="s">
        <v>292</v>
      </c>
      <c r="C38" s="178">
        <f>輸出増加WS!L39</f>
        <v>22.214917569399041</v>
      </c>
      <c r="D38" s="179">
        <f>輸出増加WS!N39</f>
        <v>12.737864603508754</v>
      </c>
      <c r="E38" s="180">
        <f>輸出増加WS!P39</f>
        <v>3</v>
      </c>
      <c r="F38" s="181">
        <f>輸出増加WS!R39</f>
        <v>3</v>
      </c>
    </row>
    <row r="39" spans="1:6">
      <c r="A39" s="176" t="s">
        <v>203</v>
      </c>
      <c r="B39" s="177" t="s">
        <v>22</v>
      </c>
      <c r="C39" s="178">
        <f>輸出増加WS!L40</f>
        <v>431.58007785916897</v>
      </c>
      <c r="D39" s="179">
        <f>輸出増加WS!N40</f>
        <v>257.70340390864857</v>
      </c>
      <c r="E39" s="180">
        <f>輸出増加WS!P40</f>
        <v>52</v>
      </c>
      <c r="F39" s="181">
        <f>輸出増加WS!R40</f>
        <v>44</v>
      </c>
    </row>
    <row r="40" spans="1:6">
      <c r="A40" s="176" t="s">
        <v>204</v>
      </c>
      <c r="B40" s="177" t="s">
        <v>23</v>
      </c>
      <c r="C40" s="178">
        <f>輸出増加WS!L41</f>
        <v>178.93505243268092</v>
      </c>
      <c r="D40" s="179">
        <f>輸出増加WS!N41</f>
        <v>91.010450798079574</v>
      </c>
      <c r="E40" s="180">
        <f>輸出増加WS!P41</f>
        <v>26</v>
      </c>
      <c r="F40" s="181">
        <f>輸出増加WS!R41</f>
        <v>21</v>
      </c>
    </row>
    <row r="41" spans="1:6">
      <c r="A41" s="176" t="s">
        <v>205</v>
      </c>
      <c r="B41" s="177" t="s">
        <v>262</v>
      </c>
      <c r="C41" s="178">
        <f>輸出増加WS!L42</f>
        <v>8.6845210771287178</v>
      </c>
      <c r="D41" s="179">
        <f>輸出増加WS!N42</f>
        <v>0</v>
      </c>
      <c r="E41" s="180">
        <f>輸出増加WS!P42</f>
        <v>0</v>
      </c>
      <c r="F41" s="181">
        <f>輸出増加WS!R42</f>
        <v>0</v>
      </c>
    </row>
    <row r="42" spans="1:6">
      <c r="A42" s="176" t="s">
        <v>206</v>
      </c>
      <c r="B42" s="177" t="s">
        <v>263</v>
      </c>
      <c r="C42" s="178">
        <f>輸出増加WS!L43</f>
        <v>38.798923679041529</v>
      </c>
      <c r="D42" s="179">
        <f>輸出増加WS!N43</f>
        <v>16.600577534637193</v>
      </c>
      <c r="E42" s="180">
        <f>輸出増加WS!P43</f>
        <v>0</v>
      </c>
      <c r="F42" s="181">
        <f>輸出増加WS!R43</f>
        <v>0</v>
      </c>
    </row>
    <row r="43" spans="1:6">
      <c r="A43" s="167">
        <v>40</v>
      </c>
      <c r="B43" s="195" t="s">
        <v>24</v>
      </c>
      <c r="C43" s="196">
        <f>輸出増加WS!L44</f>
        <v>8524.2586694741458</v>
      </c>
      <c r="D43" s="197">
        <f>輸出増加WS!N44</f>
        <v>3537.2459821109728</v>
      </c>
      <c r="E43" s="198">
        <f>輸出増加WS!P44</f>
        <v>380</v>
      </c>
      <c r="F43" s="199">
        <f>輸出増加WS!R44</f>
        <v>352</v>
      </c>
    </row>
  </sheetData>
  <mergeCells count="1">
    <mergeCell ref="I7:J7"/>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47"/>
  <sheetViews>
    <sheetView showGridLines="0" workbookViewId="0">
      <pane xSplit="2" ySplit="4" topLeftCell="C5" activePane="bottomRight" state="frozen"/>
      <selection pane="topRight" activeCell="C1" sqref="C1"/>
      <selection pane="bottomLeft" activeCell="A5" sqref="A5"/>
      <selection pane="bottomRight" activeCell="B3" sqref="B3"/>
    </sheetView>
  </sheetViews>
  <sheetFormatPr defaultColWidth="8.875" defaultRowHeight="11.25"/>
  <cols>
    <col min="1" max="1" width="3.25" style="1" customWidth="1"/>
    <col min="2" max="2" width="21.25" style="1" customWidth="1"/>
    <col min="3" max="3" width="9.375" style="1" customWidth="1"/>
    <col min="4" max="16384" width="8.875" style="1"/>
  </cols>
  <sheetData>
    <row r="1" spans="1:18" ht="13.5">
      <c r="B1" s="7" t="s">
        <v>275</v>
      </c>
      <c r="C1" s="8"/>
      <c r="D1" s="8"/>
      <c r="E1" s="8"/>
      <c r="F1" s="8"/>
      <c r="G1" s="8" t="s">
        <v>386</v>
      </c>
      <c r="H1" s="8"/>
      <c r="I1" s="8"/>
      <c r="J1" s="6"/>
      <c r="K1" s="6"/>
    </row>
    <row r="3" spans="1:18" ht="55.5" customHeight="1">
      <c r="B3" s="10"/>
      <c r="C3" s="4" t="s">
        <v>0</v>
      </c>
      <c r="D3" s="4" t="s">
        <v>274</v>
      </c>
      <c r="E3" s="4" t="s">
        <v>1</v>
      </c>
      <c r="F3" s="4" t="s">
        <v>2</v>
      </c>
      <c r="G3" s="4" t="s">
        <v>3</v>
      </c>
      <c r="H3" s="4" t="s">
        <v>384</v>
      </c>
      <c r="I3" s="4" t="s">
        <v>4</v>
      </c>
      <c r="J3" s="4" t="s">
        <v>5</v>
      </c>
      <c r="K3" s="2" t="s">
        <v>6</v>
      </c>
      <c r="L3" s="22" t="s">
        <v>25</v>
      </c>
      <c r="M3" s="4" t="s">
        <v>198</v>
      </c>
      <c r="N3" s="22" t="s">
        <v>199</v>
      </c>
      <c r="O3" s="4" t="s">
        <v>214</v>
      </c>
      <c r="P3" s="22" t="s">
        <v>52</v>
      </c>
      <c r="Q3" s="4" t="s">
        <v>215</v>
      </c>
      <c r="R3" s="27" t="s">
        <v>53</v>
      </c>
    </row>
    <row r="4" spans="1:18" ht="11.25" customHeight="1">
      <c r="B4" s="10"/>
      <c r="C4" s="4" t="s">
        <v>55</v>
      </c>
      <c r="D4" s="4" t="s">
        <v>56</v>
      </c>
      <c r="E4" s="4" t="s">
        <v>57</v>
      </c>
      <c r="F4" s="4" t="s">
        <v>58</v>
      </c>
      <c r="G4" s="4" t="s">
        <v>59</v>
      </c>
      <c r="H4" s="4" t="s">
        <v>60</v>
      </c>
      <c r="I4" s="4" t="s">
        <v>70</v>
      </c>
      <c r="J4" s="4" t="s">
        <v>61</v>
      </c>
      <c r="K4" s="2" t="s">
        <v>62</v>
      </c>
      <c r="L4" s="22" t="s">
        <v>63</v>
      </c>
      <c r="M4" s="74" t="s">
        <v>64</v>
      </c>
      <c r="N4" s="22" t="s">
        <v>65</v>
      </c>
      <c r="O4" s="4" t="s">
        <v>66</v>
      </c>
      <c r="P4" s="22" t="s">
        <v>200</v>
      </c>
      <c r="Q4" s="4" t="s">
        <v>67</v>
      </c>
      <c r="R4" s="27" t="s">
        <v>68</v>
      </c>
    </row>
    <row r="5" spans="1:18">
      <c r="A5" s="1" t="s">
        <v>219</v>
      </c>
      <c r="B5" s="16" t="s">
        <v>246</v>
      </c>
      <c r="C5" s="200" t="s">
        <v>51</v>
      </c>
      <c r="D5" s="13">
        <f>生産誘発額等!I49</f>
        <v>2.9227626818383105E-4</v>
      </c>
      <c r="E5" s="9">
        <f>C$44*D5</f>
        <v>1.7536576091029863</v>
      </c>
      <c r="F5" s="13">
        <f>分析係数表!G8</f>
        <v>0.11982810575688495</v>
      </c>
      <c r="G5" s="9">
        <f>E5*F5</f>
        <v>0.21013746944495865</v>
      </c>
      <c r="H5" s="14" t="s">
        <v>51</v>
      </c>
      <c r="I5" s="76"/>
      <c r="J5" s="15">
        <f>生産誘発額等!D49</f>
        <v>3.1337698914726281E-3</v>
      </c>
      <c r="K5" s="17">
        <f>I$44*J5</f>
        <v>3.2531916743554232</v>
      </c>
      <c r="L5" s="298">
        <f t="shared" ref="L5:L43" si="0">E5+K5</f>
        <v>5.0068492834584095</v>
      </c>
      <c r="M5" s="19">
        <f>分析係数表!F8</f>
        <v>0.4520504153237429</v>
      </c>
      <c r="N5" s="23">
        <f>L5*M5</f>
        <v>2.2633482980507584</v>
      </c>
      <c r="O5" s="15">
        <f>分析係数表!D8</f>
        <v>0.2736524906322878</v>
      </c>
      <c r="P5" s="25">
        <f t="shared" ref="P5:P43" si="1">ROUND(L5*O5,0)</f>
        <v>1</v>
      </c>
      <c r="Q5" s="15">
        <f>分析係数表!E8</f>
        <v>4.6479574456934729E-2</v>
      </c>
      <c r="R5" s="28">
        <f>ROUND(L5*Q5,0)</f>
        <v>0</v>
      </c>
    </row>
    <row r="6" spans="1:18" ht="11.25" customHeight="1">
      <c r="A6" s="1" t="s">
        <v>220</v>
      </c>
      <c r="B6" s="16" t="s">
        <v>247</v>
      </c>
      <c r="C6" s="200" t="s">
        <v>276</v>
      </c>
      <c r="D6" s="13">
        <f>生産誘発額等!I50</f>
        <v>1.3389132894059486E-4</v>
      </c>
      <c r="E6" s="9">
        <f t="shared" ref="E6:E43" si="2">C$44*D6</f>
        <v>0.80334797364356914</v>
      </c>
      <c r="F6" s="13">
        <f>分析係数表!G9</f>
        <v>0.27278621711745094</v>
      </c>
      <c r="G6" s="9">
        <f t="shared" ref="G6:G37" si="3">E6*F6</f>
        <v>0.21914225475919891</v>
      </c>
      <c r="H6" s="14"/>
      <c r="I6" s="76"/>
      <c r="J6" s="15">
        <f>生産誘発額等!D50</f>
        <v>3.1311257927102882E-4</v>
      </c>
      <c r="K6" s="17">
        <f t="shared" ref="K6:K38" si="4">I$44*J6</f>
        <v>0.32504468142100679</v>
      </c>
      <c r="L6" s="298">
        <f t="shared" si="0"/>
        <v>1.128392655064576</v>
      </c>
      <c r="M6" s="19">
        <f>分析係数表!F9</f>
        <v>0.74407187847350875</v>
      </c>
      <c r="N6" s="23">
        <f t="shared" ref="N6:N43" si="5">L6*M6</f>
        <v>0.83960524250960911</v>
      </c>
      <c r="O6" s="15">
        <f>分析係数表!D9</f>
        <v>0.14440533530937386</v>
      </c>
      <c r="P6" s="25">
        <f t="shared" si="1"/>
        <v>0</v>
      </c>
      <c r="Q6" s="15">
        <f>分析係数表!E9</f>
        <v>0.11439422008151168</v>
      </c>
      <c r="R6" s="28">
        <f t="shared" ref="R6:R43" si="6">ROUND(L6*Q6,0)</f>
        <v>0</v>
      </c>
    </row>
    <row r="7" spans="1:18" ht="11.25" customHeight="1">
      <c r="A7" s="1" t="s">
        <v>221</v>
      </c>
      <c r="B7" s="16" t="s">
        <v>248</v>
      </c>
      <c r="C7" s="200" t="s">
        <v>276</v>
      </c>
      <c r="D7" s="13">
        <f>生産誘発額等!I51</f>
        <v>7.6030917239184215E-4</v>
      </c>
      <c r="E7" s="9">
        <f t="shared" si="2"/>
        <v>4.5618550343510531</v>
      </c>
      <c r="F7" s="13">
        <f>分析係数表!G10</f>
        <v>0.17854260725424764</v>
      </c>
      <c r="G7" s="9">
        <f t="shared" si="3"/>
        <v>0.81448549174895246</v>
      </c>
      <c r="H7" s="14"/>
      <c r="I7" s="76"/>
      <c r="J7" s="15">
        <f>生産誘発額等!D51</f>
        <v>1.4807230755735042E-3</v>
      </c>
      <c r="K7" s="17">
        <f t="shared" si="4"/>
        <v>1.5371505082710553</v>
      </c>
      <c r="L7" s="298">
        <f t="shared" si="0"/>
        <v>6.0990055426221081</v>
      </c>
      <c r="M7" s="19">
        <f>分析係数表!F10</f>
        <v>0.51654343606185527</v>
      </c>
      <c r="N7" s="23">
        <f t="shared" si="5"/>
        <v>3.1504012795463239</v>
      </c>
      <c r="O7" s="15">
        <f>分析係数表!D10</f>
        <v>9.7799297694606213E-2</v>
      </c>
      <c r="P7" s="25">
        <f t="shared" si="1"/>
        <v>1</v>
      </c>
      <c r="Q7" s="15">
        <f>分析係数表!E10</f>
        <v>2.6958057972911079E-2</v>
      </c>
      <c r="R7" s="28">
        <f t="shared" si="6"/>
        <v>0</v>
      </c>
    </row>
    <row r="8" spans="1:18" ht="11.25" customHeight="1">
      <c r="A8" s="1" t="s">
        <v>222</v>
      </c>
      <c r="B8" s="16" t="s">
        <v>7</v>
      </c>
      <c r="C8" s="200" t="s">
        <v>276</v>
      </c>
      <c r="D8" s="13">
        <f>生産誘発額等!I52</f>
        <v>6.4535349522111215E-4</v>
      </c>
      <c r="E8" s="9">
        <f t="shared" si="2"/>
        <v>3.8721209713266731</v>
      </c>
      <c r="F8" s="13">
        <f>分析係数表!G11</f>
        <v>0.2349962690544718</v>
      </c>
      <c r="G8" s="9">
        <f t="shared" si="3"/>
        <v>0.90993398158934558</v>
      </c>
      <c r="H8" s="14"/>
      <c r="I8" s="76"/>
      <c r="J8" s="15">
        <f>生産誘発額等!D52</f>
        <v>2.5860162701365141E-4</v>
      </c>
      <c r="K8" s="17">
        <f t="shared" si="4"/>
        <v>0.26845642440589051</v>
      </c>
      <c r="L8" s="298">
        <f t="shared" si="0"/>
        <v>4.1405773957325636</v>
      </c>
      <c r="M8" s="19">
        <f>分析係数表!F11</f>
        <v>0.38828483104146677</v>
      </c>
      <c r="N8" s="23">
        <f t="shared" si="5"/>
        <v>1.6077233945161349</v>
      </c>
      <c r="O8" s="15">
        <f>分析係数表!D11</f>
        <v>2.238567316917173E-2</v>
      </c>
      <c r="P8" s="25">
        <f t="shared" si="1"/>
        <v>0</v>
      </c>
      <c r="Q8" s="15">
        <f>分析係数表!E11</f>
        <v>2.1852680950858117E-2</v>
      </c>
      <c r="R8" s="28">
        <f t="shared" si="6"/>
        <v>0</v>
      </c>
    </row>
    <row r="9" spans="1:18" ht="11.25" customHeight="1">
      <c r="A9" s="1" t="s">
        <v>223</v>
      </c>
      <c r="B9" s="16" t="s">
        <v>210</v>
      </c>
      <c r="C9" s="200" t="s">
        <v>276</v>
      </c>
      <c r="D9" s="13">
        <f>生産誘発額等!I53</f>
        <v>3.5201838779331321E-3</v>
      </c>
      <c r="E9" s="9">
        <f t="shared" si="2"/>
        <v>21.121103267598791</v>
      </c>
      <c r="F9" s="13">
        <f>分析係数表!G12</f>
        <v>0.14399966915404239</v>
      </c>
      <c r="G9" s="9">
        <f t="shared" si="3"/>
        <v>3.0414318827025895</v>
      </c>
      <c r="H9" s="14"/>
      <c r="I9" s="76"/>
      <c r="J9" s="15">
        <f>生産誘発額等!D53</f>
        <v>2.8899410814433067E-2</v>
      </c>
      <c r="K9" s="17">
        <f t="shared" si="4"/>
        <v>30.000710298199603</v>
      </c>
      <c r="L9" s="298">
        <f t="shared" si="0"/>
        <v>51.121813565798391</v>
      </c>
      <c r="M9" s="19">
        <f>分析係数表!F12</f>
        <v>0.33481714299007204</v>
      </c>
      <c r="N9" s="23">
        <f t="shared" si="5"/>
        <v>17.116459562571723</v>
      </c>
      <c r="O9" s="15">
        <f>分析係数表!D12</f>
        <v>3.7088865741159563E-2</v>
      </c>
      <c r="P9" s="25">
        <f t="shared" si="1"/>
        <v>2</v>
      </c>
      <c r="Q9" s="15">
        <f>分析係数表!E12</f>
        <v>3.539948357013805E-2</v>
      </c>
      <c r="R9" s="28">
        <f t="shared" si="6"/>
        <v>2</v>
      </c>
    </row>
    <row r="10" spans="1:18" ht="11.25" customHeight="1">
      <c r="A10" s="1" t="s">
        <v>224</v>
      </c>
      <c r="B10" s="16" t="s">
        <v>8</v>
      </c>
      <c r="C10" s="200" t="s">
        <v>276</v>
      </c>
      <c r="D10" s="13">
        <f>生産誘発額等!I54</f>
        <v>1.6343618497292264E-3</v>
      </c>
      <c r="E10" s="9">
        <f t="shared" si="2"/>
        <v>9.8061710983753585</v>
      </c>
      <c r="F10" s="13">
        <f>分析係数表!G13</f>
        <v>0.23596605339775753</v>
      </c>
      <c r="G10" s="9">
        <f t="shared" si="3"/>
        <v>2.3139234930267865</v>
      </c>
      <c r="H10" s="14"/>
      <c r="I10" s="76"/>
      <c r="J10" s="15">
        <f>生産誘発額等!D54</f>
        <v>1.2604855395693449E-3</v>
      </c>
      <c r="K10" s="17">
        <f t="shared" si="4"/>
        <v>1.3085201546324872</v>
      </c>
      <c r="L10" s="298">
        <f t="shared" si="0"/>
        <v>11.114691253007846</v>
      </c>
      <c r="M10" s="19">
        <f>分析係数表!F13</f>
        <v>0.36934894381465649</v>
      </c>
      <c r="N10" s="23">
        <f t="shared" si="5"/>
        <v>4.1051994751244489</v>
      </c>
      <c r="O10" s="15">
        <f>分析係数表!D13</f>
        <v>0.1651861487951434</v>
      </c>
      <c r="P10" s="25">
        <f t="shared" si="1"/>
        <v>2</v>
      </c>
      <c r="Q10" s="15">
        <f>分析係数表!E13</f>
        <v>0.12199715046769498</v>
      </c>
      <c r="R10" s="28">
        <f t="shared" si="6"/>
        <v>1</v>
      </c>
    </row>
    <row r="11" spans="1:18" ht="11.25" customHeight="1">
      <c r="A11" s="1" t="s">
        <v>225</v>
      </c>
      <c r="B11" s="16" t="s">
        <v>36</v>
      </c>
      <c r="C11" s="200" t="s">
        <v>276</v>
      </c>
      <c r="D11" s="13">
        <f>生産誘発額等!I55</f>
        <v>1.1829406040737501E-2</v>
      </c>
      <c r="E11" s="9">
        <f t="shared" si="2"/>
        <v>70.976436244425003</v>
      </c>
      <c r="F11" s="13">
        <f>分析係数表!G14</f>
        <v>0.17574790290253137</v>
      </c>
      <c r="G11" s="9">
        <f t="shared" si="3"/>
        <v>12.473959825452914</v>
      </c>
      <c r="H11" s="14"/>
      <c r="I11" s="76"/>
      <c r="J11" s="15">
        <f>生産誘発額等!D55</f>
        <v>1.3712375602620002E-3</v>
      </c>
      <c r="K11" s="17">
        <f t="shared" si="4"/>
        <v>1.4234927161520166</v>
      </c>
      <c r="L11" s="298">
        <f t="shared" si="0"/>
        <v>72.399928960577014</v>
      </c>
      <c r="M11" s="19">
        <f>分析係数表!F14</f>
        <v>0.32729567218469302</v>
      </c>
      <c r="N11" s="23">
        <f t="shared" si="5"/>
        <v>23.696183415276078</v>
      </c>
      <c r="O11" s="15">
        <f>分析係数表!D14</f>
        <v>4.5196804531672026E-2</v>
      </c>
      <c r="P11" s="25">
        <f t="shared" si="1"/>
        <v>3</v>
      </c>
      <c r="Q11" s="15">
        <f>分析係数表!E14</f>
        <v>3.8130342673435243E-2</v>
      </c>
      <c r="R11" s="28">
        <f t="shared" si="6"/>
        <v>3</v>
      </c>
    </row>
    <row r="12" spans="1:18" ht="11.25" customHeight="1">
      <c r="A12" s="1" t="s">
        <v>226</v>
      </c>
      <c r="B12" s="16" t="s">
        <v>9</v>
      </c>
      <c r="C12" s="200" t="s">
        <v>276</v>
      </c>
      <c r="D12" s="13">
        <f>生産誘発額等!I56</f>
        <v>8.5818253311247789E-2</v>
      </c>
      <c r="E12" s="9">
        <f t="shared" si="2"/>
        <v>514.90951986748678</v>
      </c>
      <c r="F12" s="13">
        <f>分析係数表!G15</f>
        <v>0.10387096116118634</v>
      </c>
      <c r="G12" s="9">
        <f t="shared" si="3"/>
        <v>53.484146739680824</v>
      </c>
      <c r="H12" s="14"/>
      <c r="I12" s="76"/>
      <c r="J12" s="15">
        <f>生産誘発額等!D56</f>
        <v>3.1346909647113137E-3</v>
      </c>
      <c r="K12" s="17">
        <f t="shared" si="4"/>
        <v>3.2541478478765606</v>
      </c>
      <c r="L12" s="298">
        <f t="shared" si="0"/>
        <v>518.16366771536332</v>
      </c>
      <c r="M12" s="19">
        <f>分析係数表!F15</f>
        <v>0.33005409485469872</v>
      </c>
      <c r="N12" s="23">
        <f t="shared" si="5"/>
        <v>171.02204033438511</v>
      </c>
      <c r="O12" s="15">
        <f>分析係数表!D15</f>
        <v>1.862209422908882E-2</v>
      </c>
      <c r="P12" s="25">
        <f t="shared" si="1"/>
        <v>10</v>
      </c>
      <c r="Q12" s="15">
        <f>分析係数表!E15</f>
        <v>1.8544573004253467E-2</v>
      </c>
      <c r="R12" s="28">
        <f t="shared" si="6"/>
        <v>10</v>
      </c>
    </row>
    <row r="13" spans="1:18" ht="11.25" customHeight="1">
      <c r="A13" s="1" t="s">
        <v>227</v>
      </c>
      <c r="B13" s="16" t="s">
        <v>10</v>
      </c>
      <c r="C13" s="200" t="s">
        <v>276</v>
      </c>
      <c r="D13" s="13">
        <f>生産誘発額等!I57</f>
        <v>1.7275979643499376E-3</v>
      </c>
      <c r="E13" s="9">
        <f t="shared" si="2"/>
        <v>10.365587786099626</v>
      </c>
      <c r="F13" s="13">
        <f>分析係数表!G16</f>
        <v>1.9772048092292722E-2</v>
      </c>
      <c r="G13" s="9">
        <f t="shared" si="3"/>
        <v>0.20494890021164386</v>
      </c>
      <c r="H13" s="14"/>
      <c r="I13" s="76"/>
      <c r="J13" s="15">
        <f>生産誘発額等!D57</f>
        <v>3.0763452694758755E-3</v>
      </c>
      <c r="K13" s="17">
        <f t="shared" si="4"/>
        <v>3.193578713400254</v>
      </c>
      <c r="L13" s="298">
        <f t="shared" si="0"/>
        <v>13.559166499499881</v>
      </c>
      <c r="M13" s="19">
        <f>分析係数表!F16</f>
        <v>0.17086837167280561</v>
      </c>
      <c r="N13" s="23">
        <f t="shared" si="5"/>
        <v>2.3168327010100001</v>
      </c>
      <c r="O13" s="15">
        <f>分析係数表!D16</f>
        <v>1.2952602682604767E-2</v>
      </c>
      <c r="P13" s="25">
        <f t="shared" si="1"/>
        <v>0</v>
      </c>
      <c r="Q13" s="15">
        <f>分析係数表!E16</f>
        <v>1.2952602682604767E-2</v>
      </c>
      <c r="R13" s="28">
        <f t="shared" si="6"/>
        <v>0</v>
      </c>
    </row>
    <row r="14" spans="1:18" ht="11.25" customHeight="1">
      <c r="A14" s="1" t="s">
        <v>139</v>
      </c>
      <c r="B14" s="16" t="s">
        <v>295</v>
      </c>
      <c r="C14" s="200" t="s">
        <v>276</v>
      </c>
      <c r="D14" s="13">
        <f>生産誘発額等!I58</f>
        <v>2.3528263473396368E-2</v>
      </c>
      <c r="E14" s="9">
        <f t="shared" si="2"/>
        <v>141.16958084037822</v>
      </c>
      <c r="F14" s="13">
        <f>分析係数表!G17</f>
        <v>0.23402763404868787</v>
      </c>
      <c r="G14" s="9">
        <f t="shared" si="3"/>
        <v>33.037583003718694</v>
      </c>
      <c r="H14" s="14"/>
      <c r="I14" s="76"/>
      <c r="J14" s="15">
        <f>生産誘発額等!D58</f>
        <v>1.4083487609059845E-3</v>
      </c>
      <c r="K14" s="17">
        <f t="shared" si="4"/>
        <v>1.462018151375855</v>
      </c>
      <c r="L14" s="298">
        <f t="shared" si="0"/>
        <v>142.63159899175406</v>
      </c>
      <c r="M14" s="19">
        <f>分析係数表!F17</f>
        <v>0.36995154049829787</v>
      </c>
      <c r="N14" s="23">
        <f t="shared" si="5"/>
        <v>52.766779770734885</v>
      </c>
      <c r="O14" s="15">
        <f>分析係数表!D17</f>
        <v>4.4453920652026524E-2</v>
      </c>
      <c r="P14" s="25">
        <f t="shared" si="1"/>
        <v>6</v>
      </c>
      <c r="Q14" s="15">
        <f>分析係数表!E17</f>
        <v>4.2061277361062542E-2</v>
      </c>
      <c r="R14" s="28">
        <f t="shared" si="6"/>
        <v>6</v>
      </c>
    </row>
    <row r="15" spans="1:18" ht="11.25" customHeight="1">
      <c r="A15" s="1" t="s">
        <v>140</v>
      </c>
      <c r="B15" s="16" t="s">
        <v>11</v>
      </c>
      <c r="C15" s="200" t="s">
        <v>276</v>
      </c>
      <c r="D15" s="13">
        <f>生産誘発額等!I59</f>
        <v>5.3082755321581339E-3</v>
      </c>
      <c r="E15" s="9">
        <f t="shared" si="2"/>
        <v>31.849653192948804</v>
      </c>
      <c r="F15" s="13">
        <f>分析係数表!G18</f>
        <v>0.21755179396051724</v>
      </c>
      <c r="G15" s="9">
        <f t="shared" si="3"/>
        <v>6.9289491891463282</v>
      </c>
      <c r="H15" s="14"/>
      <c r="I15" s="76"/>
      <c r="J15" s="15">
        <f>生産誘発額等!D59</f>
        <v>4.3469655065239509E-4</v>
      </c>
      <c r="K15" s="17">
        <f t="shared" si="4"/>
        <v>0.45126197788212558</v>
      </c>
      <c r="L15" s="298">
        <f t="shared" si="0"/>
        <v>32.300915170830926</v>
      </c>
      <c r="M15" s="19">
        <f>分析係数表!F18</f>
        <v>0.4635011306393737</v>
      </c>
      <c r="N15" s="23">
        <f t="shared" si="5"/>
        <v>14.971510702366633</v>
      </c>
      <c r="O15" s="15">
        <f>分析係数表!D18</f>
        <v>4.1488554421314744E-2</v>
      </c>
      <c r="P15" s="25">
        <f t="shared" si="1"/>
        <v>1</v>
      </c>
      <c r="Q15" s="15">
        <f>分析係数表!E18</f>
        <v>3.8178621954614265E-2</v>
      </c>
      <c r="R15" s="28">
        <f t="shared" si="6"/>
        <v>1</v>
      </c>
    </row>
    <row r="16" spans="1:18" ht="11.25" customHeight="1">
      <c r="A16" s="1" t="s">
        <v>141</v>
      </c>
      <c r="B16" s="16" t="s">
        <v>12</v>
      </c>
      <c r="C16" s="200" t="s">
        <v>276</v>
      </c>
      <c r="D16" s="13">
        <f>生産誘発額等!I60</f>
        <v>0.18866999957262412</v>
      </c>
      <c r="E16" s="9">
        <f t="shared" si="2"/>
        <v>1132.0199974357447</v>
      </c>
      <c r="F16" s="13">
        <f>分析係数表!G19</f>
        <v>4.2381117789262797E-2</v>
      </c>
      <c r="G16" s="9">
        <f t="shared" si="3"/>
        <v>47.976272851125266</v>
      </c>
      <c r="H16" s="14"/>
      <c r="I16" s="76"/>
      <c r="J16" s="15">
        <f>生産誘発額等!D60</f>
        <v>2.9435787986519906E-4</v>
      </c>
      <c r="K16" s="17">
        <f t="shared" si="4"/>
        <v>0.30557527745228946</v>
      </c>
      <c r="L16" s="298">
        <f t="shared" si="0"/>
        <v>1132.3255727131971</v>
      </c>
      <c r="M16" s="19">
        <f>分析係数表!F19</f>
        <v>0.17645477862102601</v>
      </c>
      <c r="N16" s="23">
        <f t="shared" si="5"/>
        <v>199.80425826003369</v>
      </c>
      <c r="O16" s="15">
        <f>分析係数表!D19</f>
        <v>8.3109656186295868E-3</v>
      </c>
      <c r="P16" s="25">
        <f t="shared" si="1"/>
        <v>9</v>
      </c>
      <c r="Q16" s="15">
        <f>分析係数表!E19</f>
        <v>8.1137788631236215E-3</v>
      </c>
      <c r="R16" s="28">
        <f t="shared" si="6"/>
        <v>9</v>
      </c>
    </row>
    <row r="17" spans="1:18" ht="11.25" customHeight="1">
      <c r="A17" s="1" t="s">
        <v>142</v>
      </c>
      <c r="B17" s="16" t="s">
        <v>13</v>
      </c>
      <c r="C17" s="200" t="s">
        <v>276</v>
      </c>
      <c r="D17" s="13">
        <f>生産誘発額等!I61</f>
        <v>1.2940234459377547E-2</v>
      </c>
      <c r="E17" s="9">
        <f t="shared" si="2"/>
        <v>77.641406756265283</v>
      </c>
      <c r="F17" s="13">
        <f>分析係数表!G20</f>
        <v>0.11103277983246747</v>
      </c>
      <c r="G17" s="9">
        <f t="shared" si="3"/>
        <v>8.6207412222514552</v>
      </c>
      <c r="H17" s="14"/>
      <c r="I17" s="76"/>
      <c r="J17" s="15">
        <f>生産誘発額等!D61</f>
        <v>1.870059255608302E-4</v>
      </c>
      <c r="K17" s="17">
        <f t="shared" si="4"/>
        <v>0.19413235213761595</v>
      </c>
      <c r="L17" s="298">
        <f t="shared" si="0"/>
        <v>77.835539108402898</v>
      </c>
      <c r="M17" s="19">
        <f>分析係数表!F20</f>
        <v>0.24737258814980315</v>
      </c>
      <c r="N17" s="23">
        <f t="shared" si="5"/>
        <v>19.254378759280847</v>
      </c>
      <c r="O17" s="15">
        <f>分析係数表!D20</f>
        <v>2.4837040813006365E-2</v>
      </c>
      <c r="P17" s="25">
        <f t="shared" si="1"/>
        <v>2</v>
      </c>
      <c r="Q17" s="15">
        <f>分析係数表!E20</f>
        <v>2.4562278789456368E-2</v>
      </c>
      <c r="R17" s="28">
        <f t="shared" si="6"/>
        <v>2</v>
      </c>
    </row>
    <row r="18" spans="1:18" ht="11.25" customHeight="1">
      <c r="A18" s="1" t="s">
        <v>143</v>
      </c>
      <c r="B18" s="16" t="s">
        <v>14</v>
      </c>
      <c r="C18" s="200" t="s">
        <v>276</v>
      </c>
      <c r="D18" s="13">
        <f>生産誘発額等!I62</f>
        <v>1.277605247785449E-2</v>
      </c>
      <c r="E18" s="9">
        <f t="shared" si="2"/>
        <v>76.656314867126937</v>
      </c>
      <c r="F18" s="13">
        <f>分析係数表!G21</f>
        <v>0.28467983327929475</v>
      </c>
      <c r="G18" s="9">
        <f t="shared" si="3"/>
        <v>21.822506936178819</v>
      </c>
      <c r="H18" s="14"/>
      <c r="I18" s="76"/>
      <c r="J18" s="15">
        <f>生産誘発額等!D62</f>
        <v>7.8756066859884705E-4</v>
      </c>
      <c r="K18" s="17">
        <f t="shared" si="4"/>
        <v>0.81757305062739583</v>
      </c>
      <c r="L18" s="298">
        <f t="shared" si="0"/>
        <v>77.47388791775434</v>
      </c>
      <c r="M18" s="19">
        <f>分析係数表!F21</f>
        <v>0.42515189534375575</v>
      </c>
      <c r="N18" s="23">
        <f t="shared" si="5"/>
        <v>32.938170287882954</v>
      </c>
      <c r="O18" s="15">
        <f>分析係数表!D21</f>
        <v>6.1343946819791585E-2</v>
      </c>
      <c r="P18" s="25">
        <f t="shared" si="1"/>
        <v>5</v>
      </c>
      <c r="Q18" s="15">
        <f>分析係数表!E21</f>
        <v>5.4343995376178865E-2</v>
      </c>
      <c r="R18" s="28">
        <f t="shared" si="6"/>
        <v>4</v>
      </c>
    </row>
    <row r="19" spans="1:18" ht="11.25" customHeight="1">
      <c r="A19" s="1" t="s">
        <v>144</v>
      </c>
      <c r="B19" s="16" t="s">
        <v>232</v>
      </c>
      <c r="C19" s="200" t="s">
        <v>276</v>
      </c>
      <c r="D19" s="13">
        <f>生産誘発額等!I63</f>
        <v>0.10152604964169927</v>
      </c>
      <c r="E19" s="9">
        <f t="shared" si="2"/>
        <v>609.15629785019564</v>
      </c>
      <c r="F19" s="13">
        <f>分析係数表!G22</f>
        <v>0.19753386347788673</v>
      </c>
      <c r="G19" s="9">
        <f t="shared" si="3"/>
        <v>120.32899697623546</v>
      </c>
      <c r="H19" s="14"/>
      <c r="I19" s="76"/>
      <c r="J19" s="15">
        <f>生産誘発額等!D63</f>
        <v>2.2662373252483269E-4</v>
      </c>
      <c r="K19" s="17">
        <f t="shared" si="4"/>
        <v>0.23525991549899206</v>
      </c>
      <c r="L19" s="298">
        <f t="shared" si="0"/>
        <v>609.39155776569464</v>
      </c>
      <c r="M19" s="19">
        <f>分析係数表!F22</f>
        <v>0.41915604646677446</v>
      </c>
      <c r="N19" s="23">
        <f t="shared" si="5"/>
        <v>255.43015610329758</v>
      </c>
      <c r="O19" s="15">
        <f>分析係数表!D22</f>
        <v>2.9425619037728289E-2</v>
      </c>
      <c r="P19" s="25">
        <f t="shared" si="1"/>
        <v>18</v>
      </c>
      <c r="Q19" s="15">
        <f>分析係数表!E22</f>
        <v>2.8940662878506891E-2</v>
      </c>
      <c r="R19" s="28">
        <f t="shared" si="6"/>
        <v>18</v>
      </c>
    </row>
    <row r="20" spans="1:18" ht="11.25" customHeight="1">
      <c r="A20" s="1" t="s">
        <v>145</v>
      </c>
      <c r="B20" s="16" t="s">
        <v>233</v>
      </c>
      <c r="C20" s="200" t="s">
        <v>276</v>
      </c>
      <c r="D20" s="13">
        <f>生産誘発額等!I64</f>
        <v>0.10641878722620636</v>
      </c>
      <c r="E20" s="9">
        <f t="shared" si="2"/>
        <v>638.5127233572382</v>
      </c>
      <c r="F20" s="13">
        <f>分析係数表!G23</f>
        <v>0.20785566100352021</v>
      </c>
      <c r="G20" s="9">
        <f>E20*F20</f>
        <v>132.71848417257658</v>
      </c>
      <c r="H20" s="14"/>
      <c r="I20" s="76"/>
      <c r="J20" s="15">
        <f>生産誘発額等!D64</f>
        <v>2.1602805216059087E-4</v>
      </c>
      <c r="K20" s="17">
        <f>I$44*J20</f>
        <v>0.22426045467741762</v>
      </c>
      <c r="L20" s="298">
        <f>E20+K20</f>
        <v>638.73698381191559</v>
      </c>
      <c r="M20" s="19">
        <f>分析係数表!F23</f>
        <v>0.42478695148042223</v>
      </c>
      <c r="N20" s="23">
        <f>L20*M20</f>
        <v>271.3271361512634</v>
      </c>
      <c r="O20" s="15">
        <f>分析係数表!D23</f>
        <v>3.5044555722743287E-2</v>
      </c>
      <c r="P20" s="25">
        <f>ROUND(L20*O20,0)</f>
        <v>22</v>
      </c>
      <c r="Q20" s="15">
        <f>分析係数表!E23</f>
        <v>3.4275414947972954E-2</v>
      </c>
      <c r="R20" s="28">
        <f>ROUND(L20*Q20,0)</f>
        <v>22</v>
      </c>
    </row>
    <row r="21" spans="1:18" ht="11.25" customHeight="1">
      <c r="A21" s="1" t="s">
        <v>146</v>
      </c>
      <c r="B21" s="16" t="s">
        <v>234</v>
      </c>
      <c r="C21" s="200" t="s">
        <v>276</v>
      </c>
      <c r="D21" s="13">
        <f>生産誘発額等!I65</f>
        <v>6.702881865722269E-3</v>
      </c>
      <c r="E21" s="9">
        <f t="shared" si="2"/>
        <v>40.217291194333612</v>
      </c>
      <c r="F21" s="13">
        <f>分析係数表!G24</f>
        <v>0.19290112247208774</v>
      </c>
      <c r="G21" s="9">
        <f>E21*F21</f>
        <v>7.757960614173764</v>
      </c>
      <c r="H21" s="14"/>
      <c r="I21" s="76"/>
      <c r="J21" s="15">
        <f>生産誘発額等!D65</f>
        <v>1.0656197782470641E-3</v>
      </c>
      <c r="K21" s="17">
        <f>I$44*J21</f>
        <v>1.1062284439119294</v>
      </c>
      <c r="L21" s="298">
        <f>E21+K21</f>
        <v>41.323519638245543</v>
      </c>
      <c r="M21" s="19">
        <f>分析係数表!F24</f>
        <v>0.36341689561906876</v>
      </c>
      <c r="N21" s="23">
        <f>L21*M21</f>
        <v>15.017665222984819</v>
      </c>
      <c r="O21" s="15">
        <f>分析係数表!D24</f>
        <v>4.5804723184795566E-2</v>
      </c>
      <c r="P21" s="25">
        <f>ROUND(L21*O21,0)</f>
        <v>2</v>
      </c>
      <c r="Q21" s="15">
        <f>分析係数表!E24</f>
        <v>4.4933066139114755E-2</v>
      </c>
      <c r="R21" s="28">
        <f>ROUND(L21*Q21,0)</f>
        <v>2</v>
      </c>
    </row>
    <row r="22" spans="1:18" ht="11.25" customHeight="1">
      <c r="A22" s="1" t="s">
        <v>147</v>
      </c>
      <c r="B22" s="16" t="s">
        <v>249</v>
      </c>
      <c r="C22" s="200" t="s">
        <v>276</v>
      </c>
      <c r="D22" s="13">
        <f>生産誘発額等!I66</f>
        <v>4.1752993939410434E-2</v>
      </c>
      <c r="E22" s="9">
        <f t="shared" si="2"/>
        <v>250.51796363646261</v>
      </c>
      <c r="F22" s="13">
        <f>分析係数表!G25</f>
        <v>0.19601885967651284</v>
      </c>
      <c r="G22" s="9">
        <f t="shared" si="3"/>
        <v>49.106245560501513</v>
      </c>
      <c r="H22" s="14"/>
      <c r="I22" s="76"/>
      <c r="J22" s="15">
        <f>生産誘発額等!D66</f>
        <v>3.5644111025594347E-4</v>
      </c>
      <c r="K22" s="17">
        <f t="shared" si="4"/>
        <v>0.37002437716884518</v>
      </c>
      <c r="L22" s="298">
        <f t="shared" si="0"/>
        <v>250.88798801363146</v>
      </c>
      <c r="M22" s="19">
        <f>分析係数表!F25</f>
        <v>0.34892899519140697</v>
      </c>
      <c r="N22" s="23">
        <f t="shared" si="5"/>
        <v>87.542093563190178</v>
      </c>
      <c r="O22" s="15">
        <f>分析係数表!D25</f>
        <v>3.4959095734715541E-2</v>
      </c>
      <c r="P22" s="25">
        <f t="shared" si="1"/>
        <v>9</v>
      </c>
      <c r="Q22" s="15">
        <f>分析係数表!E25</f>
        <v>3.4440766876912506E-2</v>
      </c>
      <c r="R22" s="28">
        <f t="shared" si="6"/>
        <v>9</v>
      </c>
    </row>
    <row r="23" spans="1:18" ht="11.25" customHeight="1">
      <c r="A23" s="1" t="s">
        <v>148</v>
      </c>
      <c r="B23" s="16" t="s">
        <v>15</v>
      </c>
      <c r="C23" s="200" t="s">
        <v>276</v>
      </c>
      <c r="D23" s="13">
        <f>生産誘発額等!I67</f>
        <v>0.1545553593832848</v>
      </c>
      <c r="E23" s="9">
        <f t="shared" si="2"/>
        <v>927.3321562997088</v>
      </c>
      <c r="F23" s="13">
        <f>分析係数表!G26</f>
        <v>0.2004458717578543</v>
      </c>
      <c r="G23" s="9">
        <f t="shared" si="3"/>
        <v>185.87990247858593</v>
      </c>
      <c r="H23" s="14"/>
      <c r="I23" s="76"/>
      <c r="J23" s="15">
        <f>生産誘発額等!D67</f>
        <v>3.5134757134225956E-3</v>
      </c>
      <c r="K23" s="17">
        <f t="shared" si="4"/>
        <v>3.6473673354443878</v>
      </c>
      <c r="L23" s="298">
        <f t="shared" si="0"/>
        <v>930.97952363515321</v>
      </c>
      <c r="M23" s="19">
        <f>分析係数表!F26</f>
        <v>0.34176102976079403</v>
      </c>
      <c r="N23" s="23">
        <f t="shared" si="5"/>
        <v>318.17252068376342</v>
      </c>
      <c r="O23" s="15">
        <f>分析係数表!D26</f>
        <v>2.5195355338839619E-2</v>
      </c>
      <c r="P23" s="25">
        <f t="shared" si="1"/>
        <v>23</v>
      </c>
      <c r="Q23" s="15">
        <f>分析係数表!E26</f>
        <v>2.4685974681555249E-2</v>
      </c>
      <c r="R23" s="28">
        <f t="shared" si="6"/>
        <v>23</v>
      </c>
    </row>
    <row r="24" spans="1:18" ht="11.25" customHeight="1">
      <c r="A24" s="1" t="s">
        <v>149</v>
      </c>
      <c r="B24" s="16" t="s">
        <v>290</v>
      </c>
      <c r="C24" s="200" t="s">
        <v>276</v>
      </c>
      <c r="D24" s="13">
        <f>生産誘発額等!I68</f>
        <v>3.8228670185620345E-2</v>
      </c>
      <c r="E24" s="9">
        <f t="shared" si="2"/>
        <v>229.37202111372207</v>
      </c>
      <c r="F24" s="13">
        <f>分析係数表!G27</f>
        <v>0.17801424712710151</v>
      </c>
      <c r="G24" s="9">
        <f t="shared" si="3"/>
        <v>40.831487650580868</v>
      </c>
      <c r="H24" s="14"/>
      <c r="I24" s="76"/>
      <c r="J24" s="15">
        <f>生産誘発額等!D68</f>
        <v>2.2902323648062569E-3</v>
      </c>
      <c r="K24" s="17">
        <f t="shared" si="4"/>
        <v>2.3775085981267954</v>
      </c>
      <c r="L24" s="298">
        <f t="shared" si="0"/>
        <v>231.74952971184888</v>
      </c>
      <c r="M24" s="19">
        <f>分析係数表!F27</f>
        <v>0.3354402389489512</v>
      </c>
      <c r="N24" s="23">
        <f t="shared" si="5"/>
        <v>77.738117622849657</v>
      </c>
      <c r="O24" s="15">
        <f>分析係数表!D27</f>
        <v>2.2648101403620974E-2</v>
      </c>
      <c r="P24" s="25">
        <f t="shared" si="1"/>
        <v>5</v>
      </c>
      <c r="Q24" s="15">
        <f>分析係数表!E27</f>
        <v>2.2430380263578655E-2</v>
      </c>
      <c r="R24" s="28">
        <f>ROUND(L24*Q24,0)</f>
        <v>5</v>
      </c>
    </row>
    <row r="25" spans="1:18" ht="11.25" customHeight="1">
      <c r="A25" s="1" t="s">
        <v>150</v>
      </c>
      <c r="B25" s="16" t="s">
        <v>208</v>
      </c>
      <c r="C25" s="200" t="s">
        <v>276</v>
      </c>
      <c r="D25" s="13">
        <f>生産誘発額等!I69</f>
        <v>0.14610552807796223</v>
      </c>
      <c r="E25" s="9">
        <f t="shared" si="2"/>
        <v>876.63316846777343</v>
      </c>
      <c r="F25" s="13">
        <f>分析係数表!G28</f>
        <v>0.17968722251031818</v>
      </c>
      <c r="G25" s="9">
        <f t="shared" si="3"/>
        <v>157.51977920239406</v>
      </c>
      <c r="H25" s="14"/>
      <c r="I25" s="76"/>
      <c r="J25" s="15">
        <f>生産誘発額等!D69</f>
        <v>2.3584939516576369E-3</v>
      </c>
      <c r="K25" s="17">
        <f t="shared" si="4"/>
        <v>2.4483714992694328</v>
      </c>
      <c r="L25" s="298">
        <f t="shared" si="0"/>
        <v>879.08153996704289</v>
      </c>
      <c r="M25" s="19">
        <f>分析係数表!F28</f>
        <v>0.30733691598411605</v>
      </c>
      <c r="N25" s="23">
        <f t="shared" si="5"/>
        <v>270.17420939203839</v>
      </c>
      <c r="O25" s="15">
        <f>分析係数表!D28</f>
        <v>2.8688437249149327E-2</v>
      </c>
      <c r="P25" s="25">
        <f t="shared" si="1"/>
        <v>25</v>
      </c>
      <c r="Q25" s="15">
        <f>分析係数表!E28</f>
        <v>2.8133457885501985E-2</v>
      </c>
      <c r="R25" s="28">
        <f t="shared" si="6"/>
        <v>25</v>
      </c>
    </row>
    <row r="26" spans="1:18" ht="11.25" customHeight="1">
      <c r="A26" s="1" t="s">
        <v>151</v>
      </c>
      <c r="B26" s="16" t="s">
        <v>16</v>
      </c>
      <c r="C26" s="200" t="s">
        <v>276</v>
      </c>
      <c r="D26" s="13">
        <f>生産誘発額等!I70</f>
        <v>1.7155608805717593E-2</v>
      </c>
      <c r="E26" s="9">
        <f t="shared" si="2"/>
        <v>102.93365283430556</v>
      </c>
      <c r="F26" s="13">
        <f>分析係数表!G29</f>
        <v>0.25422836329948895</v>
      </c>
      <c r="G26" s="9">
        <f t="shared" si="3"/>
        <v>26.168654088503306</v>
      </c>
      <c r="H26" s="14"/>
      <c r="I26" s="76"/>
      <c r="J26" s="15">
        <f>生産誘発額等!D70</f>
        <v>3.6024910197497454E-3</v>
      </c>
      <c r="K26" s="17">
        <f t="shared" si="4"/>
        <v>3.7397748393334496</v>
      </c>
      <c r="L26" s="298">
        <f t="shared" si="0"/>
        <v>106.67342767363901</v>
      </c>
      <c r="M26" s="19">
        <f>分析係数表!F29</f>
        <v>0.40384720428768384</v>
      </c>
      <c r="N26" s="23">
        <f t="shared" si="5"/>
        <v>43.079765537783558</v>
      </c>
      <c r="O26" s="15">
        <f>分析係数表!D29</f>
        <v>7.670374473161555E-2</v>
      </c>
      <c r="P26" s="25">
        <f t="shared" si="1"/>
        <v>8</v>
      </c>
      <c r="Q26" s="15">
        <f>分析係数表!E29</f>
        <v>6.1557890505000185E-2</v>
      </c>
      <c r="R26" s="28">
        <f t="shared" si="6"/>
        <v>7</v>
      </c>
    </row>
    <row r="27" spans="1:18" ht="11.25" customHeight="1">
      <c r="A27" s="1" t="s">
        <v>152</v>
      </c>
      <c r="B27" s="16" t="s">
        <v>17</v>
      </c>
      <c r="C27" s="200" t="s">
        <v>276</v>
      </c>
      <c r="D27" s="13">
        <f>生産誘発額等!I71</f>
        <v>3.8937773531758451E-3</v>
      </c>
      <c r="E27" s="9">
        <f t="shared" si="2"/>
        <v>23.362664119055072</v>
      </c>
      <c r="F27" s="13">
        <f>分析係数表!G30</f>
        <v>0.34673715455884868</v>
      </c>
      <c r="G27" s="9">
        <f t="shared" si="3"/>
        <v>8.1007036795552665</v>
      </c>
      <c r="H27" s="14"/>
      <c r="I27" s="76"/>
      <c r="J27" s="15">
        <f>生産誘発額等!D71</f>
        <v>4.2997414944361406E-3</v>
      </c>
      <c r="K27" s="17">
        <f t="shared" si="4"/>
        <v>4.4635961528773835</v>
      </c>
      <c r="L27" s="298">
        <f t="shared" si="0"/>
        <v>27.826260271932455</v>
      </c>
      <c r="M27" s="19">
        <f>分析係数表!F30</f>
        <v>0.44336430675838301</v>
      </c>
      <c r="N27" s="23">
        <f t="shared" si="5"/>
        <v>12.337170595143666</v>
      </c>
      <c r="O27" s="15">
        <f>分析係数表!D30</f>
        <v>8.6867041025616112E-2</v>
      </c>
      <c r="P27" s="25">
        <f t="shared" si="1"/>
        <v>2</v>
      </c>
      <c r="Q27" s="15">
        <f>分析係数表!E30</f>
        <v>6.5897217034789901E-2</v>
      </c>
      <c r="R27" s="28">
        <f t="shared" si="6"/>
        <v>2</v>
      </c>
    </row>
    <row r="28" spans="1:18" ht="11.25" customHeight="1">
      <c r="A28" s="1" t="s">
        <v>153</v>
      </c>
      <c r="B28" s="16" t="s">
        <v>209</v>
      </c>
      <c r="C28" s="200" t="s">
        <v>276</v>
      </c>
      <c r="D28" s="13">
        <f>生産誘発額等!I72</f>
        <v>3.1151781538862909E-2</v>
      </c>
      <c r="E28" s="9">
        <f t="shared" si="2"/>
        <v>186.91068923317746</v>
      </c>
      <c r="F28" s="13">
        <f>分析係数表!G31</f>
        <v>7.0744430198025232E-2</v>
      </c>
      <c r="G28" s="9">
        <f t="shared" si="3"/>
        <v>13.22289020772131</v>
      </c>
      <c r="H28" s="14"/>
      <c r="I28" s="76"/>
      <c r="J28" s="15">
        <f>生産誘発額等!D72</f>
        <v>2.9828047615640684E-2</v>
      </c>
      <c r="K28" s="17">
        <f t="shared" si="4"/>
        <v>30.964735614292302</v>
      </c>
      <c r="L28" s="298">
        <f t="shared" si="0"/>
        <v>217.87542484746976</v>
      </c>
      <c r="M28" s="19">
        <f>分析係数表!F31</f>
        <v>0.308369223350977</v>
      </c>
      <c r="N28" s="23">
        <f t="shared" si="5"/>
        <v>67.18607554747841</v>
      </c>
      <c r="O28" s="15">
        <f>分析係数表!D31</f>
        <v>6.5953615120199595E-3</v>
      </c>
      <c r="P28" s="25">
        <f t="shared" si="1"/>
        <v>1</v>
      </c>
      <c r="Q28" s="15">
        <f>分析係数表!E31</f>
        <v>6.5953615120199595E-3</v>
      </c>
      <c r="R28" s="28">
        <f t="shared" si="6"/>
        <v>1</v>
      </c>
    </row>
    <row r="29" spans="1:18" ht="11.25" customHeight="1">
      <c r="A29" s="1" t="s">
        <v>154</v>
      </c>
      <c r="B29" s="16" t="s">
        <v>236</v>
      </c>
      <c r="C29" s="200" t="s">
        <v>276</v>
      </c>
      <c r="D29" s="13">
        <f>生産誘発額等!I73</f>
        <v>2.1521689141246335E-3</v>
      </c>
      <c r="E29" s="9">
        <f t="shared" si="2"/>
        <v>12.9130134847478</v>
      </c>
      <c r="F29" s="13">
        <f>分析係数表!G32</f>
        <v>0.13654952076677315</v>
      </c>
      <c r="G29" s="9">
        <f t="shared" si="3"/>
        <v>1.7632658029971915</v>
      </c>
      <c r="H29" s="14"/>
      <c r="I29" s="76"/>
      <c r="J29" s="15">
        <f>生産誘発額等!D73</f>
        <v>9.2203200994658112E-3</v>
      </c>
      <c r="K29" s="17">
        <f t="shared" si="4"/>
        <v>9.5716882927797258</v>
      </c>
      <c r="L29" s="298">
        <f t="shared" si="0"/>
        <v>22.484701777527526</v>
      </c>
      <c r="M29" s="19">
        <f>分析係数表!F32</f>
        <v>0.46980830670926516</v>
      </c>
      <c r="N29" s="23">
        <f t="shared" si="5"/>
        <v>10.563499668963011</v>
      </c>
      <c r="O29" s="15">
        <f>分析係数表!D32</f>
        <v>1.7896698615548455E-2</v>
      </c>
      <c r="P29" s="25">
        <f t="shared" si="1"/>
        <v>0</v>
      </c>
      <c r="Q29" s="15">
        <f>分析係数表!E32</f>
        <v>1.7896698615548455E-2</v>
      </c>
      <c r="R29" s="28">
        <f t="shared" si="6"/>
        <v>0</v>
      </c>
    </row>
    <row r="30" spans="1:18" ht="11.25" customHeight="1">
      <c r="A30" s="1" t="s">
        <v>155</v>
      </c>
      <c r="B30" s="16" t="s">
        <v>250</v>
      </c>
      <c r="C30" s="200" t="s">
        <v>276</v>
      </c>
      <c r="D30" s="13">
        <f>生産誘発額等!I74</f>
        <v>1.8936002236739512E-3</v>
      </c>
      <c r="E30" s="9">
        <f t="shared" si="2"/>
        <v>11.361601342043707</v>
      </c>
      <c r="F30" s="13">
        <f>分析係数表!G33</f>
        <v>0.48251618559482062</v>
      </c>
      <c r="G30" s="9">
        <f t="shared" si="3"/>
        <v>5.4821565418119249</v>
      </c>
      <c r="H30" s="14"/>
      <c r="I30" s="76"/>
      <c r="J30" s="15">
        <f>生産誘発額等!D74</f>
        <v>4.0348005481667896E-3</v>
      </c>
      <c r="K30" s="17">
        <f t="shared" si="4"/>
        <v>4.188558830276051</v>
      </c>
      <c r="L30" s="298">
        <f t="shared" si="0"/>
        <v>15.550160172319758</v>
      </c>
      <c r="M30" s="19">
        <f>分析係数表!F33</f>
        <v>0.61375438359859724</v>
      </c>
      <c r="N30" s="23">
        <f t="shared" si="5"/>
        <v>9.5439789714215699</v>
      </c>
      <c r="O30" s="15">
        <f>分析係数表!D33</f>
        <v>6.3927479543206545E-2</v>
      </c>
      <c r="P30" s="25">
        <f t="shared" si="1"/>
        <v>1</v>
      </c>
      <c r="Q30" s="15">
        <f>分析係数表!E33</f>
        <v>6.2471900008991998E-2</v>
      </c>
      <c r="R30" s="28">
        <f t="shared" si="6"/>
        <v>1</v>
      </c>
    </row>
    <row r="31" spans="1:18" ht="11.25" customHeight="1">
      <c r="A31" s="1" t="s">
        <v>156</v>
      </c>
      <c r="B31" s="16" t="s">
        <v>251</v>
      </c>
      <c r="C31" s="200" t="s">
        <v>276</v>
      </c>
      <c r="D31" s="13">
        <f>生産誘発額等!I75</f>
        <v>5.9736700440333981E-2</v>
      </c>
      <c r="E31" s="9">
        <f t="shared" si="2"/>
        <v>358.42020264200391</v>
      </c>
      <c r="F31" s="13">
        <f>分析係数表!G34</f>
        <v>0.40252218378442245</v>
      </c>
      <c r="G31" s="9">
        <f t="shared" si="3"/>
        <v>144.27208267991463</v>
      </c>
      <c r="H31" s="14"/>
      <c r="I31" s="76"/>
      <c r="J31" s="15">
        <f>生産誘発額等!D75</f>
        <v>8.3836738467087529E-2</v>
      </c>
      <c r="K31" s="17">
        <f t="shared" si="4"/>
        <v>87.031591033021584</v>
      </c>
      <c r="L31" s="298">
        <f t="shared" si="0"/>
        <v>445.4517936750255</v>
      </c>
      <c r="M31" s="19">
        <f>分析係数表!F34</f>
        <v>0.66293540075026103</v>
      </c>
      <c r="N31" s="23">
        <f t="shared" si="5"/>
        <v>295.30576335487564</v>
      </c>
      <c r="O31" s="15">
        <f>分析係数表!D34</f>
        <v>0.16067471370017011</v>
      </c>
      <c r="P31" s="25">
        <f t="shared" si="1"/>
        <v>72</v>
      </c>
      <c r="Q31" s="15">
        <f>分析係数表!E34</f>
        <v>0.14658203786750718</v>
      </c>
      <c r="R31" s="28">
        <f t="shared" si="6"/>
        <v>65</v>
      </c>
    </row>
    <row r="32" spans="1:18" ht="11.25" customHeight="1">
      <c r="A32" s="1" t="s">
        <v>157</v>
      </c>
      <c r="B32" s="16" t="s">
        <v>18</v>
      </c>
      <c r="C32" s="200" t="s">
        <v>276</v>
      </c>
      <c r="D32" s="13">
        <f>生産誘発額等!I76</f>
        <v>2.9263383152461204E-2</v>
      </c>
      <c r="E32" s="9">
        <f t="shared" si="2"/>
        <v>175.58029891476721</v>
      </c>
      <c r="F32" s="13">
        <f>分析係数表!G35</f>
        <v>0.31439227022235533</v>
      </c>
      <c r="G32" s="9">
        <f t="shared" si="3"/>
        <v>55.201088782133418</v>
      </c>
      <c r="H32" s="14"/>
      <c r="I32" s="76"/>
      <c r="J32" s="15">
        <f>生産誘発額等!D76</f>
        <v>6.5451315497587939E-2</v>
      </c>
      <c r="K32" s="17">
        <f t="shared" si="4"/>
        <v>67.945535896480465</v>
      </c>
      <c r="L32" s="298">
        <f t="shared" si="0"/>
        <v>243.52583481124768</v>
      </c>
      <c r="M32" s="19">
        <f>分析係数表!F35</f>
        <v>0.64510687312527537</v>
      </c>
      <c r="N32" s="23">
        <f t="shared" si="5"/>
        <v>157.10018982030633</v>
      </c>
      <c r="O32" s="15">
        <f>分析係数表!D35</f>
        <v>4.4457450663799247E-2</v>
      </c>
      <c r="P32" s="25">
        <f t="shared" si="1"/>
        <v>11</v>
      </c>
      <c r="Q32" s="15">
        <f>分析係数表!E35</f>
        <v>4.3787951741632962E-2</v>
      </c>
      <c r="R32" s="28">
        <f t="shared" si="6"/>
        <v>11</v>
      </c>
    </row>
    <row r="33" spans="1:18" ht="11.25" customHeight="1">
      <c r="A33" s="1" t="s">
        <v>158</v>
      </c>
      <c r="B33" s="16" t="s">
        <v>19</v>
      </c>
      <c r="C33" s="200" t="s">
        <v>276</v>
      </c>
      <c r="D33" s="13">
        <f>生産誘発額等!I77</f>
        <v>7.8962732811498609E-3</v>
      </c>
      <c r="E33" s="9">
        <f t="shared" si="2"/>
        <v>47.377639686899165</v>
      </c>
      <c r="F33" s="13">
        <f>分析係数表!G36</f>
        <v>5.4622350270852466E-2</v>
      </c>
      <c r="G33" s="9">
        <f t="shared" si="3"/>
        <v>2.5878780299840471</v>
      </c>
      <c r="H33" s="14"/>
      <c r="I33" s="76"/>
      <c r="J33" s="15">
        <f>生産誘発額等!D77</f>
        <v>0.2357110945084146</v>
      </c>
      <c r="K33" s="17">
        <f t="shared" si="4"/>
        <v>244.69357890461959</v>
      </c>
      <c r="L33" s="298">
        <f t="shared" si="0"/>
        <v>292.07121859151874</v>
      </c>
      <c r="M33" s="19">
        <f>分析係数表!F36</f>
        <v>0.84078106922799567</v>
      </c>
      <c r="N33" s="23">
        <f t="shared" si="5"/>
        <v>245.56795145810077</v>
      </c>
      <c r="O33" s="15">
        <f>分析係数表!D36</f>
        <v>1.6146279761308086E-2</v>
      </c>
      <c r="P33" s="25">
        <f t="shared" si="1"/>
        <v>5</v>
      </c>
      <c r="Q33" s="15">
        <f>分析係数表!E36</f>
        <v>1.4152245516969955E-2</v>
      </c>
      <c r="R33" s="28">
        <f t="shared" si="6"/>
        <v>4</v>
      </c>
    </row>
    <row r="34" spans="1:18" ht="11.25" customHeight="1">
      <c r="A34" s="1" t="s">
        <v>159</v>
      </c>
      <c r="B34" s="16" t="s">
        <v>297</v>
      </c>
      <c r="C34" s="200" t="s">
        <v>276</v>
      </c>
      <c r="D34" s="13">
        <f>生産誘発額等!I78</f>
        <v>7.8810575973605662E-2</v>
      </c>
      <c r="E34" s="9">
        <f t="shared" si="2"/>
        <v>472.86345584163399</v>
      </c>
      <c r="F34" s="13">
        <f>分析係数表!G37</f>
        <v>0.36884830758302428</v>
      </c>
      <c r="G34" s="9">
        <f t="shared" si="3"/>
        <v>174.41488540504685</v>
      </c>
      <c r="H34" s="14"/>
      <c r="I34" s="76"/>
      <c r="J34" s="15">
        <f>生産誘発額等!D78</f>
        <v>3.5235614619011833E-2</v>
      </c>
      <c r="K34" s="17">
        <f t="shared" si="4"/>
        <v>36.57837431883015</v>
      </c>
      <c r="L34" s="298">
        <f t="shared" si="0"/>
        <v>509.44183016046412</v>
      </c>
      <c r="M34" s="19">
        <f>分析係数表!F37</f>
        <v>0.64429400301330442</v>
      </c>
      <c r="N34" s="23">
        <f t="shared" si="5"/>
        <v>328.23031605650937</v>
      </c>
      <c r="O34" s="15">
        <f>分析係数表!D37</f>
        <v>7.2142948725191447E-2</v>
      </c>
      <c r="P34" s="25">
        <f t="shared" si="1"/>
        <v>37</v>
      </c>
      <c r="Q34" s="15">
        <f>分析係数表!E37</f>
        <v>6.9101643267789628E-2</v>
      </c>
      <c r="R34" s="28">
        <f t="shared" si="6"/>
        <v>35</v>
      </c>
    </row>
    <row r="35" spans="1:18" ht="11.25" customHeight="1">
      <c r="A35" s="1" t="s">
        <v>160</v>
      </c>
      <c r="B35" s="16" t="s">
        <v>212</v>
      </c>
      <c r="C35" s="200" t="s">
        <v>276</v>
      </c>
      <c r="D35" s="13">
        <f>生産誘発額等!I79</f>
        <v>9.5720721677545941E-3</v>
      </c>
      <c r="E35" s="9">
        <f t="shared" si="2"/>
        <v>57.432433006527567</v>
      </c>
      <c r="F35" s="13">
        <f>分析係数表!G38</f>
        <v>0.18042179614021467</v>
      </c>
      <c r="G35" s="9">
        <f t="shared" si="3"/>
        <v>10.362062719740253</v>
      </c>
      <c r="H35" s="14"/>
      <c r="I35" s="76"/>
      <c r="J35" s="15">
        <f>生産誘発額等!D79</f>
        <v>2.1459355746544968E-2</v>
      </c>
      <c r="K35" s="17">
        <f t="shared" si="4"/>
        <v>22.277129422187844</v>
      </c>
      <c r="L35" s="298">
        <f t="shared" si="0"/>
        <v>79.709562428715415</v>
      </c>
      <c r="M35" s="19">
        <f>分析係数表!F38</f>
        <v>0.52437100026299643</v>
      </c>
      <c r="N35" s="23">
        <f t="shared" si="5"/>
        <v>41.797382981271262</v>
      </c>
      <c r="O35" s="15">
        <f>分析係数表!D38</f>
        <v>3.745569762927526E-2</v>
      </c>
      <c r="P35" s="25">
        <f t="shared" si="1"/>
        <v>3</v>
      </c>
      <c r="Q35" s="15">
        <f>分析係数表!E38</f>
        <v>3.4218337111297577E-2</v>
      </c>
      <c r="R35" s="28">
        <f t="shared" si="6"/>
        <v>3</v>
      </c>
    </row>
    <row r="36" spans="1:18" ht="11.25" customHeight="1">
      <c r="A36" s="1" t="s">
        <v>161</v>
      </c>
      <c r="B36" s="16" t="s">
        <v>20</v>
      </c>
      <c r="C36" s="200" t="s">
        <v>276</v>
      </c>
      <c r="D36" s="13">
        <f>生産誘発額等!I80</f>
        <v>1.4582248116748213E-3</v>
      </c>
      <c r="E36" s="9">
        <f t="shared" si="2"/>
        <v>8.7493488700489284</v>
      </c>
      <c r="F36" s="13">
        <f>分析係数表!G39</f>
        <v>0.351753812215997</v>
      </c>
      <c r="G36" s="9">
        <f t="shared" si="3"/>
        <v>3.0776168194474365</v>
      </c>
      <c r="H36" s="14"/>
      <c r="I36" s="76"/>
      <c r="J36" s="15">
        <f>生産誘発額等!D80</f>
        <v>3.4081268670510113E-3</v>
      </c>
      <c r="K36" s="17">
        <f t="shared" si="4"/>
        <v>3.5380038525506472</v>
      </c>
      <c r="L36" s="298">
        <f t="shared" si="0"/>
        <v>12.287352722599575</v>
      </c>
      <c r="M36" s="19">
        <f>分析係数表!F39</f>
        <v>0.70125652740175148</v>
      </c>
      <c r="N36" s="23">
        <f t="shared" si="5"/>
        <v>8.616586301210635</v>
      </c>
      <c r="O36" s="15">
        <f>分析係数表!D39</f>
        <v>5.4632803645743147E-2</v>
      </c>
      <c r="P36" s="25">
        <f t="shared" si="1"/>
        <v>1</v>
      </c>
      <c r="Q36" s="15">
        <f>分析係数表!E39</f>
        <v>5.4632803645743147E-2</v>
      </c>
      <c r="R36" s="28">
        <f t="shared" si="6"/>
        <v>1</v>
      </c>
    </row>
    <row r="37" spans="1:18" ht="11.25" customHeight="1">
      <c r="A37" s="1" t="s">
        <v>162</v>
      </c>
      <c r="B37" s="16" t="s">
        <v>21</v>
      </c>
      <c r="C37" s="200" t="s">
        <v>276</v>
      </c>
      <c r="D37" s="13">
        <f>生産誘発額等!I81</f>
        <v>1.0842885303332449E-2</v>
      </c>
      <c r="E37" s="9">
        <f t="shared" si="2"/>
        <v>65.057311819994695</v>
      </c>
      <c r="F37" s="13">
        <f>分析係数表!G40</f>
        <v>0.5308449982881025</v>
      </c>
      <c r="G37" s="9">
        <f t="shared" si="3"/>
        <v>34.535348581713635</v>
      </c>
      <c r="H37" s="14"/>
      <c r="I37" s="76"/>
      <c r="J37" s="15">
        <f>生産誘発額等!D81</f>
        <v>2.7783574675621529E-2</v>
      </c>
      <c r="K37" s="17">
        <f t="shared" si="4"/>
        <v>28.842351847375134</v>
      </c>
      <c r="L37" s="298">
        <f t="shared" si="0"/>
        <v>93.899663667369822</v>
      </c>
      <c r="M37" s="19">
        <f>分析係数表!F40</f>
        <v>0.72849135138041188</v>
      </c>
      <c r="N37" s="23">
        <f t="shared" si="5"/>
        <v>68.405092879208397</v>
      </c>
      <c r="O37" s="15">
        <f>分析係数表!D40</f>
        <v>7.8167788596215718E-2</v>
      </c>
      <c r="P37" s="25">
        <f t="shared" si="1"/>
        <v>7</v>
      </c>
      <c r="Q37" s="15">
        <f>分析係数表!E40</f>
        <v>7.1051953968348291E-2</v>
      </c>
      <c r="R37" s="28">
        <f t="shared" si="6"/>
        <v>7</v>
      </c>
    </row>
    <row r="38" spans="1:18" ht="11.25" customHeight="1">
      <c r="A38" s="1" t="s">
        <v>163</v>
      </c>
      <c r="B38" s="16" t="s">
        <v>252</v>
      </c>
      <c r="C38" s="200" t="s">
        <v>276</v>
      </c>
      <c r="D38" s="13">
        <f>生産誘発額等!I82</f>
        <v>1.8171011890372326E-4</v>
      </c>
      <c r="E38" s="9">
        <f t="shared" si="2"/>
        <v>1.0902607134223397</v>
      </c>
      <c r="F38" s="13">
        <f>分析係数表!G41</f>
        <v>0.50163334603597476</v>
      </c>
      <c r="G38" s="9">
        <f t="shared" ref="G38:G43" si="7">E38*F38</f>
        <v>0.54691112972561717</v>
      </c>
      <c r="H38" s="14"/>
      <c r="I38" s="76"/>
      <c r="J38" s="15">
        <f>生産誘発額等!D82</f>
        <v>4.6917502640643316E-2</v>
      </c>
      <c r="K38" s="17">
        <f t="shared" si="4"/>
        <v>48.705436026882118</v>
      </c>
      <c r="L38" s="298">
        <f t="shared" si="0"/>
        <v>49.795696740304457</v>
      </c>
      <c r="M38" s="19">
        <f>分析係数表!F41</f>
        <v>0.6065809667987323</v>
      </c>
      <c r="N38" s="23">
        <f t="shared" si="5"/>
        <v>30.205121871150361</v>
      </c>
      <c r="O38" s="15">
        <f>分析係数表!D41</f>
        <v>0.10372147914479408</v>
      </c>
      <c r="P38" s="25">
        <f t="shared" si="1"/>
        <v>5</v>
      </c>
      <c r="Q38" s="15">
        <f>分析係数表!E41</f>
        <v>9.872112035903656E-2</v>
      </c>
      <c r="R38" s="28">
        <f t="shared" si="6"/>
        <v>5</v>
      </c>
    </row>
    <row r="39" spans="1:18" ht="11.25" customHeight="1">
      <c r="A39" s="1" t="s">
        <v>170</v>
      </c>
      <c r="B39" s="16" t="s">
        <v>298</v>
      </c>
      <c r="C39" s="200" t="s">
        <v>276</v>
      </c>
      <c r="D39" s="13">
        <f>生産誘発額等!I83</f>
        <v>1.6107325484790438E-3</v>
      </c>
      <c r="E39" s="9">
        <f t="shared" si="2"/>
        <v>9.6643952908742623</v>
      </c>
      <c r="F39" s="13">
        <f>分析係数表!G42</f>
        <v>0.49922072097325781</v>
      </c>
      <c r="G39" s="9">
        <f t="shared" si="7"/>
        <v>4.8246663848808069</v>
      </c>
      <c r="H39" s="14"/>
      <c r="I39" s="76"/>
      <c r="J39" s="15">
        <f>生産誘発額等!D83</f>
        <v>1.2089803729898641E-2</v>
      </c>
      <c r="K39" s="17">
        <f>I$44*J39</f>
        <v>12.550522278524779</v>
      </c>
      <c r="L39" s="298">
        <f>E39+K39</f>
        <v>22.214917569399041</v>
      </c>
      <c r="M39" s="19">
        <f>分析係数表!F42</f>
        <v>0.57339238661209846</v>
      </c>
      <c r="N39" s="23">
        <f>L39*M39</f>
        <v>12.737864603508754</v>
      </c>
      <c r="O39" s="15">
        <f>分析係数表!D42</f>
        <v>0.13686157986208444</v>
      </c>
      <c r="P39" s="25">
        <f>ROUND(L39*O39,0)</f>
        <v>3</v>
      </c>
      <c r="Q39" s="15">
        <f>分析係数表!E42</f>
        <v>0.12798116275158378</v>
      </c>
      <c r="R39" s="28">
        <f>ROUND(L39*Q39,0)</f>
        <v>3</v>
      </c>
    </row>
    <row r="40" spans="1:18" ht="11.25" customHeight="1">
      <c r="A40" s="1" t="s">
        <v>203</v>
      </c>
      <c r="B40" s="16" t="s">
        <v>22</v>
      </c>
      <c r="C40" s="200" t="s">
        <v>276</v>
      </c>
      <c r="D40" s="13">
        <f>生産誘発額等!I84</f>
        <v>6.4404822954924321E-2</v>
      </c>
      <c r="E40" s="9">
        <f t="shared" si="2"/>
        <v>386.42893772954591</v>
      </c>
      <c r="F40" s="13">
        <f>分析係数表!G43</f>
        <v>0.34525361813281841</v>
      </c>
      <c r="G40" s="9">
        <f t="shared" si="7"/>
        <v>133.41598890234729</v>
      </c>
      <c r="H40" s="14"/>
      <c r="I40" s="76"/>
      <c r="J40" s="15">
        <f>生産誘発額等!D84</f>
        <v>4.3493681795404616E-2</v>
      </c>
      <c r="K40" s="17">
        <f>I$44*J40</f>
        <v>45.151140129623073</v>
      </c>
      <c r="L40" s="298">
        <f>E40+K40</f>
        <v>431.58007785916897</v>
      </c>
      <c r="M40" s="19">
        <f>分析係数表!F43</f>
        <v>0.5971160790993254</v>
      </c>
      <c r="N40" s="23">
        <f>L40*M40</f>
        <v>257.70340390864857</v>
      </c>
      <c r="O40" s="15">
        <f>分析係数表!D43</f>
        <v>0.11965406207615147</v>
      </c>
      <c r="P40" s="25">
        <f>ROUND(L40*O40,0)</f>
        <v>52</v>
      </c>
      <c r="Q40" s="15">
        <f>分析係数表!E43</f>
        <v>0.10089499703022012</v>
      </c>
      <c r="R40" s="28">
        <f>ROUND(L40*Q40,0)</f>
        <v>44</v>
      </c>
    </row>
    <row r="41" spans="1:18" ht="11.25" customHeight="1">
      <c r="A41" s="1" t="s">
        <v>204</v>
      </c>
      <c r="B41" s="16" t="s">
        <v>23</v>
      </c>
      <c r="C41" s="200" t="s">
        <v>276</v>
      </c>
      <c r="D41" s="13">
        <f>生産誘発額等!I85</f>
        <v>1.0710684334447463E-2</v>
      </c>
      <c r="E41" s="9">
        <f t="shared" si="2"/>
        <v>64.26410600668477</v>
      </c>
      <c r="F41" s="13">
        <f>分析係数表!G44</f>
        <v>0.27271905819722003</v>
      </c>
      <c r="G41" s="9">
        <f t="shared" si="7"/>
        <v>17.526046466029381</v>
      </c>
      <c r="H41" s="14"/>
      <c r="I41" s="76"/>
      <c r="J41" s="15">
        <f>生産誘発額等!D85</f>
        <v>0.11046147762186759</v>
      </c>
      <c r="K41" s="17">
        <f>I$44*J41</f>
        <v>114.67094642599615</v>
      </c>
      <c r="L41" s="298">
        <f>E41+K41</f>
        <v>178.93505243268092</v>
      </c>
      <c r="M41" s="19">
        <f>分析係数表!F44</f>
        <v>0.50862281906626206</v>
      </c>
      <c r="N41" s="23">
        <f>L41*M41</f>
        <v>91.010450798079574</v>
      </c>
      <c r="O41" s="15">
        <f>分析係数表!D44</f>
        <v>0.14406819380410243</v>
      </c>
      <c r="P41" s="25">
        <f>ROUND(L41*O41,0)</f>
        <v>26</v>
      </c>
      <c r="Q41" s="15">
        <f>分析係数表!E44</f>
        <v>0.11993705213297758</v>
      </c>
      <c r="R41" s="28">
        <f>ROUND(L41*Q41,0)</f>
        <v>21</v>
      </c>
    </row>
    <row r="42" spans="1:18" ht="11.25" customHeight="1">
      <c r="A42" s="1" t="s">
        <v>205</v>
      </c>
      <c r="B42" s="16" t="s">
        <v>253</v>
      </c>
      <c r="C42" s="200" t="s">
        <v>276</v>
      </c>
      <c r="D42" s="13">
        <f>生産誘発額等!I86</f>
        <v>1.2358783096096334E-3</v>
      </c>
      <c r="E42" s="9">
        <f t="shared" si="2"/>
        <v>7.4152698576578002</v>
      </c>
      <c r="F42" s="13">
        <f>分析係数表!G45</f>
        <v>0</v>
      </c>
      <c r="G42" s="9">
        <f t="shared" si="7"/>
        <v>0</v>
      </c>
      <c r="H42" s="14"/>
      <c r="I42" s="76"/>
      <c r="J42" s="15">
        <f>生産誘発額等!D86</f>
        <v>1.2226581322113386E-3</v>
      </c>
      <c r="K42" s="17">
        <f>I$44*J42</f>
        <v>1.2692512194709178</v>
      </c>
      <c r="L42" s="298">
        <f>E42+K42</f>
        <v>8.6845210771287178</v>
      </c>
      <c r="M42" s="19">
        <f>分析係数表!F45</f>
        <v>0</v>
      </c>
      <c r="N42" s="23">
        <f>L42*M42</f>
        <v>0</v>
      </c>
      <c r="O42" s="15">
        <f>分析係数表!D45</f>
        <v>0</v>
      </c>
      <c r="P42" s="25">
        <f>ROUND(L42*O42,0)</f>
        <v>0</v>
      </c>
      <c r="Q42" s="15">
        <f>分析係数表!E45</f>
        <v>0</v>
      </c>
      <c r="R42" s="28">
        <f>ROUND(L42*Q42,0)</f>
        <v>0</v>
      </c>
    </row>
    <row r="43" spans="1:18" ht="11.25" customHeight="1">
      <c r="A43" s="1" t="s">
        <v>206</v>
      </c>
      <c r="B43" s="16" t="s">
        <v>254</v>
      </c>
      <c r="C43" s="200" t="s">
        <v>276</v>
      </c>
      <c r="D43" s="13">
        <f>生産誘発額等!I87</f>
        <v>5.9132997883204535E-3</v>
      </c>
      <c r="E43" s="9">
        <f t="shared" si="2"/>
        <v>35.47979872992272</v>
      </c>
      <c r="F43" s="13">
        <f>分析係数表!G46</f>
        <v>1.2662527198429125E-2</v>
      </c>
      <c r="G43" s="9">
        <f t="shared" si="7"/>
        <v>0.44926391641243757</v>
      </c>
      <c r="H43" s="14"/>
      <c r="I43" s="76"/>
      <c r="J43" s="15">
        <f>生産誘発額等!D87</f>
        <v>3.1972828141597423E-3</v>
      </c>
      <c r="K43" s="17">
        <f>I$44*J43</f>
        <v>3.319124949118812</v>
      </c>
      <c r="L43" s="298">
        <f t="shared" si="0"/>
        <v>38.798923679041529</v>
      </c>
      <c r="M43" s="19">
        <f>分析係数表!F46</f>
        <v>0.42786180544499286</v>
      </c>
      <c r="N43" s="23">
        <f t="shared" si="5"/>
        <v>16.600577534637193</v>
      </c>
      <c r="O43" s="15">
        <f>分析係数表!D46</f>
        <v>2.303242583452741E-3</v>
      </c>
      <c r="P43" s="25">
        <f t="shared" si="1"/>
        <v>0</v>
      </c>
      <c r="Q43" s="15">
        <f>分析係数表!E46</f>
        <v>2.2926285623308391E-3</v>
      </c>
      <c r="R43" s="28">
        <f t="shared" si="6"/>
        <v>0</v>
      </c>
    </row>
    <row r="44" spans="1:18">
      <c r="B44" s="3" t="s">
        <v>24</v>
      </c>
      <c r="C44" s="72">
        <f>最終需要!C45</f>
        <v>6000</v>
      </c>
      <c r="D44" s="5">
        <f>生産誘発額等!I88</f>
        <v>1.2827589091646037</v>
      </c>
      <c r="E44" s="73">
        <f>SUM(E5:E43)</f>
        <v>7696.5534549876202</v>
      </c>
      <c r="F44" s="5">
        <f>分析係数表!G47</f>
        <v>0.25475569279079324</v>
      </c>
      <c r="G44" s="11">
        <f>SUM(G5:G43)</f>
        <v>1522.1525300340509</v>
      </c>
      <c r="H44" s="12">
        <f>最終需要!D61</f>
        <v>0.68200000000000005</v>
      </c>
      <c r="I44" s="75">
        <f>$G$44*$H$44</f>
        <v>1038.1080254832227</v>
      </c>
      <c r="J44" s="21">
        <f>生産誘発額等!D88</f>
        <v>0.79732088970340442</v>
      </c>
      <c r="K44" s="18">
        <f>SUM(K5:K43)</f>
        <v>827.70521448652744</v>
      </c>
      <c r="L44" s="299">
        <f>SUM(L5:L43)</f>
        <v>8524.2586694741458</v>
      </c>
      <c r="M44" s="20">
        <f>分析係数表!F47</f>
        <v>0.5063294671067512</v>
      </c>
      <c r="N44" s="24">
        <f>SUM(N5:N43)</f>
        <v>3537.2459821109728</v>
      </c>
      <c r="O44" s="21">
        <f>分析係数表!D47</f>
        <v>6.4581730562403572E-2</v>
      </c>
      <c r="P44" s="26">
        <f>SUM(P5:P43)</f>
        <v>380</v>
      </c>
      <c r="Q44" s="21">
        <f>分析係数表!E47</f>
        <v>5.7136770824146227E-2</v>
      </c>
      <c r="R44" s="29">
        <f>SUM(R5:R43)</f>
        <v>352</v>
      </c>
    </row>
    <row r="45" spans="1:18">
      <c r="B45" s="3" t="s">
        <v>130</v>
      </c>
      <c r="C45" s="12" t="s">
        <v>192</v>
      </c>
      <c r="D45" s="12" t="s">
        <v>194</v>
      </c>
      <c r="E45" s="12"/>
      <c r="F45" s="12" t="s">
        <v>195</v>
      </c>
      <c r="G45" s="12"/>
      <c r="H45" s="12" t="s">
        <v>51</v>
      </c>
      <c r="I45" s="12" t="s">
        <v>69</v>
      </c>
      <c r="J45" s="12" t="s">
        <v>193</v>
      </c>
      <c r="K45" s="12"/>
      <c r="L45" s="12"/>
      <c r="M45" s="12" t="s">
        <v>195</v>
      </c>
      <c r="N45" s="12"/>
      <c r="O45" s="12" t="s">
        <v>195</v>
      </c>
      <c r="P45" s="12"/>
      <c r="Q45" s="12" t="s">
        <v>195</v>
      </c>
      <c r="R45" s="32"/>
    </row>
    <row r="46" spans="1:18">
      <c r="B46" s="1" t="s">
        <v>26</v>
      </c>
    </row>
    <row r="47" spans="1:18">
      <c r="C47" s="201" t="s">
        <v>277</v>
      </c>
    </row>
  </sheetData>
  <phoneticPr fontId="3"/>
  <pageMargins left="0.78740157480314965" right="0.78740157480314965" top="0.82677165354330717" bottom="0.78740157480314965" header="0.51181102362204722" footer="0.51181102362204722"/>
  <pageSetup paperSize="9" scale="80" orientation="landscape" r:id="rId1"/>
  <headerFooter alignWithMargins="0">
    <oddFooter>&amp;C&amp;"Fj丸ゴシック体-L,標準"&amp;12- 103 -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BH116"/>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2"/>
  <cols>
    <col min="1" max="1" width="3.625" style="63" customWidth="1"/>
    <col min="2" max="2" width="24.75" style="57" bestFit="1" customWidth="1"/>
    <col min="3" max="55" width="9.125" style="57" customWidth="1"/>
    <col min="56" max="56" width="11.375" style="57" customWidth="1"/>
    <col min="57" max="57" width="11.625" style="57" customWidth="1"/>
    <col min="58" max="58" width="10.75" style="57" customWidth="1"/>
    <col min="59" max="60" width="9.125" style="57" customWidth="1"/>
    <col min="61" max="16384" width="9" style="57"/>
  </cols>
  <sheetData>
    <row r="1" spans="1:60" ht="13.5">
      <c r="A1" s="95" t="s">
        <v>293</v>
      </c>
      <c r="E1" s="57" t="s">
        <v>294</v>
      </c>
      <c r="G1" s="57" t="s">
        <v>217</v>
      </c>
    </row>
    <row r="2" spans="1:60">
      <c r="A2" s="63" t="s">
        <v>218</v>
      </c>
      <c r="BG2" s="57" t="s">
        <v>137</v>
      </c>
      <c r="BH2" s="204"/>
    </row>
    <row r="3" spans="1:60">
      <c r="A3" s="205" t="s">
        <v>138</v>
      </c>
      <c r="B3" s="206"/>
      <c r="C3" s="97" t="s">
        <v>219</v>
      </c>
      <c r="D3" s="97" t="s">
        <v>220</v>
      </c>
      <c r="E3" s="97" t="s">
        <v>221</v>
      </c>
      <c r="F3" s="97" t="s">
        <v>222</v>
      </c>
      <c r="G3" s="97" t="s">
        <v>223</v>
      </c>
      <c r="H3" s="97" t="s">
        <v>224</v>
      </c>
      <c r="I3" s="97" t="s">
        <v>225</v>
      </c>
      <c r="J3" s="97" t="s">
        <v>226</v>
      </c>
      <c r="K3" s="97" t="s">
        <v>227</v>
      </c>
      <c r="L3" s="97" t="s">
        <v>139</v>
      </c>
      <c r="M3" s="97" t="s">
        <v>140</v>
      </c>
      <c r="N3" s="97" t="s">
        <v>141</v>
      </c>
      <c r="O3" s="97" t="s">
        <v>142</v>
      </c>
      <c r="P3" s="97" t="s">
        <v>143</v>
      </c>
      <c r="Q3" s="97" t="s">
        <v>144</v>
      </c>
      <c r="R3" s="97" t="s">
        <v>145</v>
      </c>
      <c r="S3" s="97" t="s">
        <v>146</v>
      </c>
      <c r="T3" s="97" t="s">
        <v>147</v>
      </c>
      <c r="U3" s="97" t="s">
        <v>148</v>
      </c>
      <c r="V3" s="97" t="s">
        <v>149</v>
      </c>
      <c r="W3" s="97" t="s">
        <v>150</v>
      </c>
      <c r="X3" s="97" t="s">
        <v>151</v>
      </c>
      <c r="Y3" s="97" t="s">
        <v>152</v>
      </c>
      <c r="Z3" s="97" t="s">
        <v>153</v>
      </c>
      <c r="AA3" s="97" t="s">
        <v>154</v>
      </c>
      <c r="AB3" s="97" t="s">
        <v>155</v>
      </c>
      <c r="AC3" s="97" t="s">
        <v>156</v>
      </c>
      <c r="AD3" s="97" t="s">
        <v>157</v>
      </c>
      <c r="AE3" s="97" t="s">
        <v>158</v>
      </c>
      <c r="AF3" s="97" t="s">
        <v>159</v>
      </c>
      <c r="AG3" s="97" t="s">
        <v>160</v>
      </c>
      <c r="AH3" s="97" t="s">
        <v>161</v>
      </c>
      <c r="AI3" s="97" t="s">
        <v>162</v>
      </c>
      <c r="AJ3" s="97" t="s">
        <v>163</v>
      </c>
      <c r="AK3" s="97" t="s">
        <v>170</v>
      </c>
      <c r="AL3" s="97" t="s">
        <v>203</v>
      </c>
      <c r="AM3" s="97">
        <v>37</v>
      </c>
      <c r="AN3" s="97">
        <v>38</v>
      </c>
      <c r="AO3" s="97">
        <v>39</v>
      </c>
      <c r="AP3" s="107">
        <v>40</v>
      </c>
      <c r="AQ3" s="97">
        <v>41</v>
      </c>
      <c r="AR3" s="97">
        <v>42</v>
      </c>
      <c r="AS3" s="97">
        <v>43</v>
      </c>
      <c r="AT3" s="97">
        <v>44</v>
      </c>
      <c r="AU3" s="97">
        <v>45</v>
      </c>
      <c r="AV3" s="97">
        <v>46</v>
      </c>
      <c r="AW3" s="97">
        <v>47</v>
      </c>
      <c r="AX3" s="97">
        <v>48</v>
      </c>
      <c r="AY3" s="97">
        <v>49</v>
      </c>
      <c r="AZ3" s="207">
        <v>50</v>
      </c>
      <c r="BA3" s="207">
        <v>51</v>
      </c>
      <c r="BB3" s="97">
        <v>52</v>
      </c>
      <c r="BC3" s="97">
        <v>53</v>
      </c>
      <c r="BD3" s="97">
        <v>54</v>
      </c>
      <c r="BE3" s="97">
        <v>55</v>
      </c>
      <c r="BF3" s="97">
        <v>56</v>
      </c>
      <c r="BG3" s="97">
        <v>57</v>
      </c>
      <c r="BH3" s="107">
        <v>58</v>
      </c>
    </row>
    <row r="4" spans="1:60" ht="33" customHeight="1">
      <c r="A4" s="208"/>
      <c r="B4" s="209" t="s">
        <v>245</v>
      </c>
      <c r="C4" s="210" t="s">
        <v>246</v>
      </c>
      <c r="D4" s="210" t="s">
        <v>247</v>
      </c>
      <c r="E4" s="210" t="s">
        <v>248</v>
      </c>
      <c r="F4" s="210" t="s">
        <v>7</v>
      </c>
      <c r="G4" s="210" t="s">
        <v>210</v>
      </c>
      <c r="H4" s="210" t="s">
        <v>8</v>
      </c>
      <c r="I4" s="210" t="s">
        <v>36</v>
      </c>
      <c r="J4" s="210" t="s">
        <v>9</v>
      </c>
      <c r="K4" s="210" t="s">
        <v>10</v>
      </c>
      <c r="L4" s="210" t="s">
        <v>295</v>
      </c>
      <c r="M4" s="210" t="s">
        <v>11</v>
      </c>
      <c r="N4" s="210" t="s">
        <v>12</v>
      </c>
      <c r="O4" s="210" t="s">
        <v>13</v>
      </c>
      <c r="P4" s="210" t="s">
        <v>14</v>
      </c>
      <c r="Q4" s="210" t="s">
        <v>232</v>
      </c>
      <c r="R4" s="210" t="s">
        <v>233</v>
      </c>
      <c r="S4" s="210" t="s">
        <v>234</v>
      </c>
      <c r="T4" s="210" t="s">
        <v>249</v>
      </c>
      <c r="U4" s="210" t="s">
        <v>15</v>
      </c>
      <c r="V4" s="210" t="s">
        <v>296</v>
      </c>
      <c r="W4" s="210" t="s">
        <v>208</v>
      </c>
      <c r="X4" s="210" t="s">
        <v>16</v>
      </c>
      <c r="Y4" s="210" t="s">
        <v>17</v>
      </c>
      <c r="Z4" s="210" t="s">
        <v>209</v>
      </c>
      <c r="AA4" s="210" t="s">
        <v>236</v>
      </c>
      <c r="AB4" s="210" t="s">
        <v>250</v>
      </c>
      <c r="AC4" s="210" t="s">
        <v>251</v>
      </c>
      <c r="AD4" s="210" t="s">
        <v>18</v>
      </c>
      <c r="AE4" s="210" t="s">
        <v>19</v>
      </c>
      <c r="AF4" s="210" t="s">
        <v>297</v>
      </c>
      <c r="AG4" s="210" t="s">
        <v>212</v>
      </c>
      <c r="AH4" s="210" t="s">
        <v>20</v>
      </c>
      <c r="AI4" s="210" t="s">
        <v>21</v>
      </c>
      <c r="AJ4" s="210" t="s">
        <v>252</v>
      </c>
      <c r="AK4" s="210" t="s">
        <v>298</v>
      </c>
      <c r="AL4" s="210" t="s">
        <v>22</v>
      </c>
      <c r="AM4" s="210" t="s">
        <v>299</v>
      </c>
      <c r="AN4" s="210" t="s">
        <v>253</v>
      </c>
      <c r="AO4" s="210" t="s">
        <v>254</v>
      </c>
      <c r="AP4" s="101" t="s">
        <v>164</v>
      </c>
      <c r="AQ4" s="210" t="s">
        <v>27</v>
      </c>
      <c r="AR4" s="210" t="s">
        <v>28</v>
      </c>
      <c r="AS4" s="210" t="s">
        <v>29</v>
      </c>
      <c r="AT4" s="210" t="s">
        <v>300</v>
      </c>
      <c r="AU4" s="210" t="s">
        <v>301</v>
      </c>
      <c r="AV4" s="210" t="s">
        <v>30</v>
      </c>
      <c r="AW4" s="210" t="s">
        <v>302</v>
      </c>
      <c r="AX4" s="210" t="s">
        <v>303</v>
      </c>
      <c r="AY4" s="210" t="s">
        <v>31</v>
      </c>
      <c r="AZ4" s="210" t="s">
        <v>32</v>
      </c>
      <c r="BA4" s="210" t="s">
        <v>304</v>
      </c>
      <c r="BB4" s="210" t="s">
        <v>33</v>
      </c>
      <c r="BC4" s="210" t="s">
        <v>34</v>
      </c>
      <c r="BD4" s="210" t="s">
        <v>167</v>
      </c>
      <c r="BE4" s="210" t="s">
        <v>168</v>
      </c>
      <c r="BF4" s="210" t="s">
        <v>169</v>
      </c>
      <c r="BG4" s="210" t="s">
        <v>35</v>
      </c>
      <c r="BH4" s="101" t="s">
        <v>305</v>
      </c>
    </row>
    <row r="5" spans="1:60">
      <c r="A5" s="124" t="s">
        <v>219</v>
      </c>
      <c r="B5" s="119" t="s">
        <v>246</v>
      </c>
      <c r="C5" s="211">
        <v>24146</v>
      </c>
      <c r="D5" s="211">
        <v>11</v>
      </c>
      <c r="E5" s="211">
        <v>0</v>
      </c>
      <c r="F5" s="211">
        <v>0</v>
      </c>
      <c r="G5" s="211">
        <v>322440</v>
      </c>
      <c r="H5" s="211">
        <v>685</v>
      </c>
      <c r="I5" s="211">
        <v>72</v>
      </c>
      <c r="J5" s="211">
        <v>1770</v>
      </c>
      <c r="K5" s="211">
        <v>0</v>
      </c>
      <c r="L5" s="211">
        <v>2962</v>
      </c>
      <c r="M5" s="211">
        <v>11</v>
      </c>
      <c r="N5" s="211">
        <v>0</v>
      </c>
      <c r="O5" s="211">
        <v>1</v>
      </c>
      <c r="P5" s="211">
        <v>0</v>
      </c>
      <c r="Q5" s="211">
        <v>0</v>
      </c>
      <c r="R5" s="211">
        <v>0</v>
      </c>
      <c r="S5" s="211">
        <v>0</v>
      </c>
      <c r="T5" s="211">
        <v>0</v>
      </c>
      <c r="U5" s="211">
        <v>0</v>
      </c>
      <c r="V5" s="211">
        <v>0</v>
      </c>
      <c r="W5" s="211">
        <v>0</v>
      </c>
      <c r="X5" s="211">
        <v>2075</v>
      </c>
      <c r="Y5" s="211">
        <v>1861</v>
      </c>
      <c r="Z5" s="211">
        <v>0</v>
      </c>
      <c r="AA5" s="211">
        <v>0</v>
      </c>
      <c r="AB5" s="211">
        <v>0</v>
      </c>
      <c r="AC5" s="211">
        <v>446</v>
      </c>
      <c r="AD5" s="211">
        <v>0</v>
      </c>
      <c r="AE5" s="211">
        <v>7</v>
      </c>
      <c r="AF5" s="211">
        <v>36</v>
      </c>
      <c r="AG5" s="211">
        <v>0</v>
      </c>
      <c r="AH5" s="211">
        <v>33</v>
      </c>
      <c r="AI5" s="211">
        <v>3357</v>
      </c>
      <c r="AJ5" s="211">
        <v>6386</v>
      </c>
      <c r="AK5" s="211">
        <v>397</v>
      </c>
      <c r="AL5" s="211">
        <v>19</v>
      </c>
      <c r="AM5" s="211">
        <v>42524</v>
      </c>
      <c r="AN5" s="211">
        <v>0</v>
      </c>
      <c r="AO5" s="211">
        <v>0</v>
      </c>
      <c r="AP5" s="212">
        <v>409239</v>
      </c>
      <c r="AQ5" s="211">
        <v>1843</v>
      </c>
      <c r="AR5" s="211">
        <v>132655</v>
      </c>
      <c r="AS5" s="211">
        <v>0</v>
      </c>
      <c r="AT5" s="211">
        <v>0</v>
      </c>
      <c r="AU5" s="211">
        <v>7993</v>
      </c>
      <c r="AV5" s="211">
        <v>-4</v>
      </c>
      <c r="AW5" s="211">
        <v>142487</v>
      </c>
      <c r="AX5" s="211">
        <v>551726</v>
      </c>
      <c r="AY5" s="211">
        <v>335</v>
      </c>
      <c r="AZ5" s="211">
        <v>96751</v>
      </c>
      <c r="BA5" s="211">
        <v>97086</v>
      </c>
      <c r="BB5" s="211">
        <v>239573</v>
      </c>
      <c r="BC5" s="211">
        <v>648812</v>
      </c>
      <c r="BD5" s="211">
        <v>-145778</v>
      </c>
      <c r="BE5" s="211">
        <v>-312219</v>
      </c>
      <c r="BF5" s="211">
        <v>-457997</v>
      </c>
      <c r="BG5" s="211">
        <v>-218424</v>
      </c>
      <c r="BH5" s="212">
        <v>190815</v>
      </c>
    </row>
    <row r="6" spans="1:60">
      <c r="A6" s="136" t="s">
        <v>220</v>
      </c>
      <c r="B6" s="119" t="s">
        <v>247</v>
      </c>
      <c r="C6" s="211">
        <v>29</v>
      </c>
      <c r="D6" s="211">
        <v>1098</v>
      </c>
      <c r="E6" s="211">
        <v>9</v>
      </c>
      <c r="F6" s="211">
        <v>0</v>
      </c>
      <c r="G6" s="211">
        <v>862</v>
      </c>
      <c r="H6" s="211">
        <v>0</v>
      </c>
      <c r="I6" s="211">
        <v>5854</v>
      </c>
      <c r="J6" s="211">
        <v>333</v>
      </c>
      <c r="K6" s="211">
        <v>0</v>
      </c>
      <c r="L6" s="211">
        <v>0</v>
      </c>
      <c r="M6" s="211">
        <v>0</v>
      </c>
      <c r="N6" s="211">
        <v>0</v>
      </c>
      <c r="O6" s="211">
        <v>0</v>
      </c>
      <c r="P6" s="211">
        <v>0</v>
      </c>
      <c r="Q6" s="211">
        <v>0</v>
      </c>
      <c r="R6" s="211">
        <v>0</v>
      </c>
      <c r="S6" s="211">
        <v>0</v>
      </c>
      <c r="T6" s="211">
        <v>0</v>
      </c>
      <c r="U6" s="211">
        <v>0</v>
      </c>
      <c r="V6" s="211">
        <v>0</v>
      </c>
      <c r="W6" s="211">
        <v>3</v>
      </c>
      <c r="X6" s="211">
        <v>367</v>
      </c>
      <c r="Y6" s="211">
        <v>55</v>
      </c>
      <c r="Z6" s="211">
        <v>0</v>
      </c>
      <c r="AA6" s="211">
        <v>0</v>
      </c>
      <c r="AB6" s="211">
        <v>0</v>
      </c>
      <c r="AC6" s="211">
        <v>0</v>
      </c>
      <c r="AD6" s="211">
        <v>0</v>
      </c>
      <c r="AE6" s="211">
        <v>0</v>
      </c>
      <c r="AF6" s="211">
        <v>0</v>
      </c>
      <c r="AG6" s="211">
        <v>0</v>
      </c>
      <c r="AH6" s="211">
        <v>4</v>
      </c>
      <c r="AI6" s="211">
        <v>78</v>
      </c>
      <c r="AJ6" s="211">
        <v>168</v>
      </c>
      <c r="AK6" s="211">
        <v>0</v>
      </c>
      <c r="AL6" s="211">
        <v>0</v>
      </c>
      <c r="AM6" s="211">
        <v>2580</v>
      </c>
      <c r="AN6" s="211">
        <v>0</v>
      </c>
      <c r="AO6" s="211">
        <v>0</v>
      </c>
      <c r="AP6" s="212">
        <v>11440</v>
      </c>
      <c r="AQ6" s="211">
        <v>114</v>
      </c>
      <c r="AR6" s="211">
        <v>6841</v>
      </c>
      <c r="AS6" s="211">
        <v>0</v>
      </c>
      <c r="AT6" s="211">
        <v>0</v>
      </c>
      <c r="AU6" s="211">
        <v>0</v>
      </c>
      <c r="AV6" s="211">
        <v>5155</v>
      </c>
      <c r="AW6" s="211">
        <v>12110</v>
      </c>
      <c r="AX6" s="211">
        <v>23550</v>
      </c>
      <c r="AY6" s="211">
        <v>101</v>
      </c>
      <c r="AZ6" s="211">
        <v>1045</v>
      </c>
      <c r="BA6" s="211">
        <v>1146</v>
      </c>
      <c r="BB6" s="211">
        <v>13256</v>
      </c>
      <c r="BC6" s="211">
        <v>24696</v>
      </c>
      <c r="BD6" s="211">
        <v>-3590</v>
      </c>
      <c r="BE6" s="211">
        <v>-10310</v>
      </c>
      <c r="BF6" s="211">
        <v>-13900</v>
      </c>
      <c r="BG6" s="211">
        <v>-644</v>
      </c>
      <c r="BH6" s="212">
        <v>10796</v>
      </c>
    </row>
    <row r="7" spans="1:60">
      <c r="A7" s="136" t="s">
        <v>221</v>
      </c>
      <c r="B7" s="119" t="s">
        <v>248</v>
      </c>
      <c r="C7" s="211">
        <v>0</v>
      </c>
      <c r="D7" s="211">
        <v>0</v>
      </c>
      <c r="E7" s="211">
        <v>1720</v>
      </c>
      <c r="F7" s="211">
        <v>0</v>
      </c>
      <c r="G7" s="211">
        <v>23126</v>
      </c>
      <c r="H7" s="211">
        <v>0</v>
      </c>
      <c r="I7" s="211">
        <v>0</v>
      </c>
      <c r="J7" s="211">
        <v>42</v>
      </c>
      <c r="K7" s="211">
        <v>0</v>
      </c>
      <c r="L7" s="211">
        <v>0</v>
      </c>
      <c r="M7" s="211">
        <v>0</v>
      </c>
      <c r="N7" s="211">
        <v>0</v>
      </c>
      <c r="O7" s="211">
        <v>0</v>
      </c>
      <c r="P7" s="211">
        <v>0</v>
      </c>
      <c r="Q7" s="211">
        <v>0</v>
      </c>
      <c r="R7" s="211">
        <v>0</v>
      </c>
      <c r="S7" s="211">
        <v>0</v>
      </c>
      <c r="T7" s="211">
        <v>0</v>
      </c>
      <c r="U7" s="211">
        <v>0</v>
      </c>
      <c r="V7" s="211">
        <v>0</v>
      </c>
      <c r="W7" s="211">
        <v>0</v>
      </c>
      <c r="X7" s="211">
        <v>3917</v>
      </c>
      <c r="Y7" s="211">
        <v>0</v>
      </c>
      <c r="Z7" s="211">
        <v>0</v>
      </c>
      <c r="AA7" s="211">
        <v>0</v>
      </c>
      <c r="AB7" s="211">
        <v>0</v>
      </c>
      <c r="AC7" s="211">
        <v>0</v>
      </c>
      <c r="AD7" s="211">
        <v>0</v>
      </c>
      <c r="AE7" s="211">
        <v>0</v>
      </c>
      <c r="AF7" s="211">
        <v>3</v>
      </c>
      <c r="AG7" s="211">
        <v>0</v>
      </c>
      <c r="AH7" s="211">
        <v>6</v>
      </c>
      <c r="AI7" s="211">
        <v>84</v>
      </c>
      <c r="AJ7" s="211">
        <v>1520</v>
      </c>
      <c r="AK7" s="211">
        <v>0</v>
      </c>
      <c r="AL7" s="211">
        <v>0</v>
      </c>
      <c r="AM7" s="211">
        <v>9182</v>
      </c>
      <c r="AN7" s="211">
        <v>0</v>
      </c>
      <c r="AO7" s="211">
        <v>0</v>
      </c>
      <c r="AP7" s="212">
        <v>39600</v>
      </c>
      <c r="AQ7" s="211">
        <v>595</v>
      </c>
      <c r="AR7" s="211">
        <v>15556</v>
      </c>
      <c r="AS7" s="211">
        <v>0</v>
      </c>
      <c r="AT7" s="211">
        <v>0</v>
      </c>
      <c r="AU7" s="211">
        <v>0</v>
      </c>
      <c r="AV7" s="211">
        <v>275</v>
      </c>
      <c r="AW7" s="211">
        <v>16426</v>
      </c>
      <c r="AX7" s="211">
        <v>56026</v>
      </c>
      <c r="AY7" s="211">
        <v>2116</v>
      </c>
      <c r="AZ7" s="211">
        <v>5631</v>
      </c>
      <c r="BA7" s="211">
        <v>7747</v>
      </c>
      <c r="BB7" s="211">
        <v>24173</v>
      </c>
      <c r="BC7" s="211">
        <v>63773</v>
      </c>
      <c r="BD7" s="211">
        <v>-6702</v>
      </c>
      <c r="BE7" s="211">
        <v>-11222</v>
      </c>
      <c r="BF7" s="211">
        <v>-17924</v>
      </c>
      <c r="BG7" s="211">
        <v>6249</v>
      </c>
      <c r="BH7" s="212">
        <v>45849</v>
      </c>
    </row>
    <row r="8" spans="1:60">
      <c r="A8" s="136" t="s">
        <v>222</v>
      </c>
      <c r="B8" s="119" t="s">
        <v>7</v>
      </c>
      <c r="C8" s="211">
        <v>1</v>
      </c>
      <c r="D8" s="211">
        <v>5</v>
      </c>
      <c r="E8" s="211">
        <v>0</v>
      </c>
      <c r="F8" s="211">
        <v>8</v>
      </c>
      <c r="G8" s="211">
        <v>605</v>
      </c>
      <c r="H8" s="211">
        <v>21</v>
      </c>
      <c r="I8" s="211">
        <v>956</v>
      </c>
      <c r="J8" s="211">
        <v>7966</v>
      </c>
      <c r="K8" s="211">
        <v>72864</v>
      </c>
      <c r="L8" s="211">
        <v>55</v>
      </c>
      <c r="M8" s="211">
        <v>18057</v>
      </c>
      <c r="N8" s="211">
        <v>91503</v>
      </c>
      <c r="O8" s="211">
        <v>30731</v>
      </c>
      <c r="P8" s="211">
        <v>164</v>
      </c>
      <c r="Q8" s="211">
        <v>57</v>
      </c>
      <c r="R8" s="211">
        <v>18</v>
      </c>
      <c r="S8" s="211">
        <v>6</v>
      </c>
      <c r="T8" s="211">
        <v>43</v>
      </c>
      <c r="U8" s="211">
        <v>46</v>
      </c>
      <c r="V8" s="211">
        <v>5</v>
      </c>
      <c r="W8" s="211">
        <v>64</v>
      </c>
      <c r="X8" s="211">
        <v>209</v>
      </c>
      <c r="Y8" s="211">
        <v>12136</v>
      </c>
      <c r="Z8" s="211">
        <v>373597</v>
      </c>
      <c r="AA8" s="211">
        <v>0</v>
      </c>
      <c r="AB8" s="211">
        <v>0</v>
      </c>
      <c r="AC8" s="211">
        <v>9</v>
      </c>
      <c r="AD8" s="211">
        <v>1</v>
      </c>
      <c r="AE8" s="211">
        <v>3</v>
      </c>
      <c r="AF8" s="211">
        <v>20</v>
      </c>
      <c r="AG8" s="211">
        <v>0</v>
      </c>
      <c r="AH8" s="211">
        <v>12</v>
      </c>
      <c r="AI8" s="211">
        <v>75</v>
      </c>
      <c r="AJ8" s="211">
        <v>26</v>
      </c>
      <c r="AK8" s="211">
        <v>9</v>
      </c>
      <c r="AL8" s="211">
        <v>15</v>
      </c>
      <c r="AM8" s="211">
        <v>35</v>
      </c>
      <c r="AN8" s="211">
        <v>0</v>
      </c>
      <c r="AO8" s="211">
        <v>42</v>
      </c>
      <c r="AP8" s="212">
        <v>609364</v>
      </c>
      <c r="AQ8" s="211">
        <v>-196</v>
      </c>
      <c r="AR8" s="211">
        <v>-268</v>
      </c>
      <c r="AS8" s="211">
        <v>0</v>
      </c>
      <c r="AT8" s="211">
        <v>0</v>
      </c>
      <c r="AU8" s="211">
        <v>-202</v>
      </c>
      <c r="AV8" s="211">
        <v>-627</v>
      </c>
      <c r="AW8" s="211">
        <v>-1293</v>
      </c>
      <c r="AX8" s="211">
        <v>608071</v>
      </c>
      <c r="AY8" s="211">
        <v>797</v>
      </c>
      <c r="AZ8" s="211">
        <v>5106</v>
      </c>
      <c r="BA8" s="211">
        <v>5903</v>
      </c>
      <c r="BB8" s="211">
        <v>4610</v>
      </c>
      <c r="BC8" s="211">
        <v>613974</v>
      </c>
      <c r="BD8" s="211">
        <v>-586554</v>
      </c>
      <c r="BE8" s="211">
        <v>-8658</v>
      </c>
      <c r="BF8" s="211">
        <v>-595212</v>
      </c>
      <c r="BG8" s="211">
        <v>-590602</v>
      </c>
      <c r="BH8" s="212">
        <v>18762</v>
      </c>
    </row>
    <row r="9" spans="1:60">
      <c r="A9" s="136" t="s">
        <v>223</v>
      </c>
      <c r="B9" s="119" t="s">
        <v>210</v>
      </c>
      <c r="C9" s="211">
        <v>24274</v>
      </c>
      <c r="D9" s="211">
        <v>143</v>
      </c>
      <c r="E9" s="211">
        <v>4911</v>
      </c>
      <c r="F9" s="211">
        <v>0</v>
      </c>
      <c r="G9" s="211">
        <v>408905</v>
      </c>
      <c r="H9" s="211">
        <v>399</v>
      </c>
      <c r="I9" s="211">
        <v>418</v>
      </c>
      <c r="J9" s="211">
        <v>12237</v>
      </c>
      <c r="K9" s="211">
        <v>0</v>
      </c>
      <c r="L9" s="211">
        <v>9</v>
      </c>
      <c r="M9" s="211">
        <v>77</v>
      </c>
      <c r="N9" s="211">
        <v>1</v>
      </c>
      <c r="O9" s="211">
        <v>0</v>
      </c>
      <c r="P9" s="211">
        <v>0</v>
      </c>
      <c r="Q9" s="211">
        <v>0</v>
      </c>
      <c r="R9" s="211">
        <v>0</v>
      </c>
      <c r="S9" s="211">
        <v>0</v>
      </c>
      <c r="T9" s="211">
        <v>0</v>
      </c>
      <c r="U9" s="211">
        <v>0</v>
      </c>
      <c r="V9" s="211">
        <v>0</v>
      </c>
      <c r="W9" s="211">
        <v>0</v>
      </c>
      <c r="X9" s="211">
        <v>3892</v>
      </c>
      <c r="Y9" s="211">
        <v>25</v>
      </c>
      <c r="Z9" s="211">
        <v>0</v>
      </c>
      <c r="AA9" s="211">
        <v>0</v>
      </c>
      <c r="AB9" s="211">
        <v>0</v>
      </c>
      <c r="AC9" s="211">
        <v>410</v>
      </c>
      <c r="AD9" s="211">
        <v>0</v>
      </c>
      <c r="AE9" s="211">
        <v>0</v>
      </c>
      <c r="AF9" s="211">
        <v>157</v>
      </c>
      <c r="AG9" s="211">
        <v>0</v>
      </c>
      <c r="AH9" s="211">
        <v>358</v>
      </c>
      <c r="AI9" s="211">
        <v>9640</v>
      </c>
      <c r="AJ9" s="211">
        <v>24006</v>
      </c>
      <c r="AK9" s="211">
        <v>269</v>
      </c>
      <c r="AL9" s="211">
        <v>8</v>
      </c>
      <c r="AM9" s="211">
        <v>321681</v>
      </c>
      <c r="AN9" s="211">
        <v>0</v>
      </c>
      <c r="AO9" s="211">
        <v>574</v>
      </c>
      <c r="AP9" s="212">
        <v>812394</v>
      </c>
      <c r="AQ9" s="211">
        <v>33282</v>
      </c>
      <c r="AR9" s="211">
        <v>1021821</v>
      </c>
      <c r="AS9" s="211">
        <v>0</v>
      </c>
      <c r="AT9" s="211">
        <v>0</v>
      </c>
      <c r="AU9" s="211">
        <v>0</v>
      </c>
      <c r="AV9" s="211">
        <v>-1266</v>
      </c>
      <c r="AW9" s="211">
        <v>1053837</v>
      </c>
      <c r="AX9" s="211">
        <v>1866231</v>
      </c>
      <c r="AY9" s="211">
        <v>9561</v>
      </c>
      <c r="AZ9" s="211">
        <v>1421378</v>
      </c>
      <c r="BA9" s="211">
        <v>1430939</v>
      </c>
      <c r="BB9" s="211">
        <v>2484776</v>
      </c>
      <c r="BC9" s="211">
        <v>3297170</v>
      </c>
      <c r="BD9" s="211">
        <v>-305836</v>
      </c>
      <c r="BE9" s="211">
        <v>-1056899</v>
      </c>
      <c r="BF9" s="211">
        <v>-1362735</v>
      </c>
      <c r="BG9" s="211">
        <v>1122041</v>
      </c>
      <c r="BH9" s="212">
        <v>1934435</v>
      </c>
    </row>
    <row r="10" spans="1:60">
      <c r="A10" s="136" t="s">
        <v>224</v>
      </c>
      <c r="B10" s="119" t="s">
        <v>8</v>
      </c>
      <c r="C10" s="211">
        <v>758</v>
      </c>
      <c r="D10" s="211">
        <v>11</v>
      </c>
      <c r="E10" s="211">
        <v>897</v>
      </c>
      <c r="F10" s="211">
        <v>88</v>
      </c>
      <c r="G10" s="211">
        <v>2151</v>
      </c>
      <c r="H10" s="211">
        <v>20548</v>
      </c>
      <c r="I10" s="211">
        <v>1517</v>
      </c>
      <c r="J10" s="211">
        <v>2108</v>
      </c>
      <c r="K10" s="211">
        <v>15</v>
      </c>
      <c r="L10" s="211">
        <v>2703</v>
      </c>
      <c r="M10" s="211">
        <v>1024</v>
      </c>
      <c r="N10" s="211">
        <v>1037</v>
      </c>
      <c r="O10" s="211">
        <v>158</v>
      </c>
      <c r="P10" s="211">
        <v>789</v>
      </c>
      <c r="Q10" s="211">
        <v>738</v>
      </c>
      <c r="R10" s="211">
        <v>744</v>
      </c>
      <c r="S10" s="211">
        <v>225</v>
      </c>
      <c r="T10" s="211">
        <v>900</v>
      </c>
      <c r="U10" s="211">
        <v>2945</v>
      </c>
      <c r="V10" s="211">
        <v>811</v>
      </c>
      <c r="W10" s="211">
        <v>1347</v>
      </c>
      <c r="X10" s="211">
        <v>4581</v>
      </c>
      <c r="Y10" s="211">
        <v>5968</v>
      </c>
      <c r="Z10" s="211">
        <v>204</v>
      </c>
      <c r="AA10" s="211">
        <v>185</v>
      </c>
      <c r="AB10" s="211">
        <v>347</v>
      </c>
      <c r="AC10" s="211">
        <v>12582</v>
      </c>
      <c r="AD10" s="211">
        <v>1726</v>
      </c>
      <c r="AE10" s="211">
        <v>86</v>
      </c>
      <c r="AF10" s="211">
        <v>4124</v>
      </c>
      <c r="AG10" s="211">
        <v>603</v>
      </c>
      <c r="AH10" s="211">
        <v>4281</v>
      </c>
      <c r="AI10" s="211">
        <v>752</v>
      </c>
      <c r="AJ10" s="211">
        <v>8137</v>
      </c>
      <c r="AK10" s="211">
        <v>3915</v>
      </c>
      <c r="AL10" s="211">
        <v>3696</v>
      </c>
      <c r="AM10" s="211">
        <v>8240</v>
      </c>
      <c r="AN10" s="211">
        <v>1050</v>
      </c>
      <c r="AO10" s="211">
        <v>97</v>
      </c>
      <c r="AP10" s="212">
        <v>102088</v>
      </c>
      <c r="AQ10" s="211">
        <v>4080</v>
      </c>
      <c r="AR10" s="211">
        <v>203413</v>
      </c>
      <c r="AS10" s="211">
        <v>0</v>
      </c>
      <c r="AT10" s="211">
        <v>25</v>
      </c>
      <c r="AU10" s="211">
        <v>8480</v>
      </c>
      <c r="AV10" s="211">
        <v>6768</v>
      </c>
      <c r="AW10" s="211">
        <v>222766</v>
      </c>
      <c r="AX10" s="211">
        <v>324854</v>
      </c>
      <c r="AY10" s="211">
        <v>5321</v>
      </c>
      <c r="AZ10" s="211">
        <v>53680</v>
      </c>
      <c r="BA10" s="211">
        <v>59001</v>
      </c>
      <c r="BB10" s="211">
        <v>281767</v>
      </c>
      <c r="BC10" s="211">
        <v>383855</v>
      </c>
      <c r="BD10" s="211">
        <v>-211955</v>
      </c>
      <c r="BE10" s="211">
        <v>-91185</v>
      </c>
      <c r="BF10" s="211">
        <v>-303140</v>
      </c>
      <c r="BG10" s="211">
        <v>-21373</v>
      </c>
      <c r="BH10" s="212">
        <v>80715</v>
      </c>
    </row>
    <row r="11" spans="1:60">
      <c r="A11" s="136" t="s">
        <v>225</v>
      </c>
      <c r="B11" s="119" t="s">
        <v>36</v>
      </c>
      <c r="C11" s="211">
        <v>4726</v>
      </c>
      <c r="D11" s="211">
        <v>61</v>
      </c>
      <c r="E11" s="211">
        <v>171</v>
      </c>
      <c r="F11" s="211">
        <v>50</v>
      </c>
      <c r="G11" s="211">
        <v>33828</v>
      </c>
      <c r="H11" s="211">
        <v>541</v>
      </c>
      <c r="I11" s="211">
        <v>107271</v>
      </c>
      <c r="J11" s="211">
        <v>23539</v>
      </c>
      <c r="K11" s="211">
        <v>11</v>
      </c>
      <c r="L11" s="211">
        <v>3841</v>
      </c>
      <c r="M11" s="211">
        <v>4548</v>
      </c>
      <c r="N11" s="211">
        <v>1168</v>
      </c>
      <c r="O11" s="211">
        <v>415</v>
      </c>
      <c r="P11" s="211">
        <v>3015</v>
      </c>
      <c r="Q11" s="211">
        <v>581</v>
      </c>
      <c r="R11" s="211">
        <v>922</v>
      </c>
      <c r="S11" s="211">
        <v>1182</v>
      </c>
      <c r="T11" s="211">
        <v>1244</v>
      </c>
      <c r="U11" s="211">
        <v>10773</v>
      </c>
      <c r="V11" s="211">
        <v>3932</v>
      </c>
      <c r="W11" s="211">
        <v>2745</v>
      </c>
      <c r="X11" s="211">
        <v>28478</v>
      </c>
      <c r="Y11" s="211">
        <v>94207</v>
      </c>
      <c r="Z11" s="211">
        <v>4007</v>
      </c>
      <c r="AA11" s="211">
        <v>583</v>
      </c>
      <c r="AB11" s="211">
        <v>619</v>
      </c>
      <c r="AC11" s="211">
        <v>22603</v>
      </c>
      <c r="AD11" s="211">
        <v>5165</v>
      </c>
      <c r="AE11" s="211">
        <v>1352</v>
      </c>
      <c r="AF11" s="211">
        <v>11344</v>
      </c>
      <c r="AG11" s="211">
        <v>10076</v>
      </c>
      <c r="AH11" s="211">
        <v>1568</v>
      </c>
      <c r="AI11" s="211">
        <v>11597</v>
      </c>
      <c r="AJ11" s="211">
        <v>14786</v>
      </c>
      <c r="AK11" s="211">
        <v>3195</v>
      </c>
      <c r="AL11" s="211">
        <v>6124</v>
      </c>
      <c r="AM11" s="211">
        <v>13372</v>
      </c>
      <c r="AN11" s="211">
        <v>23267</v>
      </c>
      <c r="AO11" s="211">
        <v>230</v>
      </c>
      <c r="AP11" s="212">
        <v>457137</v>
      </c>
      <c r="AQ11" s="211">
        <v>2862</v>
      </c>
      <c r="AR11" s="211">
        <v>13528</v>
      </c>
      <c r="AS11" s="211">
        <v>25</v>
      </c>
      <c r="AT11" s="211">
        <v>370</v>
      </c>
      <c r="AU11" s="211">
        <v>13658</v>
      </c>
      <c r="AV11" s="211">
        <v>-5521</v>
      </c>
      <c r="AW11" s="211">
        <v>24922</v>
      </c>
      <c r="AX11" s="211">
        <v>482059</v>
      </c>
      <c r="AY11" s="211">
        <v>34302</v>
      </c>
      <c r="AZ11" s="211">
        <v>211285</v>
      </c>
      <c r="BA11" s="211">
        <v>245587</v>
      </c>
      <c r="BB11" s="211">
        <v>270509</v>
      </c>
      <c r="BC11" s="211">
        <v>727646</v>
      </c>
      <c r="BD11" s="211">
        <v>-81923</v>
      </c>
      <c r="BE11" s="211">
        <v>-295477</v>
      </c>
      <c r="BF11" s="211">
        <v>-377400</v>
      </c>
      <c r="BG11" s="211">
        <v>-106891</v>
      </c>
      <c r="BH11" s="212">
        <v>350246</v>
      </c>
    </row>
    <row r="12" spans="1:60">
      <c r="A12" s="136" t="s">
        <v>226</v>
      </c>
      <c r="B12" s="119" t="s">
        <v>9</v>
      </c>
      <c r="C12" s="211">
        <v>12138</v>
      </c>
      <c r="D12" s="211">
        <v>8</v>
      </c>
      <c r="E12" s="211">
        <v>525</v>
      </c>
      <c r="F12" s="211">
        <v>384</v>
      </c>
      <c r="G12" s="211">
        <v>19652</v>
      </c>
      <c r="H12" s="211">
        <v>9397</v>
      </c>
      <c r="I12" s="211">
        <v>12684</v>
      </c>
      <c r="J12" s="211">
        <v>542948</v>
      </c>
      <c r="K12" s="211">
        <v>279</v>
      </c>
      <c r="L12" s="211">
        <v>105106</v>
      </c>
      <c r="M12" s="211">
        <v>8301</v>
      </c>
      <c r="N12" s="211">
        <v>12585</v>
      </c>
      <c r="O12" s="211">
        <v>1363</v>
      </c>
      <c r="P12" s="211">
        <v>4563</v>
      </c>
      <c r="Q12" s="211">
        <v>1781</v>
      </c>
      <c r="R12" s="211">
        <v>2843</v>
      </c>
      <c r="S12" s="211">
        <v>3024</v>
      </c>
      <c r="T12" s="211">
        <v>5814</v>
      </c>
      <c r="U12" s="211">
        <v>26072</v>
      </c>
      <c r="V12" s="211">
        <v>5343</v>
      </c>
      <c r="W12" s="211">
        <v>10066</v>
      </c>
      <c r="X12" s="211">
        <v>17113</v>
      </c>
      <c r="Y12" s="211">
        <v>8694</v>
      </c>
      <c r="Z12" s="211">
        <v>1214</v>
      </c>
      <c r="AA12" s="211">
        <v>1687</v>
      </c>
      <c r="AB12" s="211">
        <v>2539</v>
      </c>
      <c r="AC12" s="211">
        <v>32</v>
      </c>
      <c r="AD12" s="211">
        <v>25</v>
      </c>
      <c r="AE12" s="211">
        <v>94</v>
      </c>
      <c r="AF12" s="211">
        <v>1043</v>
      </c>
      <c r="AG12" s="211">
        <v>949</v>
      </c>
      <c r="AH12" s="211">
        <v>1076</v>
      </c>
      <c r="AI12" s="211">
        <v>14661</v>
      </c>
      <c r="AJ12" s="211">
        <v>388421</v>
      </c>
      <c r="AK12" s="211">
        <v>387</v>
      </c>
      <c r="AL12" s="211">
        <v>6563</v>
      </c>
      <c r="AM12" s="211">
        <v>14163</v>
      </c>
      <c r="AN12" s="211">
        <v>557</v>
      </c>
      <c r="AO12" s="211">
        <v>1374</v>
      </c>
      <c r="AP12" s="212">
        <v>1245468</v>
      </c>
      <c r="AQ12" s="211">
        <v>6202</v>
      </c>
      <c r="AR12" s="211">
        <v>90558</v>
      </c>
      <c r="AS12" s="211">
        <v>0</v>
      </c>
      <c r="AT12" s="211">
        <v>0</v>
      </c>
      <c r="AU12" s="211">
        <v>0</v>
      </c>
      <c r="AV12" s="211">
        <v>52982</v>
      </c>
      <c r="AW12" s="211">
        <v>149742</v>
      </c>
      <c r="AX12" s="211">
        <v>1395210</v>
      </c>
      <c r="AY12" s="211">
        <v>283006</v>
      </c>
      <c r="AZ12" s="211">
        <v>939597</v>
      </c>
      <c r="BA12" s="211">
        <v>1222603</v>
      </c>
      <c r="BB12" s="211">
        <v>1372345</v>
      </c>
      <c r="BC12" s="211">
        <v>2617813</v>
      </c>
      <c r="BD12" s="211">
        <v>-359543</v>
      </c>
      <c r="BE12" s="211">
        <v>-787705</v>
      </c>
      <c r="BF12" s="211">
        <v>-1147248</v>
      </c>
      <c r="BG12" s="211">
        <v>225097</v>
      </c>
      <c r="BH12" s="212">
        <v>1470565</v>
      </c>
    </row>
    <row r="13" spans="1:60">
      <c r="A13" s="136" t="s">
        <v>227</v>
      </c>
      <c r="B13" s="119" t="s">
        <v>10</v>
      </c>
      <c r="C13" s="211">
        <v>3302</v>
      </c>
      <c r="D13" s="211">
        <v>171</v>
      </c>
      <c r="E13" s="211">
        <v>2512</v>
      </c>
      <c r="F13" s="211">
        <v>2427</v>
      </c>
      <c r="G13" s="211">
        <v>13057</v>
      </c>
      <c r="H13" s="211">
        <v>646</v>
      </c>
      <c r="I13" s="211">
        <v>2128</v>
      </c>
      <c r="J13" s="211">
        <v>16552</v>
      </c>
      <c r="K13" s="211">
        <v>10058</v>
      </c>
      <c r="L13" s="211">
        <v>1215</v>
      </c>
      <c r="M13" s="211">
        <v>6333</v>
      </c>
      <c r="N13" s="211">
        <v>50737</v>
      </c>
      <c r="O13" s="211">
        <v>1085</v>
      </c>
      <c r="P13" s="211">
        <v>3443</v>
      </c>
      <c r="Q13" s="211">
        <v>3097</v>
      </c>
      <c r="R13" s="211">
        <v>2259</v>
      </c>
      <c r="S13" s="211">
        <v>720</v>
      </c>
      <c r="T13" s="211">
        <v>648</v>
      </c>
      <c r="U13" s="211">
        <v>3264</v>
      </c>
      <c r="V13" s="211">
        <v>397</v>
      </c>
      <c r="W13" s="211">
        <v>5105</v>
      </c>
      <c r="X13" s="211">
        <v>4060</v>
      </c>
      <c r="Y13" s="211">
        <v>32326</v>
      </c>
      <c r="Z13" s="211">
        <v>74064</v>
      </c>
      <c r="AA13" s="211">
        <v>2794</v>
      </c>
      <c r="AB13" s="211">
        <v>3233</v>
      </c>
      <c r="AC13" s="211">
        <v>37544</v>
      </c>
      <c r="AD13" s="211">
        <v>3331</v>
      </c>
      <c r="AE13" s="211">
        <v>3031</v>
      </c>
      <c r="AF13" s="211">
        <v>85465</v>
      </c>
      <c r="AG13" s="211">
        <v>2932</v>
      </c>
      <c r="AH13" s="211">
        <v>16265</v>
      </c>
      <c r="AI13" s="211">
        <v>9558</v>
      </c>
      <c r="AJ13" s="211">
        <v>10478</v>
      </c>
      <c r="AK13" s="211">
        <v>1220</v>
      </c>
      <c r="AL13" s="211">
        <v>8313</v>
      </c>
      <c r="AM13" s="211">
        <v>19509</v>
      </c>
      <c r="AN13" s="211">
        <v>0</v>
      </c>
      <c r="AO13" s="211">
        <v>4346</v>
      </c>
      <c r="AP13" s="212">
        <v>447625</v>
      </c>
      <c r="AQ13" s="211">
        <v>586</v>
      </c>
      <c r="AR13" s="211">
        <v>206236</v>
      </c>
      <c r="AS13" s="211">
        <v>0</v>
      </c>
      <c r="AT13" s="211">
        <v>0</v>
      </c>
      <c r="AU13" s="211">
        <v>0</v>
      </c>
      <c r="AV13" s="211">
        <v>-70</v>
      </c>
      <c r="AW13" s="211">
        <v>206752</v>
      </c>
      <c r="AX13" s="211">
        <v>654377</v>
      </c>
      <c r="AY13" s="211">
        <v>23</v>
      </c>
      <c r="AZ13" s="211">
        <v>34154</v>
      </c>
      <c r="BA13" s="211">
        <v>34177</v>
      </c>
      <c r="BB13" s="211">
        <v>240929</v>
      </c>
      <c r="BC13" s="211">
        <v>688554</v>
      </c>
      <c r="BD13" s="211">
        <v>-95133</v>
      </c>
      <c r="BE13" s="211">
        <v>-478309</v>
      </c>
      <c r="BF13" s="211">
        <v>-573442</v>
      </c>
      <c r="BG13" s="211">
        <v>-332513</v>
      </c>
      <c r="BH13" s="212">
        <v>115112</v>
      </c>
    </row>
    <row r="14" spans="1:60">
      <c r="A14" s="136" t="s">
        <v>139</v>
      </c>
      <c r="B14" s="119" t="s">
        <v>295</v>
      </c>
      <c r="C14" s="211">
        <v>1337</v>
      </c>
      <c r="D14" s="211">
        <v>82</v>
      </c>
      <c r="E14" s="211">
        <v>723</v>
      </c>
      <c r="F14" s="211">
        <v>134</v>
      </c>
      <c r="G14" s="211">
        <v>35260</v>
      </c>
      <c r="H14" s="211">
        <v>929</v>
      </c>
      <c r="I14" s="211">
        <v>6821</v>
      </c>
      <c r="J14" s="211">
        <v>28300</v>
      </c>
      <c r="K14" s="211">
        <v>15</v>
      </c>
      <c r="L14" s="211">
        <v>122373</v>
      </c>
      <c r="M14" s="211">
        <v>3485</v>
      </c>
      <c r="N14" s="211">
        <v>2526</v>
      </c>
      <c r="O14" s="211">
        <v>611</v>
      </c>
      <c r="P14" s="211">
        <v>4029</v>
      </c>
      <c r="Q14" s="211">
        <v>7990</v>
      </c>
      <c r="R14" s="211">
        <v>25507</v>
      </c>
      <c r="S14" s="211">
        <v>9935</v>
      </c>
      <c r="T14" s="211">
        <v>5088</v>
      </c>
      <c r="U14" s="211">
        <v>63988</v>
      </c>
      <c r="V14" s="211">
        <v>25475</v>
      </c>
      <c r="W14" s="211">
        <v>31718</v>
      </c>
      <c r="X14" s="211">
        <v>27116</v>
      </c>
      <c r="Y14" s="211">
        <v>24819</v>
      </c>
      <c r="Z14" s="211">
        <v>15</v>
      </c>
      <c r="AA14" s="211">
        <v>7337</v>
      </c>
      <c r="AB14" s="211">
        <v>2519</v>
      </c>
      <c r="AC14" s="211">
        <v>18638</v>
      </c>
      <c r="AD14" s="211">
        <v>3353</v>
      </c>
      <c r="AE14" s="211">
        <v>1840</v>
      </c>
      <c r="AF14" s="211">
        <v>4702</v>
      </c>
      <c r="AG14" s="211">
        <v>2735</v>
      </c>
      <c r="AH14" s="211">
        <v>2317</v>
      </c>
      <c r="AI14" s="211">
        <v>6932</v>
      </c>
      <c r="AJ14" s="211">
        <v>6104</v>
      </c>
      <c r="AK14" s="211">
        <v>1265</v>
      </c>
      <c r="AL14" s="211">
        <v>16623</v>
      </c>
      <c r="AM14" s="211">
        <v>6267</v>
      </c>
      <c r="AN14" s="211">
        <v>2547</v>
      </c>
      <c r="AO14" s="211">
        <v>757</v>
      </c>
      <c r="AP14" s="212">
        <v>512212</v>
      </c>
      <c r="AQ14" s="211">
        <v>947</v>
      </c>
      <c r="AR14" s="211">
        <v>38282</v>
      </c>
      <c r="AS14" s="211">
        <v>140</v>
      </c>
      <c r="AT14" s="211">
        <v>0</v>
      </c>
      <c r="AU14" s="211">
        <v>0</v>
      </c>
      <c r="AV14" s="211">
        <v>313</v>
      </c>
      <c r="AW14" s="211">
        <v>39682</v>
      </c>
      <c r="AX14" s="211">
        <v>551894</v>
      </c>
      <c r="AY14" s="211">
        <v>66490</v>
      </c>
      <c r="AZ14" s="211">
        <v>387551</v>
      </c>
      <c r="BA14" s="211">
        <v>454041</v>
      </c>
      <c r="BB14" s="211">
        <v>493723</v>
      </c>
      <c r="BC14" s="211">
        <v>1005935</v>
      </c>
      <c r="BD14" s="211">
        <v>-73789</v>
      </c>
      <c r="BE14" s="211">
        <v>-371678</v>
      </c>
      <c r="BF14" s="211">
        <v>-445467</v>
      </c>
      <c r="BG14" s="211">
        <v>48256</v>
      </c>
      <c r="BH14" s="212">
        <v>560468</v>
      </c>
    </row>
    <row r="15" spans="1:60">
      <c r="A15" s="136" t="s">
        <v>140</v>
      </c>
      <c r="B15" s="119" t="s">
        <v>11</v>
      </c>
      <c r="C15" s="211">
        <v>425</v>
      </c>
      <c r="D15" s="211">
        <v>3</v>
      </c>
      <c r="E15" s="211">
        <v>2</v>
      </c>
      <c r="F15" s="211">
        <v>0</v>
      </c>
      <c r="G15" s="211">
        <v>7152</v>
      </c>
      <c r="H15" s="211">
        <v>48</v>
      </c>
      <c r="I15" s="211">
        <v>790</v>
      </c>
      <c r="J15" s="211">
        <v>10384</v>
      </c>
      <c r="K15" s="211">
        <v>138</v>
      </c>
      <c r="L15" s="211">
        <v>1732</v>
      </c>
      <c r="M15" s="211">
        <v>21523</v>
      </c>
      <c r="N15" s="211">
        <v>14764</v>
      </c>
      <c r="O15" s="211">
        <v>1956</v>
      </c>
      <c r="P15" s="211">
        <v>2559</v>
      </c>
      <c r="Q15" s="211">
        <v>3564</v>
      </c>
      <c r="R15" s="211">
        <v>3204</v>
      </c>
      <c r="S15" s="211">
        <v>1298</v>
      </c>
      <c r="T15" s="211">
        <v>7737</v>
      </c>
      <c r="U15" s="211">
        <v>16757</v>
      </c>
      <c r="V15" s="211">
        <v>1297</v>
      </c>
      <c r="W15" s="211">
        <v>4715</v>
      </c>
      <c r="X15" s="211">
        <v>3482</v>
      </c>
      <c r="Y15" s="211">
        <v>98310</v>
      </c>
      <c r="Z15" s="211">
        <v>56</v>
      </c>
      <c r="AA15" s="211">
        <v>879</v>
      </c>
      <c r="AB15" s="211">
        <v>88</v>
      </c>
      <c r="AC15" s="211">
        <v>644</v>
      </c>
      <c r="AD15" s="211">
        <v>11</v>
      </c>
      <c r="AE15" s="211">
        <v>236</v>
      </c>
      <c r="AF15" s="211">
        <v>77</v>
      </c>
      <c r="AG15" s="211">
        <v>3</v>
      </c>
      <c r="AH15" s="211">
        <v>232</v>
      </c>
      <c r="AI15" s="211">
        <v>2906</v>
      </c>
      <c r="AJ15" s="211">
        <v>2269</v>
      </c>
      <c r="AK15" s="211">
        <v>71</v>
      </c>
      <c r="AL15" s="211">
        <v>1033</v>
      </c>
      <c r="AM15" s="211">
        <v>3200</v>
      </c>
      <c r="AN15" s="211">
        <v>269</v>
      </c>
      <c r="AO15" s="211">
        <v>886</v>
      </c>
      <c r="AP15" s="212">
        <v>214700</v>
      </c>
      <c r="AQ15" s="211">
        <v>432</v>
      </c>
      <c r="AR15" s="211">
        <v>6472</v>
      </c>
      <c r="AS15" s="211">
        <v>0</v>
      </c>
      <c r="AT15" s="211">
        <v>0</v>
      </c>
      <c r="AU15" s="211">
        <v>0</v>
      </c>
      <c r="AV15" s="211">
        <v>-5186</v>
      </c>
      <c r="AW15" s="211">
        <v>1718</v>
      </c>
      <c r="AX15" s="211">
        <v>216418</v>
      </c>
      <c r="AY15" s="211">
        <v>11597</v>
      </c>
      <c r="AZ15" s="211">
        <v>184354</v>
      </c>
      <c r="BA15" s="211">
        <v>195951</v>
      </c>
      <c r="BB15" s="211">
        <v>197669</v>
      </c>
      <c r="BC15" s="211">
        <v>412369</v>
      </c>
      <c r="BD15" s="211">
        <v>-31751</v>
      </c>
      <c r="BE15" s="211">
        <v>-118377</v>
      </c>
      <c r="BF15" s="211">
        <v>-150128</v>
      </c>
      <c r="BG15" s="211">
        <v>47541</v>
      </c>
      <c r="BH15" s="212">
        <v>262241</v>
      </c>
    </row>
    <row r="16" spans="1:60">
      <c r="A16" s="136" t="s">
        <v>141</v>
      </c>
      <c r="B16" s="119" t="s">
        <v>12</v>
      </c>
      <c r="C16" s="211">
        <v>5</v>
      </c>
      <c r="D16" s="211">
        <v>0</v>
      </c>
      <c r="E16" s="211">
        <v>14</v>
      </c>
      <c r="F16" s="211">
        <v>14</v>
      </c>
      <c r="G16" s="211">
        <v>0</v>
      </c>
      <c r="H16" s="211">
        <v>11</v>
      </c>
      <c r="I16" s="211">
        <v>847</v>
      </c>
      <c r="J16" s="211">
        <v>41</v>
      </c>
      <c r="K16" s="211">
        <v>0</v>
      </c>
      <c r="L16" s="211">
        <v>1280</v>
      </c>
      <c r="M16" s="211">
        <v>1816</v>
      </c>
      <c r="N16" s="211">
        <v>1727924</v>
      </c>
      <c r="O16" s="211">
        <v>177</v>
      </c>
      <c r="P16" s="211">
        <v>129469</v>
      </c>
      <c r="Q16" s="211">
        <v>147882</v>
      </c>
      <c r="R16" s="211">
        <v>79594</v>
      </c>
      <c r="S16" s="211">
        <v>4348</v>
      </c>
      <c r="T16" s="211">
        <v>1223</v>
      </c>
      <c r="U16" s="211">
        <v>66048</v>
      </c>
      <c r="V16" s="211">
        <v>5149</v>
      </c>
      <c r="W16" s="211">
        <v>80643</v>
      </c>
      <c r="X16" s="211">
        <v>2539</v>
      </c>
      <c r="Y16" s="211">
        <v>43647</v>
      </c>
      <c r="Z16" s="211">
        <v>0</v>
      </c>
      <c r="AA16" s="211">
        <v>6</v>
      </c>
      <c r="AB16" s="211">
        <v>0</v>
      </c>
      <c r="AC16" s="211">
        <v>0</v>
      </c>
      <c r="AD16" s="211">
        <v>0</v>
      </c>
      <c r="AE16" s="211">
        <v>0</v>
      </c>
      <c r="AF16" s="211">
        <v>590</v>
      </c>
      <c r="AG16" s="211">
        <v>0</v>
      </c>
      <c r="AH16" s="211">
        <v>34</v>
      </c>
      <c r="AI16" s="211">
        <v>0</v>
      </c>
      <c r="AJ16" s="211">
        <v>5</v>
      </c>
      <c r="AK16" s="211">
        <v>1</v>
      </c>
      <c r="AL16" s="211">
        <v>393</v>
      </c>
      <c r="AM16" s="211">
        <v>64</v>
      </c>
      <c r="AN16" s="211">
        <v>1</v>
      </c>
      <c r="AO16" s="211">
        <v>925</v>
      </c>
      <c r="AP16" s="212">
        <v>2294690</v>
      </c>
      <c r="AQ16" s="211">
        <v>0</v>
      </c>
      <c r="AR16" s="211">
        <v>-1512</v>
      </c>
      <c r="AS16" s="211">
        <v>0</v>
      </c>
      <c r="AT16" s="211">
        <v>-813</v>
      </c>
      <c r="AU16" s="211">
        <v>-4884</v>
      </c>
      <c r="AV16" s="211">
        <v>-17720</v>
      </c>
      <c r="AW16" s="211">
        <v>-24929</v>
      </c>
      <c r="AX16" s="211">
        <v>2269761</v>
      </c>
      <c r="AY16" s="211">
        <v>472424</v>
      </c>
      <c r="AZ16" s="211">
        <v>1538619</v>
      </c>
      <c r="BA16" s="211">
        <v>2011043</v>
      </c>
      <c r="BB16" s="211">
        <v>1986114</v>
      </c>
      <c r="BC16" s="211">
        <v>4280804</v>
      </c>
      <c r="BD16" s="211">
        <v>-93081</v>
      </c>
      <c r="BE16" s="211">
        <v>-1337633</v>
      </c>
      <c r="BF16" s="211">
        <v>-1430714</v>
      </c>
      <c r="BG16" s="211">
        <v>555400</v>
      </c>
      <c r="BH16" s="212">
        <v>2850090</v>
      </c>
    </row>
    <row r="17" spans="1:60">
      <c r="A17" s="136" t="s">
        <v>142</v>
      </c>
      <c r="B17" s="119" t="s">
        <v>13</v>
      </c>
      <c r="C17" s="211">
        <v>0</v>
      </c>
      <c r="D17" s="211">
        <v>0</v>
      </c>
      <c r="E17" s="211">
        <v>0</v>
      </c>
      <c r="F17" s="211">
        <v>1</v>
      </c>
      <c r="G17" s="211">
        <v>3911</v>
      </c>
      <c r="H17" s="211">
        <v>0</v>
      </c>
      <c r="I17" s="211">
        <v>358</v>
      </c>
      <c r="J17" s="211">
        <v>8416</v>
      </c>
      <c r="K17" s="211">
        <v>0</v>
      </c>
      <c r="L17" s="211">
        <v>1268</v>
      </c>
      <c r="M17" s="211">
        <v>2123</v>
      </c>
      <c r="N17" s="211">
        <v>32457</v>
      </c>
      <c r="O17" s="211">
        <v>121414</v>
      </c>
      <c r="P17" s="211">
        <v>43543</v>
      </c>
      <c r="Q17" s="211">
        <v>43326</v>
      </c>
      <c r="R17" s="211">
        <v>14789</v>
      </c>
      <c r="S17" s="211">
        <v>4886</v>
      </c>
      <c r="T17" s="211">
        <v>8052</v>
      </c>
      <c r="U17" s="211">
        <v>126469</v>
      </c>
      <c r="V17" s="211">
        <v>27511</v>
      </c>
      <c r="W17" s="211">
        <v>22620</v>
      </c>
      <c r="X17" s="211">
        <v>8478</v>
      </c>
      <c r="Y17" s="211">
        <v>15661</v>
      </c>
      <c r="Z17" s="211">
        <v>193</v>
      </c>
      <c r="AA17" s="211">
        <v>44</v>
      </c>
      <c r="AB17" s="211">
        <v>1</v>
      </c>
      <c r="AC17" s="211">
        <v>36</v>
      </c>
      <c r="AD17" s="211">
        <v>0</v>
      </c>
      <c r="AE17" s="211">
        <v>0</v>
      </c>
      <c r="AF17" s="211">
        <v>31</v>
      </c>
      <c r="AG17" s="211">
        <v>53</v>
      </c>
      <c r="AH17" s="211">
        <v>211</v>
      </c>
      <c r="AI17" s="211">
        <v>175</v>
      </c>
      <c r="AJ17" s="211">
        <v>3686</v>
      </c>
      <c r="AK17" s="211">
        <v>37</v>
      </c>
      <c r="AL17" s="211">
        <v>1264</v>
      </c>
      <c r="AM17" s="211">
        <v>823</v>
      </c>
      <c r="AN17" s="211">
        <v>51</v>
      </c>
      <c r="AO17" s="211">
        <v>716</v>
      </c>
      <c r="AP17" s="212">
        <v>492604</v>
      </c>
      <c r="AQ17" s="211">
        <v>48</v>
      </c>
      <c r="AR17" s="211">
        <v>7298</v>
      </c>
      <c r="AS17" s="211">
        <v>0</v>
      </c>
      <c r="AT17" s="211">
        <v>0</v>
      </c>
      <c r="AU17" s="211">
        <v>-5945</v>
      </c>
      <c r="AV17" s="211">
        <v>-7719</v>
      </c>
      <c r="AW17" s="211">
        <v>-6318</v>
      </c>
      <c r="AX17" s="211">
        <v>486286</v>
      </c>
      <c r="AY17" s="211">
        <v>32258</v>
      </c>
      <c r="AZ17" s="211">
        <v>186768</v>
      </c>
      <c r="BA17" s="211">
        <v>219026</v>
      </c>
      <c r="BB17" s="211">
        <v>212708</v>
      </c>
      <c r="BC17" s="211">
        <v>705312</v>
      </c>
      <c r="BD17" s="211">
        <v>-165276</v>
      </c>
      <c r="BE17" s="211">
        <v>-263433</v>
      </c>
      <c r="BF17" s="211">
        <v>-428709</v>
      </c>
      <c r="BG17" s="211">
        <v>-216001</v>
      </c>
      <c r="BH17" s="212">
        <v>276603</v>
      </c>
    </row>
    <row r="18" spans="1:60">
      <c r="A18" s="136" t="s">
        <v>143</v>
      </c>
      <c r="B18" s="119" t="s">
        <v>14</v>
      </c>
      <c r="C18" s="211">
        <v>302</v>
      </c>
      <c r="D18" s="211">
        <v>8</v>
      </c>
      <c r="E18" s="211">
        <v>81</v>
      </c>
      <c r="F18" s="211">
        <v>485</v>
      </c>
      <c r="G18" s="211">
        <v>17073</v>
      </c>
      <c r="H18" s="211">
        <v>135</v>
      </c>
      <c r="I18" s="211">
        <v>2120</v>
      </c>
      <c r="J18" s="211">
        <v>15534</v>
      </c>
      <c r="K18" s="211">
        <v>124</v>
      </c>
      <c r="L18" s="211">
        <v>4337</v>
      </c>
      <c r="M18" s="211">
        <v>2812</v>
      </c>
      <c r="N18" s="211">
        <v>1374</v>
      </c>
      <c r="O18" s="211">
        <v>437</v>
      </c>
      <c r="P18" s="211">
        <v>57919</v>
      </c>
      <c r="Q18" s="211">
        <v>38733</v>
      </c>
      <c r="R18" s="211">
        <v>29391</v>
      </c>
      <c r="S18" s="211">
        <v>8130</v>
      </c>
      <c r="T18" s="211">
        <v>4952</v>
      </c>
      <c r="U18" s="211">
        <v>45903</v>
      </c>
      <c r="V18" s="211">
        <v>13539</v>
      </c>
      <c r="W18" s="211">
        <v>20773</v>
      </c>
      <c r="X18" s="211">
        <v>7112</v>
      </c>
      <c r="Y18" s="211">
        <v>176023</v>
      </c>
      <c r="Z18" s="211">
        <v>657</v>
      </c>
      <c r="AA18" s="211">
        <v>148</v>
      </c>
      <c r="AB18" s="211">
        <v>27</v>
      </c>
      <c r="AC18" s="211">
        <v>7525</v>
      </c>
      <c r="AD18" s="211">
        <v>134</v>
      </c>
      <c r="AE18" s="211">
        <v>1027</v>
      </c>
      <c r="AF18" s="211">
        <v>3653</v>
      </c>
      <c r="AG18" s="211">
        <v>379</v>
      </c>
      <c r="AH18" s="211">
        <v>4787</v>
      </c>
      <c r="AI18" s="211">
        <v>310</v>
      </c>
      <c r="AJ18" s="211">
        <v>958</v>
      </c>
      <c r="AK18" s="211">
        <v>401</v>
      </c>
      <c r="AL18" s="211">
        <v>3614</v>
      </c>
      <c r="AM18" s="211">
        <v>5871</v>
      </c>
      <c r="AN18" s="211">
        <v>20</v>
      </c>
      <c r="AO18" s="211">
        <v>1096</v>
      </c>
      <c r="AP18" s="212">
        <v>477904</v>
      </c>
      <c r="AQ18" s="211">
        <v>1118</v>
      </c>
      <c r="AR18" s="211">
        <v>12442</v>
      </c>
      <c r="AS18" s="211">
        <v>12</v>
      </c>
      <c r="AT18" s="211">
        <v>480</v>
      </c>
      <c r="AU18" s="211">
        <v>15474</v>
      </c>
      <c r="AV18" s="211">
        <v>-3481</v>
      </c>
      <c r="AW18" s="211">
        <v>26045</v>
      </c>
      <c r="AX18" s="211">
        <v>503949</v>
      </c>
      <c r="AY18" s="211">
        <v>27286</v>
      </c>
      <c r="AZ18" s="211">
        <v>478819</v>
      </c>
      <c r="BA18" s="211">
        <v>506105</v>
      </c>
      <c r="BB18" s="211">
        <v>532150</v>
      </c>
      <c r="BC18" s="211">
        <v>1010054</v>
      </c>
      <c r="BD18" s="211">
        <v>-52095</v>
      </c>
      <c r="BE18" s="211">
        <v>-319526</v>
      </c>
      <c r="BF18" s="211">
        <v>-371621</v>
      </c>
      <c r="BG18" s="211">
        <v>160529</v>
      </c>
      <c r="BH18" s="212">
        <v>638433</v>
      </c>
    </row>
    <row r="19" spans="1:60">
      <c r="A19" s="136" t="s">
        <v>144</v>
      </c>
      <c r="B19" s="119" t="s">
        <v>232</v>
      </c>
      <c r="C19" s="211">
        <v>0</v>
      </c>
      <c r="D19" s="211">
        <v>0</v>
      </c>
      <c r="E19" s="211">
        <v>0</v>
      </c>
      <c r="F19" s="211">
        <v>42</v>
      </c>
      <c r="G19" s="211">
        <v>0</v>
      </c>
      <c r="H19" s="211">
        <v>0</v>
      </c>
      <c r="I19" s="211">
        <v>255</v>
      </c>
      <c r="J19" s="211">
        <v>66</v>
      </c>
      <c r="K19" s="211">
        <v>0</v>
      </c>
      <c r="L19" s="211">
        <v>214</v>
      </c>
      <c r="M19" s="211">
        <v>301</v>
      </c>
      <c r="N19" s="211">
        <v>168</v>
      </c>
      <c r="O19" s="211">
        <v>0</v>
      </c>
      <c r="P19" s="211">
        <v>831</v>
      </c>
      <c r="Q19" s="211">
        <v>174041</v>
      </c>
      <c r="R19" s="211">
        <v>31675</v>
      </c>
      <c r="S19" s="211">
        <v>3344</v>
      </c>
      <c r="T19" s="211">
        <v>638</v>
      </c>
      <c r="U19" s="211">
        <v>18957</v>
      </c>
      <c r="V19" s="211">
        <v>857</v>
      </c>
      <c r="W19" s="211">
        <v>16740</v>
      </c>
      <c r="X19" s="211">
        <v>79</v>
      </c>
      <c r="Y19" s="211">
        <v>13134</v>
      </c>
      <c r="Z19" s="211">
        <v>0</v>
      </c>
      <c r="AA19" s="211">
        <v>2125</v>
      </c>
      <c r="AB19" s="211">
        <v>0</v>
      </c>
      <c r="AC19" s="211">
        <v>12</v>
      </c>
      <c r="AD19" s="211">
        <v>0</v>
      </c>
      <c r="AE19" s="211">
        <v>0</v>
      </c>
      <c r="AF19" s="211">
        <v>211</v>
      </c>
      <c r="AG19" s="211">
        <v>0</v>
      </c>
      <c r="AH19" s="211">
        <v>347</v>
      </c>
      <c r="AI19" s="211">
        <v>0</v>
      </c>
      <c r="AJ19" s="211">
        <v>0</v>
      </c>
      <c r="AK19" s="211">
        <v>0</v>
      </c>
      <c r="AL19" s="211">
        <v>36179</v>
      </c>
      <c r="AM19" s="211">
        <v>16</v>
      </c>
      <c r="AN19" s="211">
        <v>0</v>
      </c>
      <c r="AO19" s="211">
        <v>0</v>
      </c>
      <c r="AP19" s="212">
        <v>300232</v>
      </c>
      <c r="AQ19" s="211">
        <v>0</v>
      </c>
      <c r="AR19" s="211">
        <v>581</v>
      </c>
      <c r="AS19" s="211">
        <v>0</v>
      </c>
      <c r="AT19" s="211">
        <v>4404</v>
      </c>
      <c r="AU19" s="211">
        <v>170687</v>
      </c>
      <c r="AV19" s="211">
        <v>19164</v>
      </c>
      <c r="AW19" s="211">
        <v>194836</v>
      </c>
      <c r="AX19" s="211">
        <v>495068</v>
      </c>
      <c r="AY19" s="211">
        <v>350913</v>
      </c>
      <c r="AZ19" s="211">
        <v>632201</v>
      </c>
      <c r="BA19" s="211">
        <v>983114</v>
      </c>
      <c r="BB19" s="211">
        <v>1177950</v>
      </c>
      <c r="BC19" s="211">
        <v>1478182</v>
      </c>
      <c r="BD19" s="211">
        <v>-89546</v>
      </c>
      <c r="BE19" s="211">
        <v>-310188</v>
      </c>
      <c r="BF19" s="211">
        <v>-399734</v>
      </c>
      <c r="BG19" s="211">
        <v>778216</v>
      </c>
      <c r="BH19" s="212">
        <v>1078448</v>
      </c>
    </row>
    <row r="20" spans="1:60">
      <c r="A20" s="136" t="s">
        <v>145</v>
      </c>
      <c r="B20" s="119" t="s">
        <v>233</v>
      </c>
      <c r="C20" s="211">
        <v>0</v>
      </c>
      <c r="D20" s="211">
        <v>1</v>
      </c>
      <c r="E20" s="211">
        <v>0</v>
      </c>
      <c r="F20" s="211">
        <v>55</v>
      </c>
      <c r="G20" s="211">
        <v>0</v>
      </c>
      <c r="H20" s="211">
        <v>0</v>
      </c>
      <c r="I20" s="211">
        <v>13</v>
      </c>
      <c r="J20" s="211">
        <v>0</v>
      </c>
      <c r="K20" s="211">
        <v>1</v>
      </c>
      <c r="L20" s="211">
        <v>1426</v>
      </c>
      <c r="M20" s="211">
        <v>291</v>
      </c>
      <c r="N20" s="211">
        <v>220</v>
      </c>
      <c r="O20" s="211">
        <v>48</v>
      </c>
      <c r="P20" s="211">
        <v>367</v>
      </c>
      <c r="Q20" s="211">
        <v>3699</v>
      </c>
      <c r="R20" s="211">
        <v>142198</v>
      </c>
      <c r="S20" s="211">
        <v>422</v>
      </c>
      <c r="T20" s="211">
        <v>910</v>
      </c>
      <c r="U20" s="211">
        <v>2676</v>
      </c>
      <c r="V20" s="211">
        <v>293</v>
      </c>
      <c r="W20" s="211">
        <v>1722</v>
      </c>
      <c r="X20" s="211">
        <v>21</v>
      </c>
      <c r="Y20" s="211">
        <v>113</v>
      </c>
      <c r="Z20" s="211">
        <v>10</v>
      </c>
      <c r="AA20" s="211">
        <v>52</v>
      </c>
      <c r="AB20" s="211">
        <v>0</v>
      </c>
      <c r="AC20" s="211">
        <v>9</v>
      </c>
      <c r="AD20" s="211">
        <v>0</v>
      </c>
      <c r="AE20" s="211">
        <v>0</v>
      </c>
      <c r="AF20" s="211">
        <v>125</v>
      </c>
      <c r="AG20" s="211">
        <v>1</v>
      </c>
      <c r="AH20" s="211">
        <v>17</v>
      </c>
      <c r="AI20" s="211">
        <v>0</v>
      </c>
      <c r="AJ20" s="211">
        <v>0</v>
      </c>
      <c r="AK20" s="211">
        <v>0</v>
      </c>
      <c r="AL20" s="211">
        <v>42421</v>
      </c>
      <c r="AM20" s="211">
        <v>19</v>
      </c>
      <c r="AN20" s="211">
        <v>0</v>
      </c>
      <c r="AO20" s="211">
        <v>0</v>
      </c>
      <c r="AP20" s="212">
        <v>197130</v>
      </c>
      <c r="AQ20" s="211">
        <v>0</v>
      </c>
      <c r="AR20" s="211">
        <v>304</v>
      </c>
      <c r="AS20" s="211">
        <v>0</v>
      </c>
      <c r="AT20" s="211">
        <v>2597</v>
      </c>
      <c r="AU20" s="211">
        <v>290576</v>
      </c>
      <c r="AV20" s="211">
        <v>1180</v>
      </c>
      <c r="AW20" s="211">
        <v>294657</v>
      </c>
      <c r="AX20" s="211">
        <v>491787</v>
      </c>
      <c r="AY20" s="211">
        <v>372203</v>
      </c>
      <c r="AZ20" s="211">
        <v>392168</v>
      </c>
      <c r="BA20" s="211">
        <v>764371</v>
      </c>
      <c r="BB20" s="211">
        <v>1059028</v>
      </c>
      <c r="BC20" s="211">
        <v>1256158</v>
      </c>
      <c r="BD20" s="211">
        <v>-74936</v>
      </c>
      <c r="BE20" s="211">
        <v>-317921</v>
      </c>
      <c r="BF20" s="211">
        <v>-392857</v>
      </c>
      <c r="BG20" s="211">
        <v>666171</v>
      </c>
      <c r="BH20" s="212">
        <v>863301</v>
      </c>
    </row>
    <row r="21" spans="1:60">
      <c r="A21" s="136" t="s">
        <v>146</v>
      </c>
      <c r="B21" s="119" t="s">
        <v>234</v>
      </c>
      <c r="C21" s="211">
        <v>159</v>
      </c>
      <c r="D21" s="211">
        <v>0</v>
      </c>
      <c r="E21" s="211">
        <v>1</v>
      </c>
      <c r="F21" s="211">
        <v>0</v>
      </c>
      <c r="G21" s="211">
        <v>0</v>
      </c>
      <c r="H21" s="211">
        <v>0</v>
      </c>
      <c r="I21" s="211">
        <v>0</v>
      </c>
      <c r="J21" s="211">
        <v>4</v>
      </c>
      <c r="K21" s="211">
        <v>0</v>
      </c>
      <c r="L21" s="211">
        <v>0</v>
      </c>
      <c r="M21" s="211">
        <v>0</v>
      </c>
      <c r="N21" s="211">
        <v>0</v>
      </c>
      <c r="O21" s="211">
        <v>0</v>
      </c>
      <c r="P21" s="211">
        <v>14</v>
      </c>
      <c r="Q21" s="211">
        <v>2302</v>
      </c>
      <c r="R21" s="211">
        <v>5683</v>
      </c>
      <c r="S21" s="211">
        <v>32146</v>
      </c>
      <c r="T21" s="211">
        <v>28</v>
      </c>
      <c r="U21" s="211">
        <v>922</v>
      </c>
      <c r="V21" s="211">
        <v>310</v>
      </c>
      <c r="W21" s="211">
        <v>513</v>
      </c>
      <c r="X21" s="211">
        <v>52</v>
      </c>
      <c r="Y21" s="211">
        <v>419</v>
      </c>
      <c r="Z21" s="211">
        <v>0</v>
      </c>
      <c r="AA21" s="211">
        <v>19</v>
      </c>
      <c r="AB21" s="211">
        <v>5</v>
      </c>
      <c r="AC21" s="211">
        <v>2518</v>
      </c>
      <c r="AD21" s="211">
        <v>13</v>
      </c>
      <c r="AE21" s="211">
        <v>0</v>
      </c>
      <c r="AF21" s="211">
        <v>62</v>
      </c>
      <c r="AG21" s="211">
        <v>25</v>
      </c>
      <c r="AH21" s="211">
        <v>3129</v>
      </c>
      <c r="AI21" s="211">
        <v>0</v>
      </c>
      <c r="AJ21" s="211">
        <v>30483</v>
      </c>
      <c r="AK21" s="211">
        <v>0</v>
      </c>
      <c r="AL21" s="211">
        <v>14295</v>
      </c>
      <c r="AM21" s="211">
        <v>1113</v>
      </c>
      <c r="AN21" s="211">
        <v>1331</v>
      </c>
      <c r="AO21" s="211">
        <v>0</v>
      </c>
      <c r="AP21" s="212">
        <v>95546</v>
      </c>
      <c r="AQ21" s="211">
        <v>792</v>
      </c>
      <c r="AR21" s="211">
        <v>13522</v>
      </c>
      <c r="AS21" s="211">
        <v>10</v>
      </c>
      <c r="AT21" s="211">
        <v>12821</v>
      </c>
      <c r="AU21" s="211">
        <v>186200</v>
      </c>
      <c r="AV21" s="211">
        <v>9054</v>
      </c>
      <c r="AW21" s="211">
        <v>222399</v>
      </c>
      <c r="AX21" s="211">
        <v>317945</v>
      </c>
      <c r="AY21" s="211">
        <v>19921</v>
      </c>
      <c r="AZ21" s="211">
        <v>65329</v>
      </c>
      <c r="BA21" s="211">
        <v>85250</v>
      </c>
      <c r="BB21" s="211">
        <v>307649</v>
      </c>
      <c r="BC21" s="211">
        <v>403195</v>
      </c>
      <c r="BD21" s="211">
        <v>-67507</v>
      </c>
      <c r="BE21" s="211">
        <v>-101651</v>
      </c>
      <c r="BF21" s="211">
        <v>-169158</v>
      </c>
      <c r="BG21" s="211">
        <v>138491</v>
      </c>
      <c r="BH21" s="212">
        <v>234037</v>
      </c>
    </row>
    <row r="22" spans="1:60">
      <c r="A22" s="136" t="s">
        <v>147</v>
      </c>
      <c r="B22" s="119" t="s">
        <v>249</v>
      </c>
      <c r="C22" s="211">
        <v>0</v>
      </c>
      <c r="D22" s="211">
        <v>0</v>
      </c>
      <c r="E22" s="211">
        <v>0</v>
      </c>
      <c r="F22" s="211">
        <v>0</v>
      </c>
      <c r="G22" s="211">
        <v>1</v>
      </c>
      <c r="H22" s="211">
        <v>0</v>
      </c>
      <c r="I22" s="211">
        <v>4</v>
      </c>
      <c r="J22" s="211">
        <v>7</v>
      </c>
      <c r="K22" s="211">
        <v>0</v>
      </c>
      <c r="L22" s="211">
        <v>0</v>
      </c>
      <c r="M22" s="211">
        <v>0</v>
      </c>
      <c r="N22" s="211">
        <v>1</v>
      </c>
      <c r="O22" s="211">
        <v>11</v>
      </c>
      <c r="P22" s="211">
        <v>4504</v>
      </c>
      <c r="Q22" s="211">
        <v>3219</v>
      </c>
      <c r="R22" s="211">
        <v>8328</v>
      </c>
      <c r="S22" s="211">
        <v>33182</v>
      </c>
      <c r="T22" s="211">
        <v>103347</v>
      </c>
      <c r="U22" s="211">
        <v>129844</v>
      </c>
      <c r="V22" s="211">
        <v>187264</v>
      </c>
      <c r="W22" s="211">
        <v>8120</v>
      </c>
      <c r="X22" s="211">
        <v>656</v>
      </c>
      <c r="Y22" s="211">
        <v>656</v>
      </c>
      <c r="Z22" s="211">
        <v>5</v>
      </c>
      <c r="AA22" s="211">
        <v>5</v>
      </c>
      <c r="AB22" s="211">
        <v>0</v>
      </c>
      <c r="AC22" s="211">
        <v>81</v>
      </c>
      <c r="AD22" s="211">
        <v>51</v>
      </c>
      <c r="AE22" s="211">
        <v>0</v>
      </c>
      <c r="AF22" s="211">
        <v>11</v>
      </c>
      <c r="AG22" s="211">
        <v>694</v>
      </c>
      <c r="AH22" s="211">
        <v>2278</v>
      </c>
      <c r="AI22" s="211">
        <v>2818</v>
      </c>
      <c r="AJ22" s="211">
        <v>10</v>
      </c>
      <c r="AK22" s="211">
        <v>0</v>
      </c>
      <c r="AL22" s="211">
        <v>46726</v>
      </c>
      <c r="AM22" s="211">
        <v>26</v>
      </c>
      <c r="AN22" s="211">
        <v>1938</v>
      </c>
      <c r="AO22" s="211">
        <v>0</v>
      </c>
      <c r="AP22" s="212">
        <v>533787</v>
      </c>
      <c r="AQ22" s="211">
        <v>20</v>
      </c>
      <c r="AR22" s="211">
        <v>5751</v>
      </c>
      <c r="AS22" s="211">
        <v>0</v>
      </c>
      <c r="AT22" s="211">
        <v>0</v>
      </c>
      <c r="AU22" s="211">
        <v>0</v>
      </c>
      <c r="AV22" s="211">
        <v>-16374</v>
      </c>
      <c r="AW22" s="211">
        <v>-10603</v>
      </c>
      <c r="AX22" s="211">
        <v>523184</v>
      </c>
      <c r="AY22" s="211">
        <v>132887</v>
      </c>
      <c r="AZ22" s="211">
        <v>125429</v>
      </c>
      <c r="BA22" s="211">
        <v>258316</v>
      </c>
      <c r="BB22" s="211">
        <v>247713</v>
      </c>
      <c r="BC22" s="211">
        <v>781500</v>
      </c>
      <c r="BD22" s="211">
        <v>-180270</v>
      </c>
      <c r="BE22" s="211">
        <v>-280970</v>
      </c>
      <c r="BF22" s="211">
        <v>-461240</v>
      </c>
      <c r="BG22" s="211">
        <v>-213527</v>
      </c>
      <c r="BH22" s="212">
        <v>320260</v>
      </c>
    </row>
    <row r="23" spans="1:60">
      <c r="A23" s="136" t="s">
        <v>148</v>
      </c>
      <c r="B23" s="119" t="s">
        <v>15</v>
      </c>
      <c r="C23" s="211">
        <v>7</v>
      </c>
      <c r="D23" s="211">
        <v>0</v>
      </c>
      <c r="E23" s="211">
        <v>65</v>
      </c>
      <c r="F23" s="211">
        <v>3</v>
      </c>
      <c r="G23" s="211">
        <v>1</v>
      </c>
      <c r="H23" s="211">
        <v>0</v>
      </c>
      <c r="I23" s="211">
        <v>26</v>
      </c>
      <c r="J23" s="211">
        <v>5</v>
      </c>
      <c r="K23" s="211">
        <v>0</v>
      </c>
      <c r="L23" s="211">
        <v>12</v>
      </c>
      <c r="M23" s="211">
        <v>8</v>
      </c>
      <c r="N23" s="211">
        <v>0</v>
      </c>
      <c r="O23" s="211">
        <v>1</v>
      </c>
      <c r="P23" s="211">
        <v>527</v>
      </c>
      <c r="Q23" s="211">
        <v>24598</v>
      </c>
      <c r="R23" s="211">
        <v>17978</v>
      </c>
      <c r="S23" s="211">
        <v>5232</v>
      </c>
      <c r="T23" s="211">
        <v>12690</v>
      </c>
      <c r="U23" s="211">
        <v>231083</v>
      </c>
      <c r="V23" s="211">
        <v>14228</v>
      </c>
      <c r="W23" s="211">
        <v>26486</v>
      </c>
      <c r="X23" s="211">
        <v>612</v>
      </c>
      <c r="Y23" s="211">
        <v>15629</v>
      </c>
      <c r="Z23" s="211">
        <v>3</v>
      </c>
      <c r="AA23" s="211">
        <v>38</v>
      </c>
      <c r="AB23" s="211">
        <v>0</v>
      </c>
      <c r="AC23" s="211">
        <v>608</v>
      </c>
      <c r="AD23" s="211">
        <v>3</v>
      </c>
      <c r="AE23" s="211">
        <v>37</v>
      </c>
      <c r="AF23" s="211">
        <v>403</v>
      </c>
      <c r="AG23" s="211">
        <v>86</v>
      </c>
      <c r="AH23" s="211">
        <v>1998</v>
      </c>
      <c r="AI23" s="211">
        <v>766</v>
      </c>
      <c r="AJ23" s="211">
        <v>209</v>
      </c>
      <c r="AK23" s="211">
        <v>0</v>
      </c>
      <c r="AL23" s="211">
        <v>22880</v>
      </c>
      <c r="AM23" s="211">
        <v>410</v>
      </c>
      <c r="AN23" s="211">
        <v>0</v>
      </c>
      <c r="AO23" s="211">
        <v>218</v>
      </c>
      <c r="AP23" s="212">
        <v>376850</v>
      </c>
      <c r="AQ23" s="211">
        <v>2933</v>
      </c>
      <c r="AR23" s="211">
        <v>129261</v>
      </c>
      <c r="AS23" s="211">
        <v>0</v>
      </c>
      <c r="AT23" s="211">
        <v>8409</v>
      </c>
      <c r="AU23" s="211">
        <v>190081</v>
      </c>
      <c r="AV23" s="211">
        <v>14398</v>
      </c>
      <c r="AW23" s="211">
        <v>345082</v>
      </c>
      <c r="AX23" s="211">
        <v>721932</v>
      </c>
      <c r="AY23" s="211">
        <v>524862</v>
      </c>
      <c r="AZ23" s="211">
        <v>792300</v>
      </c>
      <c r="BA23" s="211">
        <v>1317162</v>
      </c>
      <c r="BB23" s="211">
        <v>1662244</v>
      </c>
      <c r="BC23" s="211">
        <v>2039094</v>
      </c>
      <c r="BD23" s="211">
        <v>-175299</v>
      </c>
      <c r="BE23" s="211">
        <v>-336450</v>
      </c>
      <c r="BF23" s="211">
        <v>-511749</v>
      </c>
      <c r="BG23" s="211">
        <v>1150495</v>
      </c>
      <c r="BH23" s="212">
        <v>1527345</v>
      </c>
    </row>
    <row r="24" spans="1:60">
      <c r="A24" s="136" t="s">
        <v>149</v>
      </c>
      <c r="B24" s="119" t="s">
        <v>296</v>
      </c>
      <c r="C24" s="211">
        <v>2</v>
      </c>
      <c r="D24" s="211">
        <v>0</v>
      </c>
      <c r="E24" s="211">
        <v>2</v>
      </c>
      <c r="F24" s="211">
        <v>0</v>
      </c>
      <c r="G24" s="211">
        <v>43</v>
      </c>
      <c r="H24" s="211">
        <v>0</v>
      </c>
      <c r="I24" s="211">
        <v>0</v>
      </c>
      <c r="J24" s="211">
        <v>37</v>
      </c>
      <c r="K24" s="211">
        <v>0</v>
      </c>
      <c r="L24" s="211">
        <v>3</v>
      </c>
      <c r="M24" s="211">
        <v>2</v>
      </c>
      <c r="N24" s="211">
        <v>1</v>
      </c>
      <c r="O24" s="211">
        <v>0</v>
      </c>
      <c r="P24" s="211">
        <v>25</v>
      </c>
      <c r="Q24" s="211">
        <v>525</v>
      </c>
      <c r="R24" s="211">
        <v>172</v>
      </c>
      <c r="S24" s="211">
        <v>9</v>
      </c>
      <c r="T24" s="211">
        <v>13</v>
      </c>
      <c r="U24" s="211">
        <v>85</v>
      </c>
      <c r="V24" s="211">
        <v>8163</v>
      </c>
      <c r="W24" s="211">
        <v>1294</v>
      </c>
      <c r="X24" s="211">
        <v>26</v>
      </c>
      <c r="Y24" s="211">
        <v>3157</v>
      </c>
      <c r="Z24" s="211">
        <v>14</v>
      </c>
      <c r="AA24" s="211">
        <v>2</v>
      </c>
      <c r="AB24" s="211">
        <v>3</v>
      </c>
      <c r="AC24" s="211">
        <v>851</v>
      </c>
      <c r="AD24" s="211">
        <v>168</v>
      </c>
      <c r="AE24" s="211">
        <v>208</v>
      </c>
      <c r="AF24" s="211">
        <v>292</v>
      </c>
      <c r="AG24" s="211">
        <v>156</v>
      </c>
      <c r="AH24" s="211">
        <v>1627</v>
      </c>
      <c r="AI24" s="211">
        <v>222</v>
      </c>
      <c r="AJ24" s="211">
        <v>72</v>
      </c>
      <c r="AK24" s="211">
        <v>13</v>
      </c>
      <c r="AL24" s="211">
        <v>3708</v>
      </c>
      <c r="AM24" s="211">
        <v>299</v>
      </c>
      <c r="AN24" s="211">
        <v>0</v>
      </c>
      <c r="AO24" s="211">
        <v>0</v>
      </c>
      <c r="AP24" s="212">
        <v>21194</v>
      </c>
      <c r="AQ24" s="211">
        <v>358</v>
      </c>
      <c r="AR24" s="211">
        <v>120706</v>
      </c>
      <c r="AS24" s="211">
        <v>0</v>
      </c>
      <c r="AT24" s="211">
        <v>24753</v>
      </c>
      <c r="AU24" s="211">
        <v>84601</v>
      </c>
      <c r="AV24" s="211">
        <v>-6034</v>
      </c>
      <c r="AW24" s="211">
        <v>224384</v>
      </c>
      <c r="AX24" s="211">
        <v>245578</v>
      </c>
      <c r="AY24" s="211">
        <v>138201</v>
      </c>
      <c r="AZ24" s="211">
        <v>394722</v>
      </c>
      <c r="BA24" s="211">
        <v>532923</v>
      </c>
      <c r="BB24" s="211">
        <v>757307</v>
      </c>
      <c r="BC24" s="211">
        <v>778501</v>
      </c>
      <c r="BD24" s="211">
        <v>-168506</v>
      </c>
      <c r="BE24" s="211">
        <v>-22087</v>
      </c>
      <c r="BF24" s="211">
        <v>-190593</v>
      </c>
      <c r="BG24" s="211">
        <v>566714</v>
      </c>
      <c r="BH24" s="212">
        <v>587908</v>
      </c>
    </row>
    <row r="25" spans="1:60">
      <c r="A25" s="136" t="s">
        <v>150</v>
      </c>
      <c r="B25" s="119" t="s">
        <v>208</v>
      </c>
      <c r="C25" s="211">
        <v>0</v>
      </c>
      <c r="D25" s="211">
        <v>0</v>
      </c>
      <c r="E25" s="211">
        <v>2042</v>
      </c>
      <c r="F25" s="211">
        <v>2</v>
      </c>
      <c r="G25" s="211">
        <v>1</v>
      </c>
      <c r="H25" s="211">
        <v>0</v>
      </c>
      <c r="I25" s="211">
        <v>0</v>
      </c>
      <c r="J25" s="211">
        <v>0</v>
      </c>
      <c r="K25" s="211">
        <v>0</v>
      </c>
      <c r="L25" s="211">
        <v>0</v>
      </c>
      <c r="M25" s="211">
        <v>0</v>
      </c>
      <c r="N25" s="211">
        <v>0</v>
      </c>
      <c r="O25" s="211">
        <v>0</v>
      </c>
      <c r="P25" s="211">
        <v>0</v>
      </c>
      <c r="Q25" s="211">
        <v>0</v>
      </c>
      <c r="R25" s="211">
        <v>1125</v>
      </c>
      <c r="S25" s="211">
        <v>0</v>
      </c>
      <c r="T25" s="211">
        <v>0</v>
      </c>
      <c r="U25" s="211">
        <v>0</v>
      </c>
      <c r="V25" s="211">
        <v>0</v>
      </c>
      <c r="W25" s="211">
        <v>386771</v>
      </c>
      <c r="X25" s="211">
        <v>1</v>
      </c>
      <c r="Y25" s="211">
        <v>3</v>
      </c>
      <c r="Z25" s="211">
        <v>0</v>
      </c>
      <c r="AA25" s="211">
        <v>0</v>
      </c>
      <c r="AB25" s="211">
        <v>0</v>
      </c>
      <c r="AC25" s="211">
        <v>14</v>
      </c>
      <c r="AD25" s="211">
        <v>0</v>
      </c>
      <c r="AE25" s="211">
        <v>0</v>
      </c>
      <c r="AF25" s="211">
        <v>27834</v>
      </c>
      <c r="AG25" s="211">
        <v>0</v>
      </c>
      <c r="AH25" s="211">
        <v>5627</v>
      </c>
      <c r="AI25" s="211">
        <v>89</v>
      </c>
      <c r="AJ25" s="211">
        <v>0</v>
      </c>
      <c r="AK25" s="211">
        <v>0</v>
      </c>
      <c r="AL25" s="211">
        <v>41145</v>
      </c>
      <c r="AM25" s="211">
        <v>64</v>
      </c>
      <c r="AN25" s="211">
        <v>0</v>
      </c>
      <c r="AO25" s="211">
        <v>0</v>
      </c>
      <c r="AP25" s="212">
        <v>464718</v>
      </c>
      <c r="AQ25" s="211">
        <v>0</v>
      </c>
      <c r="AR25" s="211">
        <v>98107</v>
      </c>
      <c r="AS25" s="211">
        <v>0</v>
      </c>
      <c r="AT25" s="211">
        <v>23286</v>
      </c>
      <c r="AU25" s="211">
        <v>152629</v>
      </c>
      <c r="AV25" s="211">
        <v>7897</v>
      </c>
      <c r="AW25" s="211">
        <v>281919</v>
      </c>
      <c r="AX25" s="211">
        <v>746637</v>
      </c>
      <c r="AY25" s="211">
        <v>487913</v>
      </c>
      <c r="AZ25" s="211">
        <v>470166</v>
      </c>
      <c r="BA25" s="211">
        <v>958079</v>
      </c>
      <c r="BB25" s="211">
        <v>1239998</v>
      </c>
      <c r="BC25" s="211">
        <v>1704716</v>
      </c>
      <c r="BD25" s="211">
        <v>-90999</v>
      </c>
      <c r="BE25" s="211">
        <v>-487549</v>
      </c>
      <c r="BF25" s="211">
        <v>-578548</v>
      </c>
      <c r="BG25" s="211">
        <v>661450</v>
      </c>
      <c r="BH25" s="212">
        <v>1126168</v>
      </c>
    </row>
    <row r="26" spans="1:60">
      <c r="A26" s="136" t="s">
        <v>151</v>
      </c>
      <c r="B26" s="119" t="s">
        <v>16</v>
      </c>
      <c r="C26" s="211">
        <v>197</v>
      </c>
      <c r="D26" s="211">
        <v>33</v>
      </c>
      <c r="E26" s="211">
        <v>290</v>
      </c>
      <c r="F26" s="211">
        <v>109</v>
      </c>
      <c r="G26" s="211">
        <v>16781</v>
      </c>
      <c r="H26" s="211">
        <v>1258</v>
      </c>
      <c r="I26" s="211">
        <v>5277</v>
      </c>
      <c r="J26" s="211">
        <v>6372</v>
      </c>
      <c r="K26" s="211">
        <v>1369</v>
      </c>
      <c r="L26" s="211">
        <v>1173</v>
      </c>
      <c r="M26" s="211">
        <v>3313</v>
      </c>
      <c r="N26" s="211">
        <v>22307</v>
      </c>
      <c r="O26" s="211">
        <v>9094</v>
      </c>
      <c r="P26" s="211">
        <v>3817</v>
      </c>
      <c r="Q26" s="211">
        <v>1049</v>
      </c>
      <c r="R26" s="211">
        <v>3124</v>
      </c>
      <c r="S26" s="211">
        <v>2497</v>
      </c>
      <c r="T26" s="211">
        <v>2081</v>
      </c>
      <c r="U26" s="211">
        <v>4700</v>
      </c>
      <c r="V26" s="211">
        <v>4000</v>
      </c>
      <c r="W26" s="211">
        <v>2546</v>
      </c>
      <c r="X26" s="211">
        <v>26468</v>
      </c>
      <c r="Y26" s="211">
        <v>6079</v>
      </c>
      <c r="Z26" s="211">
        <v>13068</v>
      </c>
      <c r="AA26" s="211">
        <v>718</v>
      </c>
      <c r="AB26" s="211">
        <v>712</v>
      </c>
      <c r="AC26" s="211">
        <v>19370</v>
      </c>
      <c r="AD26" s="211">
        <v>18834</v>
      </c>
      <c r="AE26" s="211">
        <v>228</v>
      </c>
      <c r="AF26" s="211">
        <v>5179</v>
      </c>
      <c r="AG26" s="211">
        <v>14749</v>
      </c>
      <c r="AH26" s="211">
        <v>10819</v>
      </c>
      <c r="AI26" s="211">
        <v>30916</v>
      </c>
      <c r="AJ26" s="211">
        <v>11256</v>
      </c>
      <c r="AK26" s="211">
        <v>8833</v>
      </c>
      <c r="AL26" s="211">
        <v>14016</v>
      </c>
      <c r="AM26" s="211">
        <v>15034</v>
      </c>
      <c r="AN26" s="211">
        <v>3406</v>
      </c>
      <c r="AO26" s="211">
        <v>324</v>
      </c>
      <c r="AP26" s="212">
        <v>291396</v>
      </c>
      <c r="AQ26" s="211">
        <v>11133</v>
      </c>
      <c r="AR26" s="211">
        <v>146710</v>
      </c>
      <c r="AS26" s="211">
        <v>1</v>
      </c>
      <c r="AT26" s="211">
        <v>2902</v>
      </c>
      <c r="AU26" s="211">
        <v>32595</v>
      </c>
      <c r="AV26" s="211">
        <v>967</v>
      </c>
      <c r="AW26" s="211">
        <v>194308</v>
      </c>
      <c r="AX26" s="211">
        <v>485704</v>
      </c>
      <c r="AY26" s="211">
        <v>56330</v>
      </c>
      <c r="AZ26" s="211">
        <v>302790</v>
      </c>
      <c r="BA26" s="211">
        <v>359120</v>
      </c>
      <c r="BB26" s="211">
        <v>553428</v>
      </c>
      <c r="BC26" s="211">
        <v>844824</v>
      </c>
      <c r="BD26" s="211">
        <v>-154791</v>
      </c>
      <c r="BE26" s="211">
        <v>-232350</v>
      </c>
      <c r="BF26" s="211">
        <v>-387141</v>
      </c>
      <c r="BG26" s="211">
        <v>166287</v>
      </c>
      <c r="BH26" s="212">
        <v>457683</v>
      </c>
    </row>
    <row r="27" spans="1:60">
      <c r="A27" s="136" t="s">
        <v>152</v>
      </c>
      <c r="B27" s="119" t="s">
        <v>17</v>
      </c>
      <c r="C27" s="211">
        <v>528</v>
      </c>
      <c r="D27" s="211">
        <v>13</v>
      </c>
      <c r="E27" s="211">
        <v>60</v>
      </c>
      <c r="F27" s="211">
        <v>139</v>
      </c>
      <c r="G27" s="211">
        <v>1261</v>
      </c>
      <c r="H27" s="211">
        <v>142</v>
      </c>
      <c r="I27" s="211">
        <v>1286</v>
      </c>
      <c r="J27" s="211">
        <v>5043</v>
      </c>
      <c r="K27" s="211">
        <v>141</v>
      </c>
      <c r="L27" s="211">
        <v>1701</v>
      </c>
      <c r="M27" s="211">
        <v>1478</v>
      </c>
      <c r="N27" s="211">
        <v>11613</v>
      </c>
      <c r="O27" s="211">
        <v>810</v>
      </c>
      <c r="P27" s="211">
        <v>1930</v>
      </c>
      <c r="Q27" s="211">
        <v>1813</v>
      </c>
      <c r="R27" s="211">
        <v>1439</v>
      </c>
      <c r="S27" s="211">
        <v>212</v>
      </c>
      <c r="T27" s="211">
        <v>897</v>
      </c>
      <c r="U27" s="211">
        <v>2548</v>
      </c>
      <c r="V27" s="211">
        <v>1027</v>
      </c>
      <c r="W27" s="211">
        <v>1350</v>
      </c>
      <c r="X27" s="211">
        <v>698</v>
      </c>
      <c r="Y27" s="211">
        <v>1519</v>
      </c>
      <c r="Z27" s="211">
        <v>17436</v>
      </c>
      <c r="AA27" s="211">
        <v>5512</v>
      </c>
      <c r="AB27" s="211">
        <v>563</v>
      </c>
      <c r="AC27" s="211">
        <v>9892</v>
      </c>
      <c r="AD27" s="211">
        <v>3011</v>
      </c>
      <c r="AE27" s="211">
        <v>29236</v>
      </c>
      <c r="AF27" s="211">
        <v>12086</v>
      </c>
      <c r="AG27" s="211">
        <v>1902</v>
      </c>
      <c r="AH27" s="211">
        <v>10893</v>
      </c>
      <c r="AI27" s="211">
        <v>9451</v>
      </c>
      <c r="AJ27" s="211">
        <v>6579</v>
      </c>
      <c r="AK27" s="211">
        <v>271</v>
      </c>
      <c r="AL27" s="211">
        <v>2595</v>
      </c>
      <c r="AM27" s="211">
        <v>5258</v>
      </c>
      <c r="AN27" s="211">
        <v>0</v>
      </c>
      <c r="AO27" s="211">
        <v>25</v>
      </c>
      <c r="AP27" s="212">
        <v>152358</v>
      </c>
      <c r="AQ27" s="211">
        <v>0</v>
      </c>
      <c r="AR27" s="211">
        <v>0</v>
      </c>
      <c r="AS27" s="211">
        <v>0</v>
      </c>
      <c r="AT27" s="211">
        <v>560938</v>
      </c>
      <c r="AU27" s="211">
        <v>1138937</v>
      </c>
      <c r="AV27" s="211">
        <v>0</v>
      </c>
      <c r="AW27" s="211">
        <v>1699875</v>
      </c>
      <c r="AX27" s="211">
        <v>1852233</v>
      </c>
      <c r="AY27" s="211">
        <v>0</v>
      </c>
      <c r="AZ27" s="211">
        <v>0</v>
      </c>
      <c r="BA27" s="211">
        <v>0</v>
      </c>
      <c r="BB27" s="211">
        <v>1699875</v>
      </c>
      <c r="BC27" s="211">
        <v>1852233</v>
      </c>
      <c r="BD27" s="211">
        <v>0</v>
      </c>
      <c r="BE27" s="211">
        <v>0</v>
      </c>
      <c r="BF27" s="211">
        <v>0</v>
      </c>
      <c r="BG27" s="211">
        <v>1699875</v>
      </c>
      <c r="BH27" s="212">
        <v>1852233</v>
      </c>
    </row>
    <row r="28" spans="1:60">
      <c r="A28" s="136" t="s">
        <v>153</v>
      </c>
      <c r="B28" s="119" t="s">
        <v>209</v>
      </c>
      <c r="C28" s="211">
        <v>1715</v>
      </c>
      <c r="D28" s="211">
        <v>40</v>
      </c>
      <c r="E28" s="211">
        <v>231</v>
      </c>
      <c r="F28" s="211">
        <v>513</v>
      </c>
      <c r="G28" s="211">
        <v>29902</v>
      </c>
      <c r="H28" s="211">
        <v>2054</v>
      </c>
      <c r="I28" s="211">
        <v>16183</v>
      </c>
      <c r="J28" s="211">
        <v>55814</v>
      </c>
      <c r="K28" s="211">
        <v>1288</v>
      </c>
      <c r="L28" s="211">
        <v>18108</v>
      </c>
      <c r="M28" s="211">
        <v>14883</v>
      </c>
      <c r="N28" s="211">
        <v>152943</v>
      </c>
      <c r="O28" s="211">
        <v>12346</v>
      </c>
      <c r="P28" s="211">
        <v>15273</v>
      </c>
      <c r="Q28" s="211">
        <v>11991</v>
      </c>
      <c r="R28" s="211">
        <v>8580</v>
      </c>
      <c r="S28" s="211">
        <v>2629</v>
      </c>
      <c r="T28" s="211">
        <v>8740</v>
      </c>
      <c r="U28" s="211">
        <v>15744</v>
      </c>
      <c r="V28" s="211">
        <v>2756</v>
      </c>
      <c r="W28" s="211">
        <v>17862</v>
      </c>
      <c r="X28" s="211">
        <v>6684</v>
      </c>
      <c r="Y28" s="211">
        <v>6339</v>
      </c>
      <c r="Z28" s="211">
        <v>98845</v>
      </c>
      <c r="AA28" s="211">
        <v>8430</v>
      </c>
      <c r="AB28" s="211">
        <v>16414</v>
      </c>
      <c r="AC28" s="211">
        <v>81268</v>
      </c>
      <c r="AD28" s="211">
        <v>6050</v>
      </c>
      <c r="AE28" s="211">
        <v>12184</v>
      </c>
      <c r="AF28" s="211">
        <v>31318</v>
      </c>
      <c r="AG28" s="211">
        <v>4615</v>
      </c>
      <c r="AH28" s="211">
        <v>14679</v>
      </c>
      <c r="AI28" s="211">
        <v>33213</v>
      </c>
      <c r="AJ28" s="211">
        <v>34865</v>
      </c>
      <c r="AK28" s="211">
        <v>832</v>
      </c>
      <c r="AL28" s="211">
        <v>10492</v>
      </c>
      <c r="AM28" s="211">
        <v>84256</v>
      </c>
      <c r="AN28" s="211">
        <v>0</v>
      </c>
      <c r="AO28" s="211">
        <v>860</v>
      </c>
      <c r="AP28" s="212">
        <v>840939</v>
      </c>
      <c r="AQ28" s="211">
        <v>153</v>
      </c>
      <c r="AR28" s="211">
        <v>190214</v>
      </c>
      <c r="AS28" s="211">
        <v>0</v>
      </c>
      <c r="AT28" s="211">
        <v>0</v>
      </c>
      <c r="AU28" s="211">
        <v>0</v>
      </c>
      <c r="AV28" s="211">
        <v>0</v>
      </c>
      <c r="AW28" s="211">
        <v>190367</v>
      </c>
      <c r="AX28" s="211">
        <v>1031306</v>
      </c>
      <c r="AY28" s="211">
        <v>975</v>
      </c>
      <c r="AZ28" s="211">
        <v>66155</v>
      </c>
      <c r="BA28" s="211">
        <v>67130</v>
      </c>
      <c r="BB28" s="211">
        <v>257497</v>
      </c>
      <c r="BC28" s="211">
        <v>1098436</v>
      </c>
      <c r="BD28" s="211">
        <v>-124</v>
      </c>
      <c r="BE28" s="211">
        <v>-3300</v>
      </c>
      <c r="BF28" s="211">
        <v>-3424</v>
      </c>
      <c r="BG28" s="211">
        <v>254073</v>
      </c>
      <c r="BH28" s="212">
        <v>1095012</v>
      </c>
    </row>
    <row r="29" spans="1:60">
      <c r="A29" s="136" t="s">
        <v>154</v>
      </c>
      <c r="B29" s="119" t="s">
        <v>236</v>
      </c>
      <c r="C29" s="211">
        <v>178</v>
      </c>
      <c r="D29" s="211">
        <v>1</v>
      </c>
      <c r="E29" s="211">
        <v>14</v>
      </c>
      <c r="F29" s="211">
        <v>78</v>
      </c>
      <c r="G29" s="211">
        <v>4137</v>
      </c>
      <c r="H29" s="211">
        <v>117</v>
      </c>
      <c r="I29" s="211">
        <v>756</v>
      </c>
      <c r="J29" s="211">
        <v>3415</v>
      </c>
      <c r="K29" s="211">
        <v>201</v>
      </c>
      <c r="L29" s="211">
        <v>534</v>
      </c>
      <c r="M29" s="211">
        <v>373</v>
      </c>
      <c r="N29" s="211">
        <v>3376</v>
      </c>
      <c r="O29" s="211">
        <v>270</v>
      </c>
      <c r="P29" s="211">
        <v>445</v>
      </c>
      <c r="Q29" s="211">
        <v>502</v>
      </c>
      <c r="R29" s="211">
        <v>427</v>
      </c>
      <c r="S29" s="211">
        <v>95</v>
      </c>
      <c r="T29" s="211">
        <v>605</v>
      </c>
      <c r="U29" s="211">
        <v>860</v>
      </c>
      <c r="V29" s="211">
        <v>108</v>
      </c>
      <c r="W29" s="211">
        <v>614</v>
      </c>
      <c r="X29" s="211">
        <v>476</v>
      </c>
      <c r="Y29" s="211">
        <v>1602</v>
      </c>
      <c r="Z29" s="211">
        <v>952</v>
      </c>
      <c r="AA29" s="211">
        <v>15643</v>
      </c>
      <c r="AB29" s="211">
        <v>1652</v>
      </c>
      <c r="AC29" s="211">
        <v>9316</v>
      </c>
      <c r="AD29" s="211">
        <v>1546</v>
      </c>
      <c r="AE29" s="211">
        <v>1259</v>
      </c>
      <c r="AF29" s="211">
        <v>4662</v>
      </c>
      <c r="AG29" s="211">
        <v>2582</v>
      </c>
      <c r="AH29" s="211">
        <v>5110</v>
      </c>
      <c r="AI29" s="211">
        <v>14987</v>
      </c>
      <c r="AJ29" s="211">
        <v>13621</v>
      </c>
      <c r="AK29" s="211">
        <v>416</v>
      </c>
      <c r="AL29" s="211">
        <v>1752</v>
      </c>
      <c r="AM29" s="211">
        <v>20442</v>
      </c>
      <c r="AN29" s="211">
        <v>0</v>
      </c>
      <c r="AO29" s="211">
        <v>326</v>
      </c>
      <c r="AP29" s="212">
        <v>113450</v>
      </c>
      <c r="AQ29" s="211">
        <v>142</v>
      </c>
      <c r="AR29" s="211">
        <v>74627</v>
      </c>
      <c r="AS29" s="211">
        <v>-1549</v>
      </c>
      <c r="AT29" s="211">
        <v>0</v>
      </c>
      <c r="AU29" s="211">
        <v>0</v>
      </c>
      <c r="AV29" s="211">
        <v>0</v>
      </c>
      <c r="AW29" s="211">
        <v>73220</v>
      </c>
      <c r="AX29" s="211">
        <v>186670</v>
      </c>
      <c r="AY29" s="211">
        <v>1179</v>
      </c>
      <c r="AZ29" s="211">
        <v>0</v>
      </c>
      <c r="BA29" s="211">
        <v>1179</v>
      </c>
      <c r="BB29" s="211">
        <v>74399</v>
      </c>
      <c r="BC29" s="211">
        <v>187849</v>
      </c>
      <c r="BD29" s="211">
        <v>-49</v>
      </c>
      <c r="BE29" s="211">
        <v>0</v>
      </c>
      <c r="BF29" s="211">
        <v>-49</v>
      </c>
      <c r="BG29" s="211">
        <v>74350</v>
      </c>
      <c r="BH29" s="212">
        <v>187800</v>
      </c>
    </row>
    <row r="30" spans="1:60">
      <c r="A30" s="136" t="s">
        <v>155</v>
      </c>
      <c r="B30" s="119" t="s">
        <v>250</v>
      </c>
      <c r="C30" s="211">
        <v>88</v>
      </c>
      <c r="D30" s="211">
        <v>0</v>
      </c>
      <c r="E30" s="211">
        <v>0</v>
      </c>
      <c r="F30" s="211">
        <v>41</v>
      </c>
      <c r="G30" s="211">
        <v>1404</v>
      </c>
      <c r="H30" s="211">
        <v>13</v>
      </c>
      <c r="I30" s="211">
        <v>370</v>
      </c>
      <c r="J30" s="211">
        <v>3669</v>
      </c>
      <c r="K30" s="211">
        <v>14</v>
      </c>
      <c r="L30" s="211">
        <v>33</v>
      </c>
      <c r="M30" s="211">
        <v>588</v>
      </c>
      <c r="N30" s="211">
        <v>263</v>
      </c>
      <c r="O30" s="211">
        <v>15</v>
      </c>
      <c r="P30" s="211">
        <v>53</v>
      </c>
      <c r="Q30" s="211">
        <v>201</v>
      </c>
      <c r="R30" s="211">
        <v>20</v>
      </c>
      <c r="S30" s="211">
        <v>30</v>
      </c>
      <c r="T30" s="211">
        <v>185</v>
      </c>
      <c r="U30" s="211">
        <v>238</v>
      </c>
      <c r="V30" s="211">
        <v>100</v>
      </c>
      <c r="W30" s="211">
        <v>2459</v>
      </c>
      <c r="X30" s="211">
        <v>99</v>
      </c>
      <c r="Y30" s="211">
        <v>3150</v>
      </c>
      <c r="Z30" s="211">
        <v>6615</v>
      </c>
      <c r="AA30" s="211">
        <v>342</v>
      </c>
      <c r="AB30" s="211">
        <v>0</v>
      </c>
      <c r="AC30" s="211">
        <v>4019</v>
      </c>
      <c r="AD30" s="211">
        <v>3694</v>
      </c>
      <c r="AE30" s="211">
        <v>40</v>
      </c>
      <c r="AF30" s="211">
        <v>12150</v>
      </c>
      <c r="AG30" s="211">
        <v>4969</v>
      </c>
      <c r="AH30" s="211">
        <v>36016</v>
      </c>
      <c r="AI30" s="211">
        <v>8558</v>
      </c>
      <c r="AJ30" s="211">
        <v>10419</v>
      </c>
      <c r="AK30" s="211">
        <v>5</v>
      </c>
      <c r="AL30" s="211">
        <v>637</v>
      </c>
      <c r="AM30" s="211">
        <v>40708</v>
      </c>
      <c r="AN30" s="211">
        <v>0</v>
      </c>
      <c r="AO30" s="211">
        <v>2705</v>
      </c>
      <c r="AP30" s="212">
        <v>143910</v>
      </c>
      <c r="AQ30" s="211">
        <v>0</v>
      </c>
      <c r="AR30" s="211">
        <v>12909</v>
      </c>
      <c r="AS30" s="211">
        <v>34768</v>
      </c>
      <c r="AT30" s="211">
        <v>0</v>
      </c>
      <c r="AU30" s="211">
        <v>0</v>
      </c>
      <c r="AV30" s="211">
        <v>0</v>
      </c>
      <c r="AW30" s="211">
        <v>47677</v>
      </c>
      <c r="AX30" s="211">
        <v>191587</v>
      </c>
      <c r="AY30" s="211">
        <v>295</v>
      </c>
      <c r="AZ30" s="211">
        <v>0</v>
      </c>
      <c r="BA30" s="211">
        <v>295</v>
      </c>
      <c r="BB30" s="211">
        <v>47972</v>
      </c>
      <c r="BC30" s="211">
        <v>191882</v>
      </c>
      <c r="BD30" s="211">
        <v>-15</v>
      </c>
      <c r="BE30" s="211">
        <v>-13931</v>
      </c>
      <c r="BF30" s="211">
        <v>-13946</v>
      </c>
      <c r="BG30" s="211">
        <v>34026</v>
      </c>
      <c r="BH30" s="212">
        <v>177936</v>
      </c>
    </row>
    <row r="31" spans="1:60">
      <c r="A31" s="136" t="s">
        <v>156</v>
      </c>
      <c r="B31" s="119" t="s">
        <v>251</v>
      </c>
      <c r="C31" s="211">
        <v>13181</v>
      </c>
      <c r="D31" s="211">
        <v>167</v>
      </c>
      <c r="E31" s="211">
        <v>2938</v>
      </c>
      <c r="F31" s="211">
        <v>816</v>
      </c>
      <c r="G31" s="211">
        <v>154142</v>
      </c>
      <c r="H31" s="211">
        <v>6310</v>
      </c>
      <c r="I31" s="211">
        <v>32044</v>
      </c>
      <c r="J31" s="211">
        <v>68625</v>
      </c>
      <c r="K31" s="211">
        <v>2268</v>
      </c>
      <c r="L31" s="211">
        <v>31370</v>
      </c>
      <c r="M31" s="211">
        <v>9728</v>
      </c>
      <c r="N31" s="211">
        <v>71909</v>
      </c>
      <c r="O31" s="211">
        <v>9878</v>
      </c>
      <c r="P31" s="211">
        <v>28239</v>
      </c>
      <c r="Q31" s="211">
        <v>48490</v>
      </c>
      <c r="R31" s="211">
        <v>35102</v>
      </c>
      <c r="S31" s="211">
        <v>13064</v>
      </c>
      <c r="T31" s="211">
        <v>13706</v>
      </c>
      <c r="U31" s="211">
        <v>80726</v>
      </c>
      <c r="V31" s="211">
        <v>26484</v>
      </c>
      <c r="W31" s="211">
        <v>45808</v>
      </c>
      <c r="X31" s="211">
        <v>35205</v>
      </c>
      <c r="Y31" s="211">
        <v>106756</v>
      </c>
      <c r="Z31" s="211">
        <v>23341</v>
      </c>
      <c r="AA31" s="211">
        <v>3667</v>
      </c>
      <c r="AB31" s="211">
        <v>3006</v>
      </c>
      <c r="AC31" s="211">
        <v>40827</v>
      </c>
      <c r="AD31" s="211">
        <v>7299</v>
      </c>
      <c r="AE31" s="211">
        <v>4581</v>
      </c>
      <c r="AF31" s="211">
        <v>21058</v>
      </c>
      <c r="AG31" s="211">
        <v>9482</v>
      </c>
      <c r="AH31" s="211">
        <v>13390</v>
      </c>
      <c r="AI31" s="211">
        <v>34499</v>
      </c>
      <c r="AJ31" s="211">
        <v>148218</v>
      </c>
      <c r="AK31" s="211">
        <v>6793</v>
      </c>
      <c r="AL31" s="211">
        <v>47856</v>
      </c>
      <c r="AM31" s="211">
        <v>189751</v>
      </c>
      <c r="AN31" s="211">
        <v>12207</v>
      </c>
      <c r="AO31" s="211">
        <v>2131</v>
      </c>
      <c r="AP31" s="212">
        <v>1405062</v>
      </c>
      <c r="AQ31" s="211">
        <v>54057</v>
      </c>
      <c r="AR31" s="211">
        <v>2088774</v>
      </c>
      <c r="AS31" s="211">
        <v>349</v>
      </c>
      <c r="AT31" s="211">
        <v>15588</v>
      </c>
      <c r="AU31" s="211">
        <v>339326</v>
      </c>
      <c r="AV31" s="211">
        <v>3125</v>
      </c>
      <c r="AW31" s="211">
        <v>2501219</v>
      </c>
      <c r="AX31" s="211">
        <v>3906281</v>
      </c>
      <c r="AY31" s="211">
        <v>143258</v>
      </c>
      <c r="AZ31" s="211">
        <v>1052434</v>
      </c>
      <c r="BA31" s="211">
        <v>1195692</v>
      </c>
      <c r="BB31" s="211">
        <v>3696911</v>
      </c>
      <c r="BC31" s="211">
        <v>5101973</v>
      </c>
      <c r="BD31" s="211">
        <v>-23224</v>
      </c>
      <c r="BE31" s="211">
        <v>-2201084</v>
      </c>
      <c r="BF31" s="211">
        <v>-2224308</v>
      </c>
      <c r="BG31" s="211">
        <v>1472603</v>
      </c>
      <c r="BH31" s="212">
        <v>2877665</v>
      </c>
    </row>
    <row r="32" spans="1:60">
      <c r="A32" s="136" t="s">
        <v>157</v>
      </c>
      <c r="B32" s="119" t="s">
        <v>18</v>
      </c>
      <c r="C32" s="211">
        <v>1405</v>
      </c>
      <c r="D32" s="211">
        <v>112</v>
      </c>
      <c r="E32" s="211">
        <v>460</v>
      </c>
      <c r="F32" s="211">
        <v>1112</v>
      </c>
      <c r="G32" s="211">
        <v>11344</v>
      </c>
      <c r="H32" s="211">
        <v>1506</v>
      </c>
      <c r="I32" s="211">
        <v>3546</v>
      </c>
      <c r="J32" s="211">
        <v>10166</v>
      </c>
      <c r="K32" s="211">
        <v>564</v>
      </c>
      <c r="L32" s="211">
        <v>2225</v>
      </c>
      <c r="M32" s="211">
        <v>2731</v>
      </c>
      <c r="N32" s="211">
        <v>13264</v>
      </c>
      <c r="O32" s="211">
        <v>2206</v>
      </c>
      <c r="P32" s="211">
        <v>7674</v>
      </c>
      <c r="Q32" s="211">
        <v>9278</v>
      </c>
      <c r="R32" s="211">
        <v>5877</v>
      </c>
      <c r="S32" s="211">
        <v>1858</v>
      </c>
      <c r="T32" s="211">
        <v>1810</v>
      </c>
      <c r="U32" s="211">
        <v>9139</v>
      </c>
      <c r="V32" s="211">
        <v>2488</v>
      </c>
      <c r="W32" s="211">
        <v>11063</v>
      </c>
      <c r="X32" s="211">
        <v>8302</v>
      </c>
      <c r="Y32" s="211">
        <v>24807</v>
      </c>
      <c r="Z32" s="211">
        <v>15848</v>
      </c>
      <c r="AA32" s="211">
        <v>4812</v>
      </c>
      <c r="AB32" s="211">
        <v>5451</v>
      </c>
      <c r="AC32" s="211">
        <v>50460</v>
      </c>
      <c r="AD32" s="211">
        <v>52856</v>
      </c>
      <c r="AE32" s="211">
        <v>247803</v>
      </c>
      <c r="AF32" s="211">
        <v>40037</v>
      </c>
      <c r="AG32" s="211">
        <v>6134</v>
      </c>
      <c r="AH32" s="211">
        <v>25479</v>
      </c>
      <c r="AI32" s="211">
        <v>14117</v>
      </c>
      <c r="AJ32" s="211">
        <v>23818</v>
      </c>
      <c r="AK32" s="211">
        <v>4942</v>
      </c>
      <c r="AL32" s="211">
        <v>16513</v>
      </c>
      <c r="AM32" s="211">
        <v>18083</v>
      </c>
      <c r="AN32" s="211">
        <v>0</v>
      </c>
      <c r="AO32" s="211">
        <v>630</v>
      </c>
      <c r="AP32" s="212">
        <v>659920</v>
      </c>
      <c r="AQ32" s="211">
        <v>13</v>
      </c>
      <c r="AR32" s="211">
        <v>603961</v>
      </c>
      <c r="AS32" s="211">
        <v>0</v>
      </c>
      <c r="AT32" s="211">
        <v>0</v>
      </c>
      <c r="AU32" s="211">
        <v>0</v>
      </c>
      <c r="AV32" s="211">
        <v>0</v>
      </c>
      <c r="AW32" s="211">
        <v>603974</v>
      </c>
      <c r="AX32" s="211">
        <v>1263894</v>
      </c>
      <c r="AY32" s="211">
        <v>66611</v>
      </c>
      <c r="AZ32" s="211">
        <v>34055</v>
      </c>
      <c r="BA32" s="211">
        <v>100666</v>
      </c>
      <c r="BB32" s="211">
        <v>704640</v>
      </c>
      <c r="BC32" s="211">
        <v>1364560</v>
      </c>
      <c r="BD32" s="211">
        <v>-56193</v>
      </c>
      <c r="BE32" s="211">
        <v>-132861</v>
      </c>
      <c r="BF32" s="211">
        <v>-189054</v>
      </c>
      <c r="BG32" s="211">
        <v>515586</v>
      </c>
      <c r="BH32" s="212">
        <v>1175506</v>
      </c>
    </row>
    <row r="33" spans="1:60">
      <c r="A33" s="136" t="s">
        <v>158</v>
      </c>
      <c r="B33" s="119" t="s">
        <v>19</v>
      </c>
      <c r="C33" s="211">
        <v>790</v>
      </c>
      <c r="D33" s="211">
        <v>8</v>
      </c>
      <c r="E33" s="211">
        <v>46</v>
      </c>
      <c r="F33" s="211">
        <v>141</v>
      </c>
      <c r="G33" s="211">
        <v>5619</v>
      </c>
      <c r="H33" s="211">
        <v>296</v>
      </c>
      <c r="I33" s="211">
        <v>895</v>
      </c>
      <c r="J33" s="211">
        <v>3362</v>
      </c>
      <c r="K33" s="211">
        <v>77</v>
      </c>
      <c r="L33" s="211">
        <v>1833</v>
      </c>
      <c r="M33" s="211">
        <v>754</v>
      </c>
      <c r="N33" s="211">
        <v>3908</v>
      </c>
      <c r="O33" s="211">
        <v>295</v>
      </c>
      <c r="P33" s="211">
        <v>2341</v>
      </c>
      <c r="Q33" s="211">
        <v>2706</v>
      </c>
      <c r="R33" s="211">
        <v>1939</v>
      </c>
      <c r="S33" s="211">
        <v>621</v>
      </c>
      <c r="T33" s="211">
        <v>433</v>
      </c>
      <c r="U33" s="211">
        <v>4450</v>
      </c>
      <c r="V33" s="211">
        <v>1334</v>
      </c>
      <c r="W33" s="211">
        <v>1357</v>
      </c>
      <c r="X33" s="211">
        <v>1255</v>
      </c>
      <c r="Y33" s="211">
        <v>9837</v>
      </c>
      <c r="Z33" s="211">
        <v>6255</v>
      </c>
      <c r="AA33" s="211">
        <v>277</v>
      </c>
      <c r="AB33" s="211">
        <v>379</v>
      </c>
      <c r="AC33" s="211">
        <v>74686</v>
      </c>
      <c r="AD33" s="211">
        <v>18198</v>
      </c>
      <c r="AE33" s="211">
        <v>91635</v>
      </c>
      <c r="AF33" s="211">
        <v>50800</v>
      </c>
      <c r="AG33" s="211">
        <v>14788</v>
      </c>
      <c r="AH33" s="211">
        <v>2062</v>
      </c>
      <c r="AI33" s="211">
        <v>14936</v>
      </c>
      <c r="AJ33" s="211">
        <v>47957</v>
      </c>
      <c r="AK33" s="211">
        <v>3193</v>
      </c>
      <c r="AL33" s="211">
        <v>13944</v>
      </c>
      <c r="AM33" s="211">
        <v>30901</v>
      </c>
      <c r="AN33" s="211">
        <v>0</v>
      </c>
      <c r="AO33" s="211">
        <v>5996</v>
      </c>
      <c r="AP33" s="212">
        <v>420304</v>
      </c>
      <c r="AQ33" s="211">
        <v>0</v>
      </c>
      <c r="AR33" s="211">
        <v>2682591</v>
      </c>
      <c r="AS33" s="211">
        <v>737</v>
      </c>
      <c r="AT33" s="211">
        <v>0</v>
      </c>
      <c r="AU33" s="211">
        <v>125570</v>
      </c>
      <c r="AV33" s="211">
        <v>0</v>
      </c>
      <c r="AW33" s="211">
        <v>2808898</v>
      </c>
      <c r="AX33" s="211">
        <v>3229202</v>
      </c>
      <c r="AY33" s="211">
        <v>1610</v>
      </c>
      <c r="AZ33" s="211">
        <v>31793</v>
      </c>
      <c r="BA33" s="211">
        <v>33403</v>
      </c>
      <c r="BB33" s="211">
        <v>2842301</v>
      </c>
      <c r="BC33" s="211">
        <v>3262605</v>
      </c>
      <c r="BD33" s="211">
        <v>-92</v>
      </c>
      <c r="BE33" s="211">
        <v>-20342</v>
      </c>
      <c r="BF33" s="211">
        <v>-20434</v>
      </c>
      <c r="BG33" s="211">
        <v>2821867</v>
      </c>
      <c r="BH33" s="212">
        <v>3242171</v>
      </c>
    </row>
    <row r="34" spans="1:60">
      <c r="A34" s="136" t="s">
        <v>159</v>
      </c>
      <c r="B34" s="119" t="s">
        <v>297</v>
      </c>
      <c r="C34" s="211">
        <v>5828</v>
      </c>
      <c r="D34" s="211">
        <v>350</v>
      </c>
      <c r="E34" s="211">
        <v>1044</v>
      </c>
      <c r="F34" s="211">
        <v>642</v>
      </c>
      <c r="G34" s="211">
        <v>59052</v>
      </c>
      <c r="H34" s="211">
        <v>1644</v>
      </c>
      <c r="I34" s="211">
        <v>13070</v>
      </c>
      <c r="J34" s="211">
        <v>36427</v>
      </c>
      <c r="K34" s="211">
        <v>3924</v>
      </c>
      <c r="L34" s="211">
        <v>10285</v>
      </c>
      <c r="M34" s="211">
        <v>11475</v>
      </c>
      <c r="N34" s="211">
        <v>52561</v>
      </c>
      <c r="O34" s="211">
        <v>6257</v>
      </c>
      <c r="P34" s="211">
        <v>13453</v>
      </c>
      <c r="Q34" s="211">
        <v>20859</v>
      </c>
      <c r="R34" s="211">
        <v>12253</v>
      </c>
      <c r="S34" s="211">
        <v>4930</v>
      </c>
      <c r="T34" s="211">
        <v>5377</v>
      </c>
      <c r="U34" s="211">
        <v>31685</v>
      </c>
      <c r="V34" s="211">
        <v>12135</v>
      </c>
      <c r="W34" s="211">
        <v>16662</v>
      </c>
      <c r="X34" s="211">
        <v>43888</v>
      </c>
      <c r="Y34" s="211">
        <v>53212</v>
      </c>
      <c r="Z34" s="211">
        <v>43335</v>
      </c>
      <c r="AA34" s="211">
        <v>2818</v>
      </c>
      <c r="AB34" s="211">
        <v>7797</v>
      </c>
      <c r="AC34" s="211">
        <v>61746</v>
      </c>
      <c r="AD34" s="211">
        <v>34699</v>
      </c>
      <c r="AE34" s="211">
        <v>3461</v>
      </c>
      <c r="AF34" s="211">
        <v>154514</v>
      </c>
      <c r="AG34" s="211">
        <v>14978</v>
      </c>
      <c r="AH34" s="211">
        <v>28917</v>
      </c>
      <c r="AI34" s="211">
        <v>33048</v>
      </c>
      <c r="AJ34" s="211">
        <v>33156</v>
      </c>
      <c r="AK34" s="211">
        <v>5060</v>
      </c>
      <c r="AL34" s="211">
        <v>19752</v>
      </c>
      <c r="AM34" s="211">
        <v>66955</v>
      </c>
      <c r="AN34" s="211">
        <v>7195</v>
      </c>
      <c r="AO34" s="211">
        <v>11435</v>
      </c>
      <c r="AP34" s="212">
        <v>945879</v>
      </c>
      <c r="AQ34" s="211">
        <v>15149</v>
      </c>
      <c r="AR34" s="211">
        <v>549808</v>
      </c>
      <c r="AS34" s="211">
        <v>3759</v>
      </c>
      <c r="AT34" s="211">
        <v>1554</v>
      </c>
      <c r="AU34" s="211">
        <v>21235</v>
      </c>
      <c r="AV34" s="211">
        <v>1784</v>
      </c>
      <c r="AW34" s="211">
        <v>593289</v>
      </c>
      <c r="AX34" s="211">
        <v>1539168</v>
      </c>
      <c r="AY34" s="211">
        <v>221639</v>
      </c>
      <c r="AZ34" s="211">
        <v>933929</v>
      </c>
      <c r="BA34" s="211">
        <v>1155568</v>
      </c>
      <c r="BB34" s="211">
        <v>1748857</v>
      </c>
      <c r="BC34" s="211">
        <v>2694736</v>
      </c>
      <c r="BD34" s="211">
        <v>-83744</v>
      </c>
      <c r="BE34" s="211">
        <v>-575353</v>
      </c>
      <c r="BF34" s="211">
        <v>-659097</v>
      </c>
      <c r="BG34" s="211">
        <v>1089760</v>
      </c>
      <c r="BH34" s="212">
        <v>2035639</v>
      </c>
    </row>
    <row r="35" spans="1:60">
      <c r="A35" s="136" t="s">
        <v>160</v>
      </c>
      <c r="B35" s="119" t="s">
        <v>212</v>
      </c>
      <c r="C35" s="211">
        <v>711</v>
      </c>
      <c r="D35" s="211">
        <v>16</v>
      </c>
      <c r="E35" s="211">
        <v>233</v>
      </c>
      <c r="F35" s="211">
        <v>73</v>
      </c>
      <c r="G35" s="211">
        <v>9388</v>
      </c>
      <c r="H35" s="211">
        <v>481</v>
      </c>
      <c r="I35" s="211">
        <v>2183</v>
      </c>
      <c r="J35" s="211">
        <v>16945</v>
      </c>
      <c r="K35" s="211">
        <v>108</v>
      </c>
      <c r="L35" s="211">
        <v>3574</v>
      </c>
      <c r="M35" s="211">
        <v>1543</v>
      </c>
      <c r="N35" s="211">
        <v>8012</v>
      </c>
      <c r="O35" s="211">
        <v>1011</v>
      </c>
      <c r="P35" s="211">
        <v>3725</v>
      </c>
      <c r="Q35" s="211">
        <v>7136</v>
      </c>
      <c r="R35" s="211">
        <v>9411</v>
      </c>
      <c r="S35" s="211">
        <v>1428</v>
      </c>
      <c r="T35" s="211">
        <v>2257</v>
      </c>
      <c r="U35" s="211">
        <v>21502</v>
      </c>
      <c r="V35" s="211">
        <v>9118</v>
      </c>
      <c r="W35" s="211">
        <v>4130</v>
      </c>
      <c r="X35" s="211">
        <v>2984</v>
      </c>
      <c r="Y35" s="211">
        <v>14876</v>
      </c>
      <c r="Z35" s="211">
        <v>11074</v>
      </c>
      <c r="AA35" s="211">
        <v>7781</v>
      </c>
      <c r="AB35" s="211">
        <v>1724</v>
      </c>
      <c r="AC35" s="211">
        <v>111812</v>
      </c>
      <c r="AD35" s="211">
        <v>67877</v>
      </c>
      <c r="AE35" s="211">
        <v>10427</v>
      </c>
      <c r="AF35" s="211">
        <v>25215</v>
      </c>
      <c r="AG35" s="211">
        <v>135629</v>
      </c>
      <c r="AH35" s="211">
        <v>36367</v>
      </c>
      <c r="AI35" s="211">
        <v>51688</v>
      </c>
      <c r="AJ35" s="211">
        <v>33869</v>
      </c>
      <c r="AK35" s="211">
        <v>11932</v>
      </c>
      <c r="AL35" s="211">
        <v>68763</v>
      </c>
      <c r="AM35" s="211">
        <v>38493</v>
      </c>
      <c r="AN35" s="211">
        <v>0</v>
      </c>
      <c r="AO35" s="211">
        <v>14154</v>
      </c>
      <c r="AP35" s="212">
        <v>747650</v>
      </c>
      <c r="AQ35" s="211">
        <v>6484</v>
      </c>
      <c r="AR35" s="211">
        <v>378225</v>
      </c>
      <c r="AS35" s="211">
        <v>307</v>
      </c>
      <c r="AT35" s="211">
        <v>27497</v>
      </c>
      <c r="AU35" s="211">
        <v>234125</v>
      </c>
      <c r="AV35" s="211">
        <v>-1033</v>
      </c>
      <c r="AW35" s="211">
        <v>645605</v>
      </c>
      <c r="AX35" s="211">
        <v>1393255</v>
      </c>
      <c r="AY35" s="211">
        <v>6778</v>
      </c>
      <c r="AZ35" s="211">
        <v>197234</v>
      </c>
      <c r="BA35" s="211">
        <v>204012</v>
      </c>
      <c r="BB35" s="211">
        <v>849617</v>
      </c>
      <c r="BC35" s="211">
        <v>1597267</v>
      </c>
      <c r="BD35" s="211">
        <v>-109163</v>
      </c>
      <c r="BE35" s="211">
        <v>-689614</v>
      </c>
      <c r="BF35" s="211">
        <v>-798777</v>
      </c>
      <c r="BG35" s="211">
        <v>50840</v>
      </c>
      <c r="BH35" s="212">
        <v>798490</v>
      </c>
    </row>
    <row r="36" spans="1:60">
      <c r="A36" s="136" t="s">
        <v>161</v>
      </c>
      <c r="B36" s="119" t="s">
        <v>20</v>
      </c>
      <c r="C36" s="211">
        <v>0</v>
      </c>
      <c r="D36" s="211">
        <v>0</v>
      </c>
      <c r="E36" s="211">
        <v>0</v>
      </c>
      <c r="F36" s="211">
        <v>0</v>
      </c>
      <c r="G36" s="211">
        <v>0</v>
      </c>
      <c r="H36" s="211">
        <v>0</v>
      </c>
      <c r="I36" s="211">
        <v>0</v>
      </c>
      <c r="J36" s="211">
        <v>0</v>
      </c>
      <c r="K36" s="211">
        <v>0</v>
      </c>
      <c r="L36" s="211">
        <v>0</v>
      </c>
      <c r="M36" s="211">
        <v>0</v>
      </c>
      <c r="N36" s="211">
        <v>0</v>
      </c>
      <c r="O36" s="211">
        <v>0</v>
      </c>
      <c r="P36" s="211">
        <v>0</v>
      </c>
      <c r="Q36" s="211">
        <v>0</v>
      </c>
      <c r="R36" s="211">
        <v>0</v>
      </c>
      <c r="S36" s="211">
        <v>0</v>
      </c>
      <c r="T36" s="211">
        <v>0</v>
      </c>
      <c r="U36" s="211">
        <v>0</v>
      </c>
      <c r="V36" s="211">
        <v>0</v>
      </c>
      <c r="W36" s="211">
        <v>0</v>
      </c>
      <c r="X36" s="211">
        <v>0</v>
      </c>
      <c r="Y36" s="211">
        <v>0</v>
      </c>
      <c r="Z36" s="211">
        <v>0</v>
      </c>
      <c r="AA36" s="211">
        <v>0</v>
      </c>
      <c r="AB36" s="211">
        <v>0</v>
      </c>
      <c r="AC36" s="211">
        <v>0</v>
      </c>
      <c r="AD36" s="211">
        <v>0</v>
      </c>
      <c r="AE36" s="211">
        <v>0</v>
      </c>
      <c r="AF36" s="211">
        <v>0</v>
      </c>
      <c r="AG36" s="211">
        <v>0</v>
      </c>
      <c r="AH36" s="211">
        <v>0</v>
      </c>
      <c r="AI36" s="211">
        <v>0</v>
      </c>
      <c r="AJ36" s="211">
        <v>0</v>
      </c>
      <c r="AK36" s="211">
        <v>0</v>
      </c>
      <c r="AL36" s="211">
        <v>0</v>
      </c>
      <c r="AM36" s="211">
        <v>0</v>
      </c>
      <c r="AN36" s="211">
        <v>0</v>
      </c>
      <c r="AO36" s="211">
        <v>46467</v>
      </c>
      <c r="AP36" s="212">
        <v>46467</v>
      </c>
      <c r="AQ36" s="211">
        <v>0</v>
      </c>
      <c r="AR36" s="211">
        <v>31570</v>
      </c>
      <c r="AS36" s="211">
        <v>1140480</v>
      </c>
      <c r="AT36" s="211">
        <v>0</v>
      </c>
      <c r="AU36" s="211">
        <v>0</v>
      </c>
      <c r="AV36" s="211">
        <v>0</v>
      </c>
      <c r="AW36" s="211">
        <v>1172050</v>
      </c>
      <c r="AX36" s="211">
        <v>1218517</v>
      </c>
      <c r="AY36" s="211">
        <v>0</v>
      </c>
      <c r="AZ36" s="211">
        <v>0</v>
      </c>
      <c r="BA36" s="211">
        <v>0</v>
      </c>
      <c r="BB36" s="211">
        <v>1172050</v>
      </c>
      <c r="BC36" s="211">
        <v>1218517</v>
      </c>
      <c r="BD36" s="211">
        <v>0</v>
      </c>
      <c r="BE36" s="211">
        <v>0</v>
      </c>
      <c r="BF36" s="211">
        <v>0</v>
      </c>
      <c r="BG36" s="211">
        <v>1172050</v>
      </c>
      <c r="BH36" s="212">
        <v>1218517</v>
      </c>
    </row>
    <row r="37" spans="1:60">
      <c r="A37" s="136" t="s">
        <v>162</v>
      </c>
      <c r="B37" s="119" t="s">
        <v>21</v>
      </c>
      <c r="C37" s="211">
        <v>18</v>
      </c>
      <c r="D37" s="211">
        <v>1</v>
      </c>
      <c r="E37" s="211">
        <v>0</v>
      </c>
      <c r="F37" s="211">
        <v>6</v>
      </c>
      <c r="G37" s="211">
        <v>578</v>
      </c>
      <c r="H37" s="211">
        <v>2</v>
      </c>
      <c r="I37" s="211">
        <v>35</v>
      </c>
      <c r="J37" s="211">
        <v>484</v>
      </c>
      <c r="K37" s="211">
        <v>0</v>
      </c>
      <c r="L37" s="211">
        <v>71</v>
      </c>
      <c r="M37" s="211">
        <v>96</v>
      </c>
      <c r="N37" s="211">
        <v>166</v>
      </c>
      <c r="O37" s="211">
        <v>6</v>
      </c>
      <c r="P37" s="211">
        <v>224</v>
      </c>
      <c r="Q37" s="211">
        <v>350</v>
      </c>
      <c r="R37" s="211">
        <v>454</v>
      </c>
      <c r="S37" s="211">
        <v>60</v>
      </c>
      <c r="T37" s="211">
        <v>238</v>
      </c>
      <c r="U37" s="211">
        <v>1448</v>
      </c>
      <c r="V37" s="211">
        <v>1234</v>
      </c>
      <c r="W37" s="211">
        <v>361</v>
      </c>
      <c r="X37" s="211">
        <v>21</v>
      </c>
      <c r="Y37" s="211">
        <v>322</v>
      </c>
      <c r="Z37" s="211">
        <v>580</v>
      </c>
      <c r="AA37" s="211">
        <v>18</v>
      </c>
      <c r="AB37" s="211">
        <v>28</v>
      </c>
      <c r="AC37" s="211">
        <v>674</v>
      </c>
      <c r="AD37" s="211">
        <v>258</v>
      </c>
      <c r="AE37" s="211">
        <v>3</v>
      </c>
      <c r="AF37" s="211">
        <v>2562</v>
      </c>
      <c r="AG37" s="211">
        <v>3242</v>
      </c>
      <c r="AH37" s="211">
        <v>134</v>
      </c>
      <c r="AI37" s="211">
        <v>5</v>
      </c>
      <c r="AJ37" s="211">
        <v>264</v>
      </c>
      <c r="AK37" s="211">
        <v>0</v>
      </c>
      <c r="AL37" s="211">
        <v>797</v>
      </c>
      <c r="AM37" s="211">
        <v>1053</v>
      </c>
      <c r="AN37" s="211">
        <v>0</v>
      </c>
      <c r="AO37" s="211">
        <v>31</v>
      </c>
      <c r="AP37" s="212">
        <v>15824</v>
      </c>
      <c r="AQ37" s="211">
        <v>0</v>
      </c>
      <c r="AR37" s="211">
        <v>382343</v>
      </c>
      <c r="AS37" s="211">
        <v>751039</v>
      </c>
      <c r="AT37" s="211">
        <v>75241</v>
      </c>
      <c r="AU37" s="211">
        <v>688079</v>
      </c>
      <c r="AV37" s="211">
        <v>0</v>
      </c>
      <c r="AW37" s="211">
        <v>1896702</v>
      </c>
      <c r="AX37" s="211">
        <v>1912526</v>
      </c>
      <c r="AY37" s="211">
        <v>37346</v>
      </c>
      <c r="AZ37" s="211">
        <v>69388</v>
      </c>
      <c r="BA37" s="211">
        <v>106734</v>
      </c>
      <c r="BB37" s="211">
        <v>2003436</v>
      </c>
      <c r="BC37" s="211">
        <v>2019260</v>
      </c>
      <c r="BD37" s="211">
        <v>-73644</v>
      </c>
      <c r="BE37" s="211">
        <v>-178571</v>
      </c>
      <c r="BF37" s="211">
        <v>-252215</v>
      </c>
      <c r="BG37" s="211">
        <v>1751221</v>
      </c>
      <c r="BH37" s="212">
        <v>1767045</v>
      </c>
    </row>
    <row r="38" spans="1:60">
      <c r="A38" s="136" t="s">
        <v>163</v>
      </c>
      <c r="B38" s="119" t="s">
        <v>252</v>
      </c>
      <c r="C38" s="211">
        <v>202</v>
      </c>
      <c r="D38" s="211">
        <v>0</v>
      </c>
      <c r="E38" s="211">
        <v>0</v>
      </c>
      <c r="F38" s="211">
        <v>0</v>
      </c>
      <c r="G38" s="211">
        <v>0</v>
      </c>
      <c r="H38" s="211">
        <v>0</v>
      </c>
      <c r="I38" s="211">
        <v>1</v>
      </c>
      <c r="J38" s="211">
        <v>18</v>
      </c>
      <c r="K38" s="211">
        <v>0</v>
      </c>
      <c r="L38" s="211">
        <v>1</v>
      </c>
      <c r="M38" s="211">
        <v>0</v>
      </c>
      <c r="N38" s="211">
        <v>7</v>
      </c>
      <c r="O38" s="211">
        <v>0</v>
      </c>
      <c r="P38" s="211">
        <v>0</v>
      </c>
      <c r="Q38" s="211">
        <v>0</v>
      </c>
      <c r="R38" s="211">
        <v>0</v>
      </c>
      <c r="S38" s="211">
        <v>0</v>
      </c>
      <c r="T38" s="211">
        <v>0</v>
      </c>
      <c r="U38" s="211">
        <v>0</v>
      </c>
      <c r="V38" s="211">
        <v>0</v>
      </c>
      <c r="W38" s="211">
        <v>0</v>
      </c>
      <c r="X38" s="211">
        <v>3</v>
      </c>
      <c r="Y38" s="211">
        <v>0</v>
      </c>
      <c r="Z38" s="211">
        <v>5</v>
      </c>
      <c r="AA38" s="211">
        <v>51</v>
      </c>
      <c r="AB38" s="211">
        <v>0</v>
      </c>
      <c r="AC38" s="211">
        <v>80</v>
      </c>
      <c r="AD38" s="211">
        <v>188</v>
      </c>
      <c r="AE38" s="211">
        <v>20</v>
      </c>
      <c r="AF38" s="211">
        <v>3701</v>
      </c>
      <c r="AG38" s="211">
        <v>611</v>
      </c>
      <c r="AH38" s="211">
        <v>32</v>
      </c>
      <c r="AI38" s="211">
        <v>44</v>
      </c>
      <c r="AJ38" s="211">
        <v>45516</v>
      </c>
      <c r="AK38" s="211">
        <v>2</v>
      </c>
      <c r="AL38" s="211">
        <v>61</v>
      </c>
      <c r="AM38" s="211">
        <v>191</v>
      </c>
      <c r="AN38" s="211">
        <v>0</v>
      </c>
      <c r="AO38" s="211">
        <v>460</v>
      </c>
      <c r="AP38" s="212">
        <v>51194</v>
      </c>
      <c r="AQ38" s="211">
        <v>19784</v>
      </c>
      <c r="AR38" s="211">
        <v>555032</v>
      </c>
      <c r="AS38" s="211">
        <v>2236342</v>
      </c>
      <c r="AT38" s="211">
        <v>0</v>
      </c>
      <c r="AU38" s="211">
        <v>0</v>
      </c>
      <c r="AV38" s="211">
        <v>0</v>
      </c>
      <c r="AW38" s="211">
        <v>2811158</v>
      </c>
      <c r="AX38" s="211">
        <v>2862352</v>
      </c>
      <c r="AY38" s="211">
        <v>5</v>
      </c>
      <c r="AZ38" s="211">
        <v>8599</v>
      </c>
      <c r="BA38" s="211">
        <v>8604</v>
      </c>
      <c r="BB38" s="211">
        <v>2819762</v>
      </c>
      <c r="BC38" s="211">
        <v>2870956</v>
      </c>
      <c r="BD38" s="211">
        <v>-162</v>
      </c>
      <c r="BE38" s="211">
        <v>0</v>
      </c>
      <c r="BF38" s="211">
        <v>-162</v>
      </c>
      <c r="BG38" s="211">
        <v>2819600</v>
      </c>
      <c r="BH38" s="212">
        <v>2870794</v>
      </c>
    </row>
    <row r="39" spans="1:60">
      <c r="A39" s="136" t="s">
        <v>170</v>
      </c>
      <c r="B39" s="119" t="s">
        <v>298</v>
      </c>
      <c r="C39" s="211">
        <v>48</v>
      </c>
      <c r="D39" s="211">
        <v>1</v>
      </c>
      <c r="E39" s="211">
        <v>426</v>
      </c>
      <c r="F39" s="211">
        <v>44</v>
      </c>
      <c r="G39" s="211">
        <v>1509</v>
      </c>
      <c r="H39" s="211">
        <v>42</v>
      </c>
      <c r="I39" s="211">
        <v>335</v>
      </c>
      <c r="J39" s="211">
        <v>2414</v>
      </c>
      <c r="K39" s="211">
        <v>37</v>
      </c>
      <c r="L39" s="211">
        <v>268</v>
      </c>
      <c r="M39" s="211">
        <v>230</v>
      </c>
      <c r="N39" s="211">
        <v>1890</v>
      </c>
      <c r="O39" s="211">
        <v>97</v>
      </c>
      <c r="P39" s="211">
        <v>553</v>
      </c>
      <c r="Q39" s="211">
        <v>1465</v>
      </c>
      <c r="R39" s="211">
        <v>1050</v>
      </c>
      <c r="S39" s="211">
        <v>354</v>
      </c>
      <c r="T39" s="211">
        <v>197</v>
      </c>
      <c r="U39" s="211">
        <v>1055</v>
      </c>
      <c r="V39" s="211">
        <v>540</v>
      </c>
      <c r="W39" s="211">
        <v>500</v>
      </c>
      <c r="X39" s="211">
        <v>400</v>
      </c>
      <c r="Y39" s="211">
        <v>1806</v>
      </c>
      <c r="Z39" s="211">
        <v>1762</v>
      </c>
      <c r="AA39" s="211">
        <v>1583</v>
      </c>
      <c r="AB39" s="211">
        <v>345</v>
      </c>
      <c r="AC39" s="211">
        <v>1830</v>
      </c>
      <c r="AD39" s="211">
        <v>3574</v>
      </c>
      <c r="AE39" s="211">
        <v>988</v>
      </c>
      <c r="AF39" s="211">
        <v>3437</v>
      </c>
      <c r="AG39" s="211">
        <v>1094</v>
      </c>
      <c r="AH39" s="211">
        <v>3</v>
      </c>
      <c r="AI39" s="211">
        <v>3666</v>
      </c>
      <c r="AJ39" s="211">
        <v>2904</v>
      </c>
      <c r="AK39" s="211">
        <v>0</v>
      </c>
      <c r="AL39" s="211">
        <v>3433</v>
      </c>
      <c r="AM39" s="211">
        <v>6094</v>
      </c>
      <c r="AN39" s="211">
        <v>0</v>
      </c>
      <c r="AO39" s="211">
        <v>908</v>
      </c>
      <c r="AP39" s="212">
        <v>46882</v>
      </c>
      <c r="AQ39" s="211">
        <v>0</v>
      </c>
      <c r="AR39" s="211">
        <v>142316</v>
      </c>
      <c r="AS39" s="211">
        <v>0</v>
      </c>
      <c r="AT39" s="211">
        <v>0</v>
      </c>
      <c r="AU39" s="211">
        <v>0</v>
      </c>
      <c r="AV39" s="211">
        <v>0</v>
      </c>
      <c r="AW39" s="211">
        <v>142316</v>
      </c>
      <c r="AX39" s="211">
        <v>189198</v>
      </c>
      <c r="AY39" s="211">
        <v>1105</v>
      </c>
      <c r="AZ39" s="211">
        <v>0</v>
      </c>
      <c r="BA39" s="211">
        <v>1105</v>
      </c>
      <c r="BB39" s="211">
        <v>143421</v>
      </c>
      <c r="BC39" s="211">
        <v>190303</v>
      </c>
      <c r="BD39" s="211">
        <v>-6169</v>
      </c>
      <c r="BE39" s="211">
        <v>-5764</v>
      </c>
      <c r="BF39" s="211">
        <v>-11933</v>
      </c>
      <c r="BG39" s="211">
        <v>131488</v>
      </c>
      <c r="BH39" s="212">
        <v>178370</v>
      </c>
    </row>
    <row r="40" spans="1:60">
      <c r="A40" s="136" t="s">
        <v>203</v>
      </c>
      <c r="B40" s="119" t="s">
        <v>22</v>
      </c>
      <c r="C40" s="211">
        <v>6508</v>
      </c>
      <c r="D40" s="211">
        <v>274</v>
      </c>
      <c r="E40" s="211">
        <v>1048</v>
      </c>
      <c r="F40" s="211">
        <v>2842</v>
      </c>
      <c r="G40" s="211">
        <v>73975</v>
      </c>
      <c r="H40" s="211">
        <v>2465</v>
      </c>
      <c r="I40" s="211">
        <v>8897</v>
      </c>
      <c r="J40" s="211">
        <v>78306</v>
      </c>
      <c r="K40" s="211">
        <v>1206</v>
      </c>
      <c r="L40" s="211">
        <v>21649</v>
      </c>
      <c r="M40" s="211">
        <v>15915</v>
      </c>
      <c r="N40" s="211">
        <v>36721</v>
      </c>
      <c r="O40" s="211">
        <v>4518</v>
      </c>
      <c r="P40" s="211">
        <v>20635</v>
      </c>
      <c r="Q40" s="211">
        <v>39383</v>
      </c>
      <c r="R40" s="211">
        <v>33695</v>
      </c>
      <c r="S40" s="211">
        <v>8609</v>
      </c>
      <c r="T40" s="211">
        <v>14245</v>
      </c>
      <c r="U40" s="211">
        <v>55998</v>
      </c>
      <c r="V40" s="211">
        <v>22623</v>
      </c>
      <c r="W40" s="211">
        <v>34884</v>
      </c>
      <c r="X40" s="211">
        <v>21128</v>
      </c>
      <c r="Y40" s="211">
        <v>185535</v>
      </c>
      <c r="Z40" s="211">
        <v>51792</v>
      </c>
      <c r="AA40" s="211">
        <v>27468</v>
      </c>
      <c r="AB40" s="211">
        <v>12619</v>
      </c>
      <c r="AC40" s="211">
        <v>306307</v>
      </c>
      <c r="AD40" s="211">
        <v>138801</v>
      </c>
      <c r="AE40" s="211">
        <v>86200</v>
      </c>
      <c r="AF40" s="211">
        <v>147226</v>
      </c>
      <c r="AG40" s="211">
        <v>124746</v>
      </c>
      <c r="AH40" s="211">
        <v>115845</v>
      </c>
      <c r="AI40" s="211">
        <v>120546</v>
      </c>
      <c r="AJ40" s="211">
        <v>136321</v>
      </c>
      <c r="AK40" s="211">
        <v>13870</v>
      </c>
      <c r="AL40" s="211">
        <v>259216</v>
      </c>
      <c r="AM40" s="211">
        <v>96462</v>
      </c>
      <c r="AN40" s="211">
        <v>0</v>
      </c>
      <c r="AO40" s="211">
        <v>8946</v>
      </c>
      <c r="AP40" s="212">
        <v>2337424</v>
      </c>
      <c r="AQ40" s="211">
        <v>21243</v>
      </c>
      <c r="AR40" s="211">
        <v>201104</v>
      </c>
      <c r="AS40" s="211">
        <v>0</v>
      </c>
      <c r="AT40" s="211">
        <v>4581</v>
      </c>
      <c r="AU40" s="211">
        <v>65531</v>
      </c>
      <c r="AV40" s="211">
        <v>0</v>
      </c>
      <c r="AW40" s="211">
        <v>292459</v>
      </c>
      <c r="AX40" s="211">
        <v>2629883</v>
      </c>
      <c r="AY40" s="211">
        <v>88160</v>
      </c>
      <c r="AZ40" s="211">
        <v>81636</v>
      </c>
      <c r="BA40" s="211">
        <v>169796</v>
      </c>
      <c r="BB40" s="211">
        <v>462255</v>
      </c>
      <c r="BC40" s="211">
        <v>2799679</v>
      </c>
      <c r="BD40" s="211">
        <v>-181376</v>
      </c>
      <c r="BE40" s="211">
        <v>-747794</v>
      </c>
      <c r="BF40" s="211">
        <v>-929170</v>
      </c>
      <c r="BG40" s="211">
        <v>-466915</v>
      </c>
      <c r="BH40" s="212">
        <v>1870509</v>
      </c>
    </row>
    <row r="41" spans="1:60">
      <c r="A41" s="136" t="s">
        <v>306</v>
      </c>
      <c r="B41" s="119" t="s">
        <v>299</v>
      </c>
      <c r="C41" s="211">
        <v>38</v>
      </c>
      <c r="D41" s="211">
        <v>1</v>
      </c>
      <c r="E41" s="211">
        <v>41</v>
      </c>
      <c r="F41" s="211">
        <v>3</v>
      </c>
      <c r="G41" s="211">
        <v>380</v>
      </c>
      <c r="H41" s="211">
        <v>10</v>
      </c>
      <c r="I41" s="211">
        <v>27</v>
      </c>
      <c r="J41" s="211">
        <v>159</v>
      </c>
      <c r="K41" s="211">
        <v>4</v>
      </c>
      <c r="L41" s="211">
        <v>48</v>
      </c>
      <c r="M41" s="211">
        <v>16</v>
      </c>
      <c r="N41" s="211">
        <v>192</v>
      </c>
      <c r="O41" s="211">
        <v>23</v>
      </c>
      <c r="P41" s="211">
        <v>64</v>
      </c>
      <c r="Q41" s="211">
        <v>107</v>
      </c>
      <c r="R41" s="211">
        <v>162</v>
      </c>
      <c r="S41" s="211">
        <v>42</v>
      </c>
      <c r="T41" s="211">
        <v>41</v>
      </c>
      <c r="U41" s="211">
        <v>210</v>
      </c>
      <c r="V41" s="211">
        <v>66</v>
      </c>
      <c r="W41" s="211">
        <v>174</v>
      </c>
      <c r="X41" s="211">
        <v>51</v>
      </c>
      <c r="Y41" s="211">
        <v>470</v>
      </c>
      <c r="Z41" s="211">
        <v>78</v>
      </c>
      <c r="AA41" s="211">
        <v>53</v>
      </c>
      <c r="AB41" s="211">
        <v>9</v>
      </c>
      <c r="AC41" s="211">
        <v>2305</v>
      </c>
      <c r="AD41" s="211">
        <v>238</v>
      </c>
      <c r="AE41" s="211">
        <v>1650</v>
      </c>
      <c r="AF41" s="211">
        <v>1579</v>
      </c>
      <c r="AG41" s="211">
        <v>5091</v>
      </c>
      <c r="AH41" s="211">
        <v>564</v>
      </c>
      <c r="AI41" s="211">
        <v>5141</v>
      </c>
      <c r="AJ41" s="211">
        <v>35180</v>
      </c>
      <c r="AK41" s="211">
        <v>458</v>
      </c>
      <c r="AL41" s="211">
        <v>1992</v>
      </c>
      <c r="AM41" s="211">
        <v>39913</v>
      </c>
      <c r="AN41" s="211">
        <v>0</v>
      </c>
      <c r="AO41" s="211">
        <v>314</v>
      </c>
      <c r="AP41" s="212">
        <v>96894</v>
      </c>
      <c r="AQ41" s="211">
        <v>374154</v>
      </c>
      <c r="AR41" s="211">
        <v>1888940</v>
      </c>
      <c r="AS41" s="211">
        <v>0</v>
      </c>
      <c r="AT41" s="211">
        <v>0</v>
      </c>
      <c r="AU41" s="211">
        <v>0</v>
      </c>
      <c r="AV41" s="211">
        <v>0</v>
      </c>
      <c r="AW41" s="211">
        <v>2263094</v>
      </c>
      <c r="AX41" s="211">
        <v>2359988</v>
      </c>
      <c r="AY41" s="211">
        <v>37437</v>
      </c>
      <c r="AZ41" s="211">
        <v>698785</v>
      </c>
      <c r="BA41" s="211">
        <v>736222</v>
      </c>
      <c r="BB41" s="211">
        <v>2999316</v>
      </c>
      <c r="BC41" s="211">
        <v>3096210</v>
      </c>
      <c r="BD41" s="211">
        <v>-60124</v>
      </c>
      <c r="BE41" s="211">
        <v>-667777</v>
      </c>
      <c r="BF41" s="211">
        <v>-727901</v>
      </c>
      <c r="BG41" s="211">
        <v>2271415</v>
      </c>
      <c r="BH41" s="212">
        <v>2368309</v>
      </c>
    </row>
    <row r="42" spans="1:60">
      <c r="A42" s="136" t="s">
        <v>307</v>
      </c>
      <c r="B42" s="119" t="s">
        <v>253</v>
      </c>
      <c r="C42" s="211">
        <v>159</v>
      </c>
      <c r="D42" s="211">
        <v>22</v>
      </c>
      <c r="E42" s="211">
        <v>54</v>
      </c>
      <c r="F42" s="211">
        <v>14</v>
      </c>
      <c r="G42" s="211">
        <v>1478</v>
      </c>
      <c r="H42" s="211">
        <v>81</v>
      </c>
      <c r="I42" s="211">
        <v>239</v>
      </c>
      <c r="J42" s="211">
        <v>874</v>
      </c>
      <c r="K42" s="211">
        <v>7</v>
      </c>
      <c r="L42" s="211">
        <v>98</v>
      </c>
      <c r="M42" s="211">
        <v>314</v>
      </c>
      <c r="N42" s="211">
        <v>484</v>
      </c>
      <c r="O42" s="211">
        <v>76</v>
      </c>
      <c r="P42" s="211">
        <v>266</v>
      </c>
      <c r="Q42" s="211">
        <v>665</v>
      </c>
      <c r="R42" s="211">
        <v>752</v>
      </c>
      <c r="S42" s="211">
        <v>296</v>
      </c>
      <c r="T42" s="211">
        <v>345</v>
      </c>
      <c r="U42" s="211">
        <v>1457</v>
      </c>
      <c r="V42" s="211">
        <v>470</v>
      </c>
      <c r="W42" s="211">
        <v>859</v>
      </c>
      <c r="X42" s="211">
        <v>557</v>
      </c>
      <c r="Y42" s="211">
        <v>1590</v>
      </c>
      <c r="Z42" s="211">
        <v>52</v>
      </c>
      <c r="AA42" s="211">
        <v>186</v>
      </c>
      <c r="AB42" s="211">
        <v>575</v>
      </c>
      <c r="AC42" s="211">
        <v>6117</v>
      </c>
      <c r="AD42" s="211">
        <v>4186</v>
      </c>
      <c r="AE42" s="211">
        <v>998</v>
      </c>
      <c r="AF42" s="211">
        <v>4152</v>
      </c>
      <c r="AG42" s="211">
        <v>1759</v>
      </c>
      <c r="AH42" s="211">
        <v>3594</v>
      </c>
      <c r="AI42" s="211">
        <v>6375</v>
      </c>
      <c r="AJ42" s="211">
        <v>6600</v>
      </c>
      <c r="AK42" s="211">
        <v>855</v>
      </c>
      <c r="AL42" s="211">
        <v>2875</v>
      </c>
      <c r="AM42" s="211">
        <v>4344</v>
      </c>
      <c r="AN42" s="211">
        <v>0</v>
      </c>
      <c r="AO42" s="211">
        <v>41</v>
      </c>
      <c r="AP42" s="212">
        <v>53866</v>
      </c>
      <c r="AQ42" s="211">
        <v>0</v>
      </c>
      <c r="AR42" s="211">
        <v>0</v>
      </c>
      <c r="AS42" s="211">
        <v>0</v>
      </c>
      <c r="AT42" s="211">
        <v>0</v>
      </c>
      <c r="AU42" s="211">
        <v>0</v>
      </c>
      <c r="AV42" s="211">
        <v>0</v>
      </c>
      <c r="AW42" s="211">
        <v>0</v>
      </c>
      <c r="AX42" s="211">
        <v>53866</v>
      </c>
      <c r="AY42" s="211">
        <v>0</v>
      </c>
      <c r="AZ42" s="211">
        <v>0</v>
      </c>
      <c r="BA42" s="211">
        <v>0</v>
      </c>
      <c r="BB42" s="211">
        <v>0</v>
      </c>
      <c r="BC42" s="211">
        <v>53866</v>
      </c>
      <c r="BD42" s="211">
        <v>0</v>
      </c>
      <c r="BE42" s="211">
        <v>0</v>
      </c>
      <c r="BF42" s="211">
        <v>0</v>
      </c>
      <c r="BG42" s="211">
        <v>0</v>
      </c>
      <c r="BH42" s="212">
        <v>53866</v>
      </c>
    </row>
    <row r="43" spans="1:60">
      <c r="A43" s="136" t="s">
        <v>308</v>
      </c>
      <c r="B43" s="119" t="s">
        <v>254</v>
      </c>
      <c r="C43" s="211">
        <v>675</v>
      </c>
      <c r="D43" s="211">
        <v>29</v>
      </c>
      <c r="E43" s="211">
        <v>330</v>
      </c>
      <c r="F43" s="211">
        <v>265</v>
      </c>
      <c r="G43" s="211">
        <v>8515</v>
      </c>
      <c r="H43" s="211">
        <v>201</v>
      </c>
      <c r="I43" s="211">
        <v>920</v>
      </c>
      <c r="J43" s="211">
        <v>2377</v>
      </c>
      <c r="K43" s="211">
        <v>72</v>
      </c>
      <c r="L43" s="211">
        <v>1240</v>
      </c>
      <c r="M43" s="211">
        <v>2021</v>
      </c>
      <c r="N43" s="211">
        <v>10699</v>
      </c>
      <c r="O43" s="211">
        <v>941</v>
      </c>
      <c r="P43" s="211">
        <v>3093</v>
      </c>
      <c r="Q43" s="211">
        <v>7332</v>
      </c>
      <c r="R43" s="211">
        <v>5708</v>
      </c>
      <c r="S43" s="211">
        <v>741</v>
      </c>
      <c r="T43" s="211">
        <v>365</v>
      </c>
      <c r="U43" s="211">
        <v>4413</v>
      </c>
      <c r="V43" s="211">
        <v>632</v>
      </c>
      <c r="W43" s="211">
        <v>6492</v>
      </c>
      <c r="X43" s="211">
        <v>881</v>
      </c>
      <c r="Y43" s="211">
        <v>26451</v>
      </c>
      <c r="Z43" s="211">
        <v>2487</v>
      </c>
      <c r="AA43" s="211">
        <v>1743</v>
      </c>
      <c r="AB43" s="211">
        <v>3613</v>
      </c>
      <c r="AC43" s="211">
        <v>20465</v>
      </c>
      <c r="AD43" s="211">
        <v>5653</v>
      </c>
      <c r="AE43" s="211">
        <v>5651</v>
      </c>
      <c r="AF43" s="211">
        <v>20187</v>
      </c>
      <c r="AG43" s="211">
        <v>1928</v>
      </c>
      <c r="AH43" s="211">
        <v>1099</v>
      </c>
      <c r="AI43" s="211">
        <v>18057</v>
      </c>
      <c r="AJ43" s="211">
        <v>10411</v>
      </c>
      <c r="AK43" s="211">
        <v>707</v>
      </c>
      <c r="AL43" s="211">
        <v>6378</v>
      </c>
      <c r="AM43" s="211">
        <v>6231</v>
      </c>
      <c r="AN43" s="211">
        <v>27</v>
      </c>
      <c r="AO43" s="211">
        <v>0</v>
      </c>
      <c r="AP43" s="212">
        <v>189030</v>
      </c>
      <c r="AQ43" s="211">
        <v>0</v>
      </c>
      <c r="AR43" s="211">
        <v>439</v>
      </c>
      <c r="AS43" s="211">
        <v>0</v>
      </c>
      <c r="AT43" s="211">
        <v>0</v>
      </c>
      <c r="AU43" s="211">
        <v>0</v>
      </c>
      <c r="AV43" s="211">
        <v>0</v>
      </c>
      <c r="AW43" s="211">
        <v>439</v>
      </c>
      <c r="AX43" s="211">
        <v>189469</v>
      </c>
      <c r="AY43" s="211">
        <v>287</v>
      </c>
      <c r="AZ43" s="211">
        <v>0</v>
      </c>
      <c r="BA43" s="211">
        <v>287</v>
      </c>
      <c r="BB43" s="211">
        <v>726</v>
      </c>
      <c r="BC43" s="211">
        <v>189756</v>
      </c>
      <c r="BD43" s="211">
        <v>-1326</v>
      </c>
      <c r="BE43" s="211">
        <v>0</v>
      </c>
      <c r="BF43" s="211">
        <v>-1326</v>
      </c>
      <c r="BG43" s="211">
        <v>-600</v>
      </c>
      <c r="BH43" s="212">
        <v>188430</v>
      </c>
    </row>
    <row r="44" spans="1:60">
      <c r="A44" s="213" t="s">
        <v>309</v>
      </c>
      <c r="B44" s="157" t="s">
        <v>164</v>
      </c>
      <c r="C44" s="214">
        <v>103880</v>
      </c>
      <c r="D44" s="214">
        <v>2670</v>
      </c>
      <c r="E44" s="214">
        <v>20890</v>
      </c>
      <c r="F44" s="214">
        <v>10531</v>
      </c>
      <c r="G44" s="214">
        <v>1267533</v>
      </c>
      <c r="H44" s="214">
        <v>49982</v>
      </c>
      <c r="I44" s="214">
        <v>228198</v>
      </c>
      <c r="J44" s="214">
        <v>964759</v>
      </c>
      <c r="K44" s="214">
        <v>94785</v>
      </c>
      <c r="L44" s="214">
        <v>342747</v>
      </c>
      <c r="M44" s="214">
        <v>136170</v>
      </c>
      <c r="N44" s="214">
        <v>2326781</v>
      </c>
      <c r="O44" s="214">
        <v>206251</v>
      </c>
      <c r="P44" s="214">
        <v>357546</v>
      </c>
      <c r="Q44" s="214">
        <v>609460</v>
      </c>
      <c r="R44" s="214">
        <v>486423</v>
      </c>
      <c r="S44" s="214">
        <v>145555</v>
      </c>
      <c r="T44" s="214">
        <v>204849</v>
      </c>
      <c r="U44" s="214">
        <v>982005</v>
      </c>
      <c r="V44" s="214">
        <v>379689</v>
      </c>
      <c r="W44" s="214">
        <v>768566</v>
      </c>
      <c r="X44" s="214">
        <v>263966</v>
      </c>
      <c r="Y44" s="214">
        <v>991194</v>
      </c>
      <c r="Z44" s="214">
        <v>747564</v>
      </c>
      <c r="AA44" s="214">
        <v>97006</v>
      </c>
      <c r="AB44" s="214">
        <v>64268</v>
      </c>
      <c r="AC44" s="214">
        <v>905736</v>
      </c>
      <c r="AD44" s="214">
        <v>380943</v>
      </c>
      <c r="AE44" s="214">
        <v>504285</v>
      </c>
      <c r="AF44" s="214">
        <v>680046</v>
      </c>
      <c r="AG44" s="214">
        <v>366991</v>
      </c>
      <c r="AH44" s="214">
        <v>351210</v>
      </c>
      <c r="AI44" s="214">
        <v>463267</v>
      </c>
      <c r="AJ44" s="214">
        <v>1098678</v>
      </c>
      <c r="AK44" s="214">
        <v>69349</v>
      </c>
      <c r="AL44" s="214">
        <v>726091</v>
      </c>
      <c r="AM44" s="214">
        <v>1113627</v>
      </c>
      <c r="AN44" s="214">
        <v>53866</v>
      </c>
      <c r="AO44" s="214">
        <v>107014</v>
      </c>
      <c r="AP44" s="215">
        <v>18674371</v>
      </c>
      <c r="AQ44" s="214">
        <v>558328</v>
      </c>
      <c r="AR44" s="214">
        <v>12051117</v>
      </c>
      <c r="AS44" s="214">
        <v>4166420</v>
      </c>
      <c r="AT44" s="214">
        <v>764633</v>
      </c>
      <c r="AU44" s="214">
        <v>3754746</v>
      </c>
      <c r="AV44" s="214">
        <v>58027</v>
      </c>
      <c r="AW44" s="214">
        <v>21353271</v>
      </c>
      <c r="AX44" s="214">
        <v>40027642</v>
      </c>
      <c r="AY44" s="214">
        <v>3635532</v>
      </c>
      <c r="AZ44" s="214">
        <v>11893851</v>
      </c>
      <c r="BA44" s="214">
        <v>15529383</v>
      </c>
      <c r="BB44" s="214">
        <v>36882654</v>
      </c>
      <c r="BC44" s="214">
        <v>55557025</v>
      </c>
      <c r="BD44" s="214">
        <v>-3810265</v>
      </c>
      <c r="BE44" s="214">
        <v>-12788188</v>
      </c>
      <c r="BF44" s="214">
        <v>-16598453</v>
      </c>
      <c r="BG44" s="214">
        <v>20284201</v>
      </c>
      <c r="BH44" s="215">
        <v>38958572</v>
      </c>
    </row>
    <row r="45" spans="1:60">
      <c r="A45" s="124" t="s">
        <v>310</v>
      </c>
      <c r="B45" s="106" t="s">
        <v>27</v>
      </c>
      <c r="C45" s="216">
        <v>677</v>
      </c>
      <c r="D45" s="216">
        <v>93</v>
      </c>
      <c r="E45" s="216">
        <v>1276</v>
      </c>
      <c r="F45" s="216">
        <v>946</v>
      </c>
      <c r="G45" s="216">
        <v>19220</v>
      </c>
      <c r="H45" s="216">
        <v>921</v>
      </c>
      <c r="I45" s="216">
        <v>7414</v>
      </c>
      <c r="J45" s="216">
        <v>20440</v>
      </c>
      <c r="K45" s="216">
        <v>658</v>
      </c>
      <c r="L45" s="216">
        <v>10375</v>
      </c>
      <c r="M45" s="216">
        <v>4522</v>
      </c>
      <c r="N45" s="216">
        <v>20397</v>
      </c>
      <c r="O45" s="216">
        <v>1928</v>
      </c>
      <c r="P45" s="216">
        <v>9456</v>
      </c>
      <c r="Q45" s="216">
        <v>16950</v>
      </c>
      <c r="R45" s="216">
        <v>10159</v>
      </c>
      <c r="S45" s="216">
        <v>3429</v>
      </c>
      <c r="T45" s="216">
        <v>3663</v>
      </c>
      <c r="U45" s="216">
        <v>23353</v>
      </c>
      <c r="V45" s="216">
        <v>11011</v>
      </c>
      <c r="W45" s="216">
        <v>11489</v>
      </c>
      <c r="X45" s="216">
        <v>8883</v>
      </c>
      <c r="Y45" s="216">
        <v>39825</v>
      </c>
      <c r="Z45" s="216">
        <v>9780</v>
      </c>
      <c r="AA45" s="216">
        <v>2564</v>
      </c>
      <c r="AB45" s="216">
        <v>4459</v>
      </c>
      <c r="AC45" s="216">
        <v>64223</v>
      </c>
      <c r="AD45" s="216">
        <v>36236</v>
      </c>
      <c r="AE45" s="216">
        <v>11930</v>
      </c>
      <c r="AF45" s="216">
        <v>44043</v>
      </c>
      <c r="AG45" s="216">
        <v>12794</v>
      </c>
      <c r="AH45" s="216">
        <v>12814</v>
      </c>
      <c r="AI45" s="216">
        <v>16501</v>
      </c>
      <c r="AJ45" s="216">
        <v>30747</v>
      </c>
      <c r="AK45" s="216">
        <v>6745</v>
      </c>
      <c r="AL45" s="216">
        <v>27507</v>
      </c>
      <c r="AM45" s="216">
        <v>50106</v>
      </c>
      <c r="AN45" s="216">
        <v>0</v>
      </c>
      <c r="AO45" s="216">
        <v>794</v>
      </c>
      <c r="AP45" s="217">
        <v>558328</v>
      </c>
      <c r="AQ45" s="218" t="s">
        <v>217</v>
      </c>
      <c r="AR45" s="218"/>
      <c r="AS45" s="218"/>
      <c r="AT45" s="218"/>
      <c r="AU45" s="218"/>
      <c r="AV45" s="218"/>
      <c r="AW45" s="218"/>
      <c r="AX45" s="218"/>
      <c r="AY45" s="218"/>
      <c r="AZ45" s="218"/>
      <c r="BA45" s="218"/>
      <c r="BB45" s="218"/>
      <c r="BC45" s="218"/>
      <c r="BD45" s="218"/>
      <c r="BE45" s="218"/>
      <c r="BF45" s="218"/>
      <c r="BG45" s="218"/>
      <c r="BH45" s="218"/>
    </row>
    <row r="46" spans="1:60">
      <c r="A46" s="136" t="s">
        <v>311</v>
      </c>
      <c r="B46" s="119" t="s">
        <v>37</v>
      </c>
      <c r="C46" s="211">
        <v>22865</v>
      </c>
      <c r="D46" s="211">
        <v>2945</v>
      </c>
      <c r="E46" s="211">
        <v>8186</v>
      </c>
      <c r="F46" s="211">
        <v>4409</v>
      </c>
      <c r="G46" s="211">
        <v>278558</v>
      </c>
      <c r="H46" s="211">
        <v>19046</v>
      </c>
      <c r="I46" s="211">
        <v>61555</v>
      </c>
      <c r="J46" s="211">
        <v>152749</v>
      </c>
      <c r="K46" s="211">
        <v>2276</v>
      </c>
      <c r="L46" s="211">
        <v>131165</v>
      </c>
      <c r="M46" s="211">
        <v>57051</v>
      </c>
      <c r="N46" s="211">
        <v>120790</v>
      </c>
      <c r="O46" s="211">
        <v>30712</v>
      </c>
      <c r="P46" s="211">
        <v>181749</v>
      </c>
      <c r="Q46" s="211">
        <v>213030</v>
      </c>
      <c r="R46" s="211">
        <v>179442</v>
      </c>
      <c r="S46" s="211">
        <v>45146</v>
      </c>
      <c r="T46" s="211">
        <v>62777</v>
      </c>
      <c r="U46" s="211">
        <v>306150</v>
      </c>
      <c r="V46" s="211">
        <v>104656</v>
      </c>
      <c r="W46" s="211">
        <v>202358</v>
      </c>
      <c r="X46" s="211">
        <v>116356</v>
      </c>
      <c r="Y46" s="211">
        <v>642238</v>
      </c>
      <c r="Z46" s="211">
        <v>77466</v>
      </c>
      <c r="AA46" s="211">
        <v>25644</v>
      </c>
      <c r="AB46" s="211">
        <v>85857</v>
      </c>
      <c r="AC46" s="211">
        <v>1158324</v>
      </c>
      <c r="AD46" s="211">
        <v>369570</v>
      </c>
      <c r="AE46" s="211">
        <v>177095</v>
      </c>
      <c r="AF46" s="211">
        <v>750842</v>
      </c>
      <c r="AG46" s="211">
        <v>144065</v>
      </c>
      <c r="AH46" s="211">
        <v>428618</v>
      </c>
      <c r="AI46" s="211">
        <v>938027</v>
      </c>
      <c r="AJ46" s="211">
        <v>1440086</v>
      </c>
      <c r="AK46" s="211">
        <v>89046</v>
      </c>
      <c r="AL46" s="211">
        <v>645800</v>
      </c>
      <c r="AM46" s="211">
        <v>645883</v>
      </c>
      <c r="AN46" s="211">
        <v>0</v>
      </c>
      <c r="AO46" s="211">
        <v>2386</v>
      </c>
      <c r="AP46" s="212">
        <v>9924918</v>
      </c>
      <c r="AQ46" s="218"/>
      <c r="AR46" s="218"/>
      <c r="AS46" s="218"/>
      <c r="AT46" s="218"/>
      <c r="AU46" s="218"/>
      <c r="AV46" s="218"/>
      <c r="AW46" s="218"/>
      <c r="AX46" s="218"/>
      <c r="AY46" s="218"/>
      <c r="AZ46" s="218"/>
      <c r="BA46" s="218"/>
      <c r="BB46" s="218"/>
      <c r="BC46" s="218"/>
      <c r="BD46" s="218"/>
      <c r="BE46" s="218"/>
      <c r="BF46" s="218"/>
      <c r="BG46" s="218"/>
      <c r="BH46" s="218"/>
    </row>
    <row r="47" spans="1:60">
      <c r="A47" s="136" t="s">
        <v>312</v>
      </c>
      <c r="B47" s="119" t="s">
        <v>38</v>
      </c>
      <c r="C47" s="211">
        <v>38530</v>
      </c>
      <c r="D47" s="211">
        <v>4567</v>
      </c>
      <c r="E47" s="211">
        <v>6766</v>
      </c>
      <c r="F47" s="211">
        <v>576</v>
      </c>
      <c r="G47" s="211">
        <v>158427</v>
      </c>
      <c r="H47" s="211">
        <v>-1491</v>
      </c>
      <c r="I47" s="211">
        <v>24626</v>
      </c>
      <c r="J47" s="211">
        <v>96845</v>
      </c>
      <c r="K47" s="211">
        <v>1883</v>
      </c>
      <c r="L47" s="211">
        <v>729</v>
      </c>
      <c r="M47" s="211">
        <v>25591</v>
      </c>
      <c r="N47" s="211">
        <v>230018</v>
      </c>
      <c r="O47" s="211">
        <v>26273</v>
      </c>
      <c r="P47" s="211">
        <v>19022</v>
      </c>
      <c r="Q47" s="211">
        <v>116676</v>
      </c>
      <c r="R47" s="211">
        <v>93426</v>
      </c>
      <c r="S47" s="211">
        <v>5417</v>
      </c>
      <c r="T47" s="211">
        <v>-13389</v>
      </c>
      <c r="U47" s="211">
        <v>-33672</v>
      </c>
      <c r="V47" s="211">
        <v>-29735</v>
      </c>
      <c r="W47" s="211">
        <v>20308</v>
      </c>
      <c r="X47" s="211">
        <v>14283</v>
      </c>
      <c r="Y47" s="211">
        <v>49828</v>
      </c>
      <c r="Z47" s="211">
        <v>47596</v>
      </c>
      <c r="AA47" s="211">
        <v>23750</v>
      </c>
      <c r="AB47" s="211">
        <v>6293</v>
      </c>
      <c r="AC47" s="211">
        <v>373210</v>
      </c>
      <c r="AD47" s="211">
        <v>295320</v>
      </c>
      <c r="AE47" s="211">
        <v>1297265</v>
      </c>
      <c r="AF47" s="211">
        <v>152738</v>
      </c>
      <c r="AG47" s="211">
        <v>138067</v>
      </c>
      <c r="AH47" s="211">
        <v>0</v>
      </c>
      <c r="AI47" s="211">
        <v>32952</v>
      </c>
      <c r="AJ47" s="211">
        <v>104745</v>
      </c>
      <c r="AK47" s="211">
        <v>-1024</v>
      </c>
      <c r="AL47" s="211">
        <v>167303</v>
      </c>
      <c r="AM47" s="211">
        <v>214272</v>
      </c>
      <c r="AN47" s="211">
        <v>0</v>
      </c>
      <c r="AO47" s="211">
        <v>66650</v>
      </c>
      <c r="AP47" s="212">
        <v>3774641</v>
      </c>
      <c r="AQ47" s="218"/>
      <c r="AR47" s="218"/>
      <c r="AS47" s="218"/>
      <c r="AT47" s="218"/>
      <c r="AU47" s="218"/>
      <c r="AV47" s="218"/>
      <c r="AW47" s="218"/>
      <c r="AX47" s="218"/>
      <c r="AY47" s="218"/>
      <c r="AZ47" s="218"/>
      <c r="BA47" s="218"/>
      <c r="BB47" s="218"/>
      <c r="BC47" s="218"/>
      <c r="BD47" s="218"/>
      <c r="BE47" s="218"/>
      <c r="BF47" s="218"/>
      <c r="BG47" s="218"/>
      <c r="BH47" s="218"/>
    </row>
    <row r="48" spans="1:60">
      <c r="A48" s="136" t="s">
        <v>313</v>
      </c>
      <c r="B48" s="119" t="s">
        <v>39</v>
      </c>
      <c r="C48" s="211">
        <v>30545</v>
      </c>
      <c r="D48" s="211">
        <v>717</v>
      </c>
      <c r="E48" s="211">
        <v>6401</v>
      </c>
      <c r="F48" s="211">
        <v>1387</v>
      </c>
      <c r="G48" s="211">
        <v>104978</v>
      </c>
      <c r="H48" s="211">
        <v>8822</v>
      </c>
      <c r="I48" s="211">
        <v>19339</v>
      </c>
      <c r="J48" s="211">
        <v>204513</v>
      </c>
      <c r="K48" s="211">
        <v>6384</v>
      </c>
      <c r="L48" s="211">
        <v>54573</v>
      </c>
      <c r="M48" s="211">
        <v>30723</v>
      </c>
      <c r="N48" s="211">
        <v>115339</v>
      </c>
      <c r="O48" s="211">
        <v>9199</v>
      </c>
      <c r="P48" s="211">
        <v>53067</v>
      </c>
      <c r="Q48" s="211">
        <v>115226</v>
      </c>
      <c r="R48" s="211">
        <v>85733</v>
      </c>
      <c r="S48" s="211">
        <v>31094</v>
      </c>
      <c r="T48" s="211">
        <v>59843</v>
      </c>
      <c r="U48" s="211">
        <v>243337</v>
      </c>
      <c r="V48" s="211">
        <v>115025</v>
      </c>
      <c r="W48" s="211">
        <v>110557</v>
      </c>
      <c r="X48" s="211">
        <v>42423</v>
      </c>
      <c r="Y48" s="211">
        <v>68346</v>
      </c>
      <c r="Z48" s="211">
        <v>184901</v>
      </c>
      <c r="AA48" s="211">
        <v>39387</v>
      </c>
      <c r="AB48" s="211">
        <v>13748</v>
      </c>
      <c r="AC48" s="211">
        <v>258983</v>
      </c>
      <c r="AD48" s="211">
        <v>86946</v>
      </c>
      <c r="AE48" s="211">
        <v>1092923</v>
      </c>
      <c r="AF48" s="211">
        <v>279843</v>
      </c>
      <c r="AG48" s="211">
        <v>110912</v>
      </c>
      <c r="AH48" s="211">
        <v>423940</v>
      </c>
      <c r="AI48" s="211">
        <v>299330</v>
      </c>
      <c r="AJ48" s="211">
        <v>187693</v>
      </c>
      <c r="AK48" s="211">
        <v>11173</v>
      </c>
      <c r="AL48" s="211">
        <v>214790</v>
      </c>
      <c r="AM48" s="211">
        <v>217814</v>
      </c>
      <c r="AN48" s="211">
        <v>0</v>
      </c>
      <c r="AO48" s="211">
        <v>9241</v>
      </c>
      <c r="AP48" s="212">
        <v>4949195</v>
      </c>
      <c r="AQ48" s="218"/>
      <c r="AR48" s="218"/>
      <c r="AS48" s="218"/>
      <c r="AT48" s="218"/>
      <c r="AU48" s="218"/>
      <c r="AV48" s="218"/>
      <c r="AW48" s="218"/>
      <c r="AX48" s="218"/>
      <c r="AY48" s="218"/>
      <c r="AZ48" s="218"/>
      <c r="BA48" s="218"/>
      <c r="BB48" s="218"/>
      <c r="BC48" s="218"/>
      <c r="BD48" s="218"/>
      <c r="BE48" s="218"/>
      <c r="BF48" s="218"/>
      <c r="BG48" s="218"/>
      <c r="BH48" s="218"/>
    </row>
    <row r="49" spans="1:60">
      <c r="A49" s="136" t="s">
        <v>314</v>
      </c>
      <c r="B49" s="119" t="s">
        <v>171</v>
      </c>
      <c r="C49" s="211">
        <v>7590</v>
      </c>
      <c r="D49" s="211">
        <v>274</v>
      </c>
      <c r="E49" s="211">
        <v>2369</v>
      </c>
      <c r="F49" s="211">
        <v>913</v>
      </c>
      <c r="G49" s="211">
        <v>113635</v>
      </c>
      <c r="H49" s="211">
        <v>3435</v>
      </c>
      <c r="I49" s="211">
        <v>9114</v>
      </c>
      <c r="J49" s="211">
        <v>31262</v>
      </c>
      <c r="K49" s="211">
        <v>9274</v>
      </c>
      <c r="L49" s="211">
        <v>20882</v>
      </c>
      <c r="M49" s="211">
        <v>8184</v>
      </c>
      <c r="N49" s="211">
        <v>36769</v>
      </c>
      <c r="O49" s="211">
        <v>2240</v>
      </c>
      <c r="P49" s="211">
        <v>17599</v>
      </c>
      <c r="Q49" s="211">
        <v>7110</v>
      </c>
      <c r="R49" s="211">
        <v>8120</v>
      </c>
      <c r="S49" s="211">
        <v>3397</v>
      </c>
      <c r="T49" s="211">
        <v>2519</v>
      </c>
      <c r="U49" s="211">
        <v>6177</v>
      </c>
      <c r="V49" s="211">
        <v>7266</v>
      </c>
      <c r="W49" s="211">
        <v>12904</v>
      </c>
      <c r="X49" s="211">
        <v>11778</v>
      </c>
      <c r="Y49" s="211">
        <v>68715</v>
      </c>
      <c r="Z49" s="211">
        <v>28263</v>
      </c>
      <c r="AA49" s="211">
        <v>8352</v>
      </c>
      <c r="AB49" s="211">
        <v>3312</v>
      </c>
      <c r="AC49" s="211">
        <v>118567</v>
      </c>
      <c r="AD49" s="211">
        <v>24250</v>
      </c>
      <c r="AE49" s="211">
        <v>159502</v>
      </c>
      <c r="AF49" s="211">
        <v>135561</v>
      </c>
      <c r="AG49" s="211">
        <v>25669</v>
      </c>
      <c r="AH49" s="211">
        <v>1935</v>
      </c>
      <c r="AI49" s="211">
        <v>21645</v>
      </c>
      <c r="AJ49" s="211">
        <v>42435</v>
      </c>
      <c r="AK49" s="211">
        <v>6286</v>
      </c>
      <c r="AL49" s="211">
        <v>89102</v>
      </c>
      <c r="AM49" s="211">
        <v>126621</v>
      </c>
      <c r="AN49" s="211">
        <v>0</v>
      </c>
      <c r="AO49" s="211">
        <v>3298</v>
      </c>
      <c r="AP49" s="212">
        <v>1186324</v>
      </c>
      <c r="AQ49" s="218"/>
      <c r="AR49" s="218"/>
      <c r="AS49" s="218"/>
      <c r="AT49" s="218"/>
      <c r="AU49" s="218"/>
      <c r="AV49" s="218"/>
      <c r="AW49" s="218"/>
      <c r="AX49" s="218"/>
      <c r="AY49" s="218"/>
      <c r="AZ49" s="218"/>
      <c r="BA49" s="218"/>
      <c r="BB49" s="218"/>
      <c r="BC49" s="218"/>
      <c r="BD49" s="218"/>
      <c r="BE49" s="218"/>
      <c r="BF49" s="218"/>
      <c r="BG49" s="218"/>
      <c r="BH49" s="218"/>
    </row>
    <row r="50" spans="1:60">
      <c r="A50" s="136" t="s">
        <v>315</v>
      </c>
      <c r="B50" s="119" t="s">
        <v>213</v>
      </c>
      <c r="C50" s="211">
        <v>-13272</v>
      </c>
      <c r="D50" s="211">
        <v>-470</v>
      </c>
      <c r="E50" s="211">
        <v>-39</v>
      </c>
      <c r="F50" s="211">
        <v>0</v>
      </c>
      <c r="G50" s="211">
        <v>-7916</v>
      </c>
      <c r="H50" s="211">
        <v>0</v>
      </c>
      <c r="I50" s="211">
        <v>0</v>
      </c>
      <c r="J50" s="211">
        <v>-3</v>
      </c>
      <c r="K50" s="211">
        <v>-148</v>
      </c>
      <c r="L50" s="211">
        <v>-3</v>
      </c>
      <c r="M50" s="211">
        <v>0</v>
      </c>
      <c r="N50" s="211">
        <v>-4</v>
      </c>
      <c r="O50" s="211">
        <v>0</v>
      </c>
      <c r="P50" s="211">
        <v>-6</v>
      </c>
      <c r="Q50" s="211">
        <v>-4</v>
      </c>
      <c r="R50" s="211">
        <v>-2</v>
      </c>
      <c r="S50" s="211">
        <v>-1</v>
      </c>
      <c r="T50" s="211">
        <v>-2</v>
      </c>
      <c r="U50" s="211">
        <v>-5</v>
      </c>
      <c r="V50" s="211">
        <v>-4</v>
      </c>
      <c r="W50" s="211">
        <v>-14</v>
      </c>
      <c r="X50" s="211">
        <v>-6</v>
      </c>
      <c r="Y50" s="211">
        <v>-7913</v>
      </c>
      <c r="Z50" s="211">
        <v>-558</v>
      </c>
      <c r="AA50" s="211">
        <v>-8903</v>
      </c>
      <c r="AB50" s="211">
        <v>-1</v>
      </c>
      <c r="AC50" s="211">
        <v>-1378</v>
      </c>
      <c r="AD50" s="211">
        <v>-17759</v>
      </c>
      <c r="AE50" s="211">
        <v>-829</v>
      </c>
      <c r="AF50" s="211">
        <v>-7434</v>
      </c>
      <c r="AG50" s="211">
        <v>-8</v>
      </c>
      <c r="AH50" s="211">
        <v>0</v>
      </c>
      <c r="AI50" s="211">
        <v>-4677</v>
      </c>
      <c r="AJ50" s="211">
        <v>-33590</v>
      </c>
      <c r="AK50" s="211">
        <v>-3205</v>
      </c>
      <c r="AL50" s="211">
        <v>-84</v>
      </c>
      <c r="AM50" s="211">
        <v>-14</v>
      </c>
      <c r="AN50" s="211">
        <v>0</v>
      </c>
      <c r="AO50" s="211">
        <v>-953</v>
      </c>
      <c r="AP50" s="212">
        <v>-109205</v>
      </c>
      <c r="AQ50" s="218"/>
      <c r="AR50" s="218"/>
      <c r="AS50" s="218"/>
      <c r="AT50" s="218"/>
      <c r="AU50" s="218"/>
      <c r="AV50" s="218"/>
      <c r="AW50" s="218"/>
      <c r="AX50" s="218"/>
      <c r="AY50" s="218"/>
      <c r="AZ50" s="218"/>
      <c r="BA50" s="218"/>
      <c r="BB50" s="218"/>
      <c r="BC50" s="218"/>
      <c r="BD50" s="218"/>
      <c r="BE50" s="218"/>
      <c r="BF50" s="218"/>
      <c r="BG50" s="218"/>
      <c r="BH50" s="218"/>
    </row>
    <row r="51" spans="1:60">
      <c r="A51" s="213" t="s">
        <v>316</v>
      </c>
      <c r="B51" s="157" t="s">
        <v>40</v>
      </c>
      <c r="C51" s="214">
        <v>86935</v>
      </c>
      <c r="D51" s="214">
        <v>8126</v>
      </c>
      <c r="E51" s="214">
        <v>24959</v>
      </c>
      <c r="F51" s="214">
        <v>8231</v>
      </c>
      <c r="G51" s="214">
        <v>666902</v>
      </c>
      <c r="H51" s="214">
        <v>30733</v>
      </c>
      <c r="I51" s="214">
        <v>122048</v>
      </c>
      <c r="J51" s="214">
        <v>505806</v>
      </c>
      <c r="K51" s="214">
        <v>20327</v>
      </c>
      <c r="L51" s="214">
        <v>217721</v>
      </c>
      <c r="M51" s="214">
        <v>126071</v>
      </c>
      <c r="N51" s="214">
        <v>523309</v>
      </c>
      <c r="O51" s="214">
        <v>70352</v>
      </c>
      <c r="P51" s="214">
        <v>280887</v>
      </c>
      <c r="Q51" s="214">
        <v>468988</v>
      </c>
      <c r="R51" s="214">
        <v>376878</v>
      </c>
      <c r="S51" s="214">
        <v>88482</v>
      </c>
      <c r="T51" s="214">
        <v>115411</v>
      </c>
      <c r="U51" s="214">
        <v>545340</v>
      </c>
      <c r="V51" s="214">
        <v>208219</v>
      </c>
      <c r="W51" s="214">
        <v>357602</v>
      </c>
      <c r="X51" s="214">
        <v>193717</v>
      </c>
      <c r="Y51" s="214">
        <v>861039</v>
      </c>
      <c r="Z51" s="214">
        <v>347448</v>
      </c>
      <c r="AA51" s="214">
        <v>90794</v>
      </c>
      <c r="AB51" s="214">
        <v>113668</v>
      </c>
      <c r="AC51" s="214">
        <v>1971929</v>
      </c>
      <c r="AD51" s="214">
        <v>794563</v>
      </c>
      <c r="AE51" s="214">
        <v>2737886</v>
      </c>
      <c r="AF51" s="214">
        <v>1355593</v>
      </c>
      <c r="AG51" s="214">
        <v>431499</v>
      </c>
      <c r="AH51" s="214">
        <v>867307</v>
      </c>
      <c r="AI51" s="214">
        <v>1303778</v>
      </c>
      <c r="AJ51" s="214">
        <v>1772116</v>
      </c>
      <c r="AK51" s="214">
        <v>109021</v>
      </c>
      <c r="AL51" s="214">
        <v>1144418</v>
      </c>
      <c r="AM51" s="214">
        <v>1254682</v>
      </c>
      <c r="AN51" s="214">
        <v>0</v>
      </c>
      <c r="AO51" s="214">
        <v>81416</v>
      </c>
      <c r="AP51" s="215">
        <v>20284201</v>
      </c>
      <c r="AQ51" s="218"/>
      <c r="AR51" s="218"/>
      <c r="AS51" s="218"/>
      <c r="AT51" s="218"/>
      <c r="AU51" s="218"/>
      <c r="AV51" s="218"/>
      <c r="AW51" s="218"/>
      <c r="AX51" s="218"/>
      <c r="AY51" s="218"/>
      <c r="AZ51" s="218"/>
      <c r="BA51" s="218"/>
      <c r="BB51" s="218"/>
      <c r="BC51" s="218"/>
      <c r="BD51" s="218"/>
      <c r="BE51" s="218"/>
      <c r="BF51" s="218"/>
      <c r="BG51" s="218"/>
      <c r="BH51" s="218"/>
    </row>
    <row r="52" spans="1:60">
      <c r="A52" s="219" t="s">
        <v>317</v>
      </c>
      <c r="B52" s="118" t="s">
        <v>305</v>
      </c>
      <c r="C52" s="220">
        <v>190815</v>
      </c>
      <c r="D52" s="220">
        <v>10796</v>
      </c>
      <c r="E52" s="220">
        <v>45849</v>
      </c>
      <c r="F52" s="220">
        <v>18762</v>
      </c>
      <c r="G52" s="220">
        <v>1934435</v>
      </c>
      <c r="H52" s="220">
        <v>80715</v>
      </c>
      <c r="I52" s="220">
        <v>350246</v>
      </c>
      <c r="J52" s="220">
        <v>1470565</v>
      </c>
      <c r="K52" s="220">
        <v>115112</v>
      </c>
      <c r="L52" s="220">
        <v>560468</v>
      </c>
      <c r="M52" s="220">
        <v>262241</v>
      </c>
      <c r="N52" s="220">
        <v>2850090</v>
      </c>
      <c r="O52" s="220">
        <v>276603</v>
      </c>
      <c r="P52" s="220">
        <v>638433</v>
      </c>
      <c r="Q52" s="220">
        <v>1078448</v>
      </c>
      <c r="R52" s="220">
        <v>863301</v>
      </c>
      <c r="S52" s="220">
        <v>234037</v>
      </c>
      <c r="T52" s="220">
        <v>320260</v>
      </c>
      <c r="U52" s="220">
        <v>1527345</v>
      </c>
      <c r="V52" s="220">
        <v>587908</v>
      </c>
      <c r="W52" s="220">
        <v>1126168</v>
      </c>
      <c r="X52" s="220">
        <v>457683</v>
      </c>
      <c r="Y52" s="220">
        <v>1852233</v>
      </c>
      <c r="Z52" s="220">
        <v>1095012</v>
      </c>
      <c r="AA52" s="220">
        <v>187800</v>
      </c>
      <c r="AB52" s="220">
        <v>177936</v>
      </c>
      <c r="AC52" s="220">
        <v>2877665</v>
      </c>
      <c r="AD52" s="220">
        <v>1175506</v>
      </c>
      <c r="AE52" s="220">
        <v>3242171</v>
      </c>
      <c r="AF52" s="220">
        <v>2035639</v>
      </c>
      <c r="AG52" s="220">
        <v>798490</v>
      </c>
      <c r="AH52" s="220">
        <v>1218517</v>
      </c>
      <c r="AI52" s="220">
        <v>1767045</v>
      </c>
      <c r="AJ52" s="220">
        <v>2870794</v>
      </c>
      <c r="AK52" s="220">
        <v>178370</v>
      </c>
      <c r="AL52" s="220">
        <v>1870509</v>
      </c>
      <c r="AM52" s="220">
        <v>2368309</v>
      </c>
      <c r="AN52" s="220">
        <v>53866</v>
      </c>
      <c r="AO52" s="220">
        <v>188430</v>
      </c>
      <c r="AP52" s="221">
        <v>38958572</v>
      </c>
      <c r="AQ52" s="218"/>
      <c r="AR52" s="218"/>
      <c r="AS52" s="218"/>
      <c r="AT52" s="218"/>
      <c r="AU52" s="218"/>
      <c r="AV52" s="218"/>
      <c r="AW52" s="218"/>
      <c r="AX52" s="218"/>
      <c r="AY52" s="218"/>
      <c r="AZ52" s="218"/>
      <c r="BA52" s="218"/>
      <c r="BB52" s="218"/>
      <c r="BC52" s="218"/>
      <c r="BD52" s="218"/>
      <c r="BE52" s="218"/>
      <c r="BF52" s="218"/>
      <c r="BG52" s="218"/>
      <c r="BH52" s="218"/>
    </row>
    <row r="53" spans="1:60">
      <c r="A53" s="222" t="s">
        <v>318</v>
      </c>
    </row>
    <row r="55" spans="1:60">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row>
    <row r="56" spans="1:60">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row>
    <row r="57" spans="1:60">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row>
    <row r="58" spans="1:60">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row>
    <row r="59" spans="1:60">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row>
    <row r="60" spans="1:60">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row>
    <row r="61" spans="1:60">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row>
    <row r="62" spans="1:60">
      <c r="A62" s="57"/>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row>
    <row r="63" spans="1:60">
      <c r="A63" s="57"/>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row>
    <row r="64" spans="1:60">
      <c r="A64" s="57"/>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row>
    <row r="65" spans="1:60">
      <c r="A65" s="57"/>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row>
    <row r="66" spans="1:60">
      <c r="A66" s="57"/>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row>
    <row r="67" spans="1:60">
      <c r="A67" s="57"/>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row>
    <row r="68" spans="1:60">
      <c r="A68" s="57"/>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row>
    <row r="69" spans="1:60">
      <c r="A69" s="57"/>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row>
    <row r="70" spans="1:60">
      <c r="A70" s="57"/>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row>
    <row r="71" spans="1:60">
      <c r="A71" s="57"/>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row>
    <row r="72" spans="1:60">
      <c r="A72" s="57"/>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row>
    <row r="73" spans="1:60">
      <c r="A73" s="57"/>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row>
    <row r="74" spans="1:60">
      <c r="A74" s="57"/>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row>
    <row r="75" spans="1:60">
      <c r="A75" s="57"/>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row>
    <row r="76" spans="1:60">
      <c r="A76" s="57"/>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row>
    <row r="77" spans="1:60">
      <c r="A77" s="57"/>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row>
    <row r="78" spans="1:60">
      <c r="A78" s="57"/>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row>
    <row r="79" spans="1:60">
      <c r="A79" s="57"/>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row>
    <row r="80" spans="1:60">
      <c r="A80" s="57"/>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row>
    <row r="81" spans="1:60">
      <c r="A81" s="57"/>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row>
    <row r="82" spans="1:60">
      <c r="A82" s="5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row>
    <row r="83" spans="1:60">
      <c r="A83" s="57"/>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row>
    <row r="84" spans="1:60">
      <c r="A84" s="5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row>
    <row r="85" spans="1:60">
      <c r="A85" s="57"/>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row>
    <row r="86" spans="1:60">
      <c r="A86" s="57"/>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row>
    <row r="87" spans="1:60">
      <c r="A87" s="57"/>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row>
    <row r="88" spans="1:60">
      <c r="A88" s="57"/>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row>
    <row r="89" spans="1:60">
      <c r="A89" s="57"/>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row>
    <row r="90" spans="1:60">
      <c r="A90" s="57"/>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row>
    <row r="91" spans="1:60">
      <c r="A91" s="57"/>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row>
    <row r="92" spans="1:60">
      <c r="A92" s="57"/>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row>
    <row r="93" spans="1:60">
      <c r="A93" s="57"/>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row>
    <row r="94" spans="1:60">
      <c r="A94" s="57"/>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row>
    <row r="95" spans="1:60">
      <c r="A95" s="57"/>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row>
    <row r="96" spans="1:60">
      <c r="A96" s="57"/>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row>
    <row r="97" spans="1:60">
      <c r="A97" s="57"/>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row>
    <row r="98" spans="1:60">
      <c r="A98" s="57"/>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row>
    <row r="99" spans="1:60">
      <c r="A99" s="57"/>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row>
    <row r="100" spans="1:60">
      <c r="A100" s="57"/>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row>
    <row r="101" spans="1:60">
      <c r="A101" s="57"/>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row>
    <row r="102" spans="1:60">
      <c r="A102" s="57"/>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row>
    <row r="103" spans="1:60">
      <c r="A103" s="57"/>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row>
    <row r="104" spans="1:60">
      <c r="A104" s="57"/>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row>
    <row r="105" spans="1:60">
      <c r="A105" s="57"/>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row>
    <row r="106" spans="1:60">
      <c r="A106" s="57"/>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row>
    <row r="107" spans="1:60">
      <c r="A107" s="57"/>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row>
    <row r="108" spans="1:60">
      <c r="A108" s="57"/>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row>
    <row r="109" spans="1:60">
      <c r="A109" s="57"/>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row>
    <row r="110" spans="1:60">
      <c r="A110" s="57"/>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row>
    <row r="111" spans="1:60">
      <c r="A111" s="57"/>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row>
    <row r="112" spans="1:60">
      <c r="A112" s="57"/>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row>
    <row r="113" spans="1:60">
      <c r="A113" s="57"/>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row>
    <row r="114" spans="1:60">
      <c r="A114" s="57"/>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row>
    <row r="115" spans="1:60">
      <c r="A115" s="57"/>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row>
    <row r="116" spans="1:60">
      <c r="A116" s="57"/>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row>
  </sheetData>
  <phoneticPr fontId="3"/>
  <pageMargins left="0.78740157480314965" right="0.78740157480314965" top="0.78740157480314965" bottom="0.78740157480314965" header="0.51181102362204722" footer="0.51181102362204722"/>
  <pageSetup paperSize="9" scale="95" fitToWidth="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BH119"/>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2"/>
  <cols>
    <col min="1" max="1" width="3.625" style="63" customWidth="1"/>
    <col min="2" max="2" width="24.75" style="57" bestFit="1" customWidth="1"/>
    <col min="3" max="60" width="10.625" style="57" customWidth="1"/>
    <col min="61" max="16384" width="9" style="57"/>
  </cols>
  <sheetData>
    <row r="1" spans="1:60" ht="13.5">
      <c r="A1" s="95" t="s">
        <v>293</v>
      </c>
      <c r="E1" s="57" t="s">
        <v>319</v>
      </c>
      <c r="G1" s="57" t="s">
        <v>217</v>
      </c>
    </row>
    <row r="2" spans="1:60">
      <c r="A2" s="63" t="s">
        <v>320</v>
      </c>
      <c r="BG2" s="57" t="s">
        <v>319</v>
      </c>
      <c r="BH2" s="204"/>
    </row>
    <row r="3" spans="1:60">
      <c r="A3" s="205" t="s">
        <v>138</v>
      </c>
      <c r="B3" s="206"/>
      <c r="C3" s="97" t="s">
        <v>219</v>
      </c>
      <c r="D3" s="97" t="s">
        <v>220</v>
      </c>
      <c r="E3" s="97" t="s">
        <v>221</v>
      </c>
      <c r="F3" s="97" t="s">
        <v>222</v>
      </c>
      <c r="G3" s="97" t="s">
        <v>223</v>
      </c>
      <c r="H3" s="97" t="s">
        <v>224</v>
      </c>
      <c r="I3" s="97" t="s">
        <v>225</v>
      </c>
      <c r="J3" s="97" t="s">
        <v>226</v>
      </c>
      <c r="K3" s="97" t="s">
        <v>227</v>
      </c>
      <c r="L3" s="97" t="s">
        <v>139</v>
      </c>
      <c r="M3" s="97" t="s">
        <v>140</v>
      </c>
      <c r="N3" s="97" t="s">
        <v>141</v>
      </c>
      <c r="O3" s="97" t="s">
        <v>142</v>
      </c>
      <c r="P3" s="97" t="s">
        <v>143</v>
      </c>
      <c r="Q3" s="97" t="s">
        <v>144</v>
      </c>
      <c r="R3" s="97" t="s">
        <v>145</v>
      </c>
      <c r="S3" s="97" t="s">
        <v>146</v>
      </c>
      <c r="T3" s="97" t="s">
        <v>147</v>
      </c>
      <c r="U3" s="97" t="s">
        <v>148</v>
      </c>
      <c r="V3" s="97" t="s">
        <v>149</v>
      </c>
      <c r="W3" s="97" t="s">
        <v>150</v>
      </c>
      <c r="X3" s="97" t="s">
        <v>151</v>
      </c>
      <c r="Y3" s="97" t="s">
        <v>152</v>
      </c>
      <c r="Z3" s="97" t="s">
        <v>153</v>
      </c>
      <c r="AA3" s="97" t="s">
        <v>154</v>
      </c>
      <c r="AB3" s="97" t="s">
        <v>155</v>
      </c>
      <c r="AC3" s="97" t="s">
        <v>156</v>
      </c>
      <c r="AD3" s="97" t="s">
        <v>157</v>
      </c>
      <c r="AE3" s="97" t="s">
        <v>158</v>
      </c>
      <c r="AF3" s="97" t="s">
        <v>159</v>
      </c>
      <c r="AG3" s="97" t="s">
        <v>160</v>
      </c>
      <c r="AH3" s="97" t="s">
        <v>161</v>
      </c>
      <c r="AI3" s="97" t="s">
        <v>162</v>
      </c>
      <c r="AJ3" s="97" t="s">
        <v>163</v>
      </c>
      <c r="AK3" s="97" t="s">
        <v>170</v>
      </c>
      <c r="AL3" s="97" t="s">
        <v>203</v>
      </c>
      <c r="AM3" s="97">
        <v>37</v>
      </c>
      <c r="AN3" s="97">
        <v>38</v>
      </c>
      <c r="AO3" s="97">
        <v>39</v>
      </c>
      <c r="AP3" s="107">
        <v>40</v>
      </c>
      <c r="AQ3" s="97">
        <v>41</v>
      </c>
      <c r="AR3" s="97">
        <v>42</v>
      </c>
      <c r="AS3" s="97">
        <v>43</v>
      </c>
      <c r="AT3" s="97">
        <v>44</v>
      </c>
      <c r="AU3" s="97">
        <v>45</v>
      </c>
      <c r="AV3" s="97">
        <v>46</v>
      </c>
      <c r="AW3" s="97">
        <v>47</v>
      </c>
      <c r="AX3" s="97">
        <v>48</v>
      </c>
      <c r="AY3" s="97">
        <v>49</v>
      </c>
      <c r="AZ3" s="97">
        <v>50</v>
      </c>
      <c r="BA3" s="97">
        <v>51</v>
      </c>
      <c r="BB3" s="97">
        <v>52</v>
      </c>
      <c r="BC3" s="97">
        <v>53</v>
      </c>
      <c r="BD3" s="97">
        <v>54</v>
      </c>
      <c r="BE3" s="97">
        <v>55</v>
      </c>
      <c r="BF3" s="97">
        <v>56</v>
      </c>
      <c r="BG3" s="97">
        <v>57</v>
      </c>
      <c r="BH3" s="107">
        <v>58</v>
      </c>
    </row>
    <row r="4" spans="1:60" ht="36">
      <c r="A4" s="208"/>
      <c r="B4" s="209" t="s">
        <v>245</v>
      </c>
      <c r="C4" s="210" t="s">
        <v>246</v>
      </c>
      <c r="D4" s="210" t="s">
        <v>247</v>
      </c>
      <c r="E4" s="210" t="s">
        <v>248</v>
      </c>
      <c r="F4" s="210" t="s">
        <v>7</v>
      </c>
      <c r="G4" s="210" t="s">
        <v>210</v>
      </c>
      <c r="H4" s="210" t="s">
        <v>8</v>
      </c>
      <c r="I4" s="210" t="s">
        <v>36</v>
      </c>
      <c r="J4" s="210" t="s">
        <v>9</v>
      </c>
      <c r="K4" s="210" t="s">
        <v>10</v>
      </c>
      <c r="L4" s="210" t="s">
        <v>295</v>
      </c>
      <c r="M4" s="210" t="s">
        <v>11</v>
      </c>
      <c r="N4" s="210" t="s">
        <v>12</v>
      </c>
      <c r="O4" s="210" t="s">
        <v>13</v>
      </c>
      <c r="P4" s="210" t="s">
        <v>14</v>
      </c>
      <c r="Q4" s="210" t="s">
        <v>232</v>
      </c>
      <c r="R4" s="210" t="s">
        <v>233</v>
      </c>
      <c r="S4" s="210" t="s">
        <v>234</v>
      </c>
      <c r="T4" s="210" t="s">
        <v>249</v>
      </c>
      <c r="U4" s="210" t="s">
        <v>15</v>
      </c>
      <c r="V4" s="210" t="s">
        <v>321</v>
      </c>
      <c r="W4" s="210" t="s">
        <v>208</v>
      </c>
      <c r="X4" s="210" t="s">
        <v>16</v>
      </c>
      <c r="Y4" s="210" t="s">
        <v>17</v>
      </c>
      <c r="Z4" s="210" t="s">
        <v>209</v>
      </c>
      <c r="AA4" s="210" t="s">
        <v>236</v>
      </c>
      <c r="AB4" s="210" t="s">
        <v>250</v>
      </c>
      <c r="AC4" s="210" t="s">
        <v>251</v>
      </c>
      <c r="AD4" s="210" t="s">
        <v>18</v>
      </c>
      <c r="AE4" s="210" t="s">
        <v>19</v>
      </c>
      <c r="AF4" s="210" t="s">
        <v>297</v>
      </c>
      <c r="AG4" s="210" t="s">
        <v>212</v>
      </c>
      <c r="AH4" s="210" t="s">
        <v>20</v>
      </c>
      <c r="AI4" s="210" t="s">
        <v>21</v>
      </c>
      <c r="AJ4" s="210" t="s">
        <v>252</v>
      </c>
      <c r="AK4" s="210" t="s">
        <v>298</v>
      </c>
      <c r="AL4" s="210" t="s">
        <v>22</v>
      </c>
      <c r="AM4" s="210" t="s">
        <v>322</v>
      </c>
      <c r="AN4" s="210" t="s">
        <v>253</v>
      </c>
      <c r="AO4" s="210" t="s">
        <v>254</v>
      </c>
      <c r="AP4" s="101" t="s">
        <v>164</v>
      </c>
      <c r="AQ4" s="210" t="s">
        <v>27</v>
      </c>
      <c r="AR4" s="210" t="s">
        <v>28</v>
      </c>
      <c r="AS4" s="210" t="s">
        <v>29</v>
      </c>
      <c r="AT4" s="210" t="s">
        <v>300</v>
      </c>
      <c r="AU4" s="210" t="s">
        <v>301</v>
      </c>
      <c r="AV4" s="210" t="s">
        <v>30</v>
      </c>
      <c r="AW4" s="210" t="s">
        <v>302</v>
      </c>
      <c r="AX4" s="210" t="s">
        <v>303</v>
      </c>
      <c r="AY4" s="210" t="s">
        <v>31</v>
      </c>
      <c r="AZ4" s="210" t="s">
        <v>32</v>
      </c>
      <c r="BA4" s="210" t="s">
        <v>304</v>
      </c>
      <c r="BB4" s="210" t="s">
        <v>33</v>
      </c>
      <c r="BC4" s="210" t="s">
        <v>34</v>
      </c>
      <c r="BD4" s="210" t="s">
        <v>167</v>
      </c>
      <c r="BE4" s="210" t="s">
        <v>168</v>
      </c>
      <c r="BF4" s="210" t="s">
        <v>169</v>
      </c>
      <c r="BG4" s="210" t="s">
        <v>35</v>
      </c>
      <c r="BH4" s="101" t="s">
        <v>305</v>
      </c>
    </row>
    <row r="5" spans="1:60">
      <c r="A5" s="124" t="s">
        <v>219</v>
      </c>
      <c r="B5" s="119" t="s">
        <v>246</v>
      </c>
      <c r="C5" s="223">
        <v>0.126541414459031</v>
      </c>
      <c r="D5" s="224">
        <v>1.018895887365691E-3</v>
      </c>
      <c r="E5" s="224">
        <v>0</v>
      </c>
      <c r="F5" s="224">
        <v>0</v>
      </c>
      <c r="G5" s="224">
        <v>0.16668432901596592</v>
      </c>
      <c r="H5" s="224">
        <v>8.486650560614508E-3</v>
      </c>
      <c r="I5" s="224">
        <v>2.0556979951234276E-4</v>
      </c>
      <c r="J5" s="224">
        <v>1.2036190171804714E-3</v>
      </c>
      <c r="K5" s="224">
        <v>0</v>
      </c>
      <c r="L5" s="224">
        <v>5.2848690737026917E-3</v>
      </c>
      <c r="M5" s="224">
        <v>4.1946148771549836E-5</v>
      </c>
      <c r="N5" s="224">
        <v>0</v>
      </c>
      <c r="O5" s="224">
        <v>3.6152897835526007E-6</v>
      </c>
      <c r="P5" s="224">
        <v>0</v>
      </c>
      <c r="Q5" s="224">
        <v>0</v>
      </c>
      <c r="R5" s="224">
        <v>0</v>
      </c>
      <c r="S5" s="224">
        <v>0</v>
      </c>
      <c r="T5" s="224">
        <v>0</v>
      </c>
      <c r="U5" s="224">
        <v>0</v>
      </c>
      <c r="V5" s="224">
        <v>0</v>
      </c>
      <c r="W5" s="224">
        <v>0</v>
      </c>
      <c r="X5" s="224">
        <v>4.5337056434256902E-3</v>
      </c>
      <c r="Y5" s="224">
        <v>1.0047332058115799E-3</v>
      </c>
      <c r="Z5" s="224">
        <v>0</v>
      </c>
      <c r="AA5" s="224">
        <v>0</v>
      </c>
      <c r="AB5" s="224">
        <v>0</v>
      </c>
      <c r="AC5" s="224">
        <v>1.5498676878649879E-4</v>
      </c>
      <c r="AD5" s="224">
        <v>0</v>
      </c>
      <c r="AE5" s="224">
        <v>2.1590471323073335E-6</v>
      </c>
      <c r="AF5" s="224">
        <v>1.7684864556043583E-5</v>
      </c>
      <c r="AG5" s="224">
        <v>0</v>
      </c>
      <c r="AH5" s="224">
        <v>2.7082100619031166E-5</v>
      </c>
      <c r="AI5" s="224">
        <v>1.8997818391721772E-3</v>
      </c>
      <c r="AJ5" s="224">
        <v>2.2244716966804304E-3</v>
      </c>
      <c r="AK5" s="224">
        <v>2.2257106015585578E-3</v>
      </c>
      <c r="AL5" s="224">
        <v>1.0157662967673506E-5</v>
      </c>
      <c r="AM5" s="224">
        <v>1.7955427268992349E-2</v>
      </c>
      <c r="AN5" s="224">
        <v>0</v>
      </c>
      <c r="AO5" s="224">
        <v>0</v>
      </c>
      <c r="AP5" s="225">
        <v>1.050446612878932E-2</v>
      </c>
      <c r="AQ5" s="223">
        <v>3.300927053631557E-3</v>
      </c>
      <c r="AR5" s="224">
        <v>1.1007693311748612E-2</v>
      </c>
      <c r="AS5" s="224">
        <v>0</v>
      </c>
      <c r="AT5" s="224">
        <v>0</v>
      </c>
      <c r="AU5" s="224">
        <v>2.1287724922005378E-3</v>
      </c>
      <c r="AV5" s="224">
        <v>-6.8933427542350968E-5</v>
      </c>
      <c r="AW5" s="224">
        <v>6.6728418329913015E-3</v>
      </c>
      <c r="AX5" s="224">
        <v>1.3783624826063948E-2</v>
      </c>
      <c r="AY5" s="224">
        <v>9.2146073807079678E-5</v>
      </c>
      <c r="AZ5" s="224">
        <v>8.1345394355453078E-3</v>
      </c>
      <c r="BA5" s="224">
        <v>6.2517615799674723E-3</v>
      </c>
      <c r="BB5" s="224">
        <v>6.4955466599556531E-3</v>
      </c>
      <c r="BC5" s="224">
        <v>1.1678307108776972E-2</v>
      </c>
      <c r="BD5" s="224">
        <v>3.8259281178605685E-2</v>
      </c>
      <c r="BE5" s="224">
        <v>2.4414639509522381E-2</v>
      </c>
      <c r="BF5" s="224">
        <v>2.7592752167927941E-2</v>
      </c>
      <c r="BG5" s="224">
        <v>-1.0768183573018232E-2</v>
      </c>
      <c r="BH5" s="225">
        <v>4.89789512818899E-3</v>
      </c>
    </row>
    <row r="6" spans="1:60">
      <c r="A6" s="136" t="s">
        <v>220</v>
      </c>
      <c r="B6" s="119" t="s">
        <v>247</v>
      </c>
      <c r="C6" s="226">
        <v>1.5197966616880225E-4</v>
      </c>
      <c r="D6" s="227">
        <v>0.10170433493886624</v>
      </c>
      <c r="E6" s="227">
        <v>1.9629653863770203E-4</v>
      </c>
      <c r="F6" s="227">
        <v>0</v>
      </c>
      <c r="G6" s="227">
        <v>4.4560814914949327E-4</v>
      </c>
      <c r="H6" s="227">
        <v>0</v>
      </c>
      <c r="I6" s="227">
        <v>1.6713966754795202E-2</v>
      </c>
      <c r="J6" s="227">
        <v>2.2644357780852938E-4</v>
      </c>
      <c r="K6" s="227">
        <v>0</v>
      </c>
      <c r="L6" s="227">
        <v>0</v>
      </c>
      <c r="M6" s="227">
        <v>0</v>
      </c>
      <c r="N6" s="227">
        <v>0</v>
      </c>
      <c r="O6" s="227">
        <v>0</v>
      </c>
      <c r="P6" s="227">
        <v>0</v>
      </c>
      <c r="Q6" s="227">
        <v>0</v>
      </c>
      <c r="R6" s="227">
        <v>0</v>
      </c>
      <c r="S6" s="227">
        <v>0</v>
      </c>
      <c r="T6" s="227">
        <v>0</v>
      </c>
      <c r="U6" s="227">
        <v>0</v>
      </c>
      <c r="V6" s="227">
        <v>0</v>
      </c>
      <c r="W6" s="227">
        <v>2.6639009455072423E-6</v>
      </c>
      <c r="X6" s="227">
        <v>8.0186504633119433E-4</v>
      </c>
      <c r="Y6" s="227">
        <v>2.9693888403888712E-5</v>
      </c>
      <c r="Z6" s="227">
        <v>0</v>
      </c>
      <c r="AA6" s="227">
        <v>0</v>
      </c>
      <c r="AB6" s="227">
        <v>0</v>
      </c>
      <c r="AC6" s="227">
        <v>0</v>
      </c>
      <c r="AD6" s="227">
        <v>0</v>
      </c>
      <c r="AE6" s="227">
        <v>0</v>
      </c>
      <c r="AF6" s="227">
        <v>0</v>
      </c>
      <c r="AG6" s="227">
        <v>0</v>
      </c>
      <c r="AH6" s="227">
        <v>3.2826788629128687E-6</v>
      </c>
      <c r="AI6" s="227">
        <v>4.4141490454402687E-5</v>
      </c>
      <c r="AJ6" s="227">
        <v>5.8520395402804935E-5</v>
      </c>
      <c r="AK6" s="227">
        <v>0</v>
      </c>
      <c r="AL6" s="227">
        <v>0</v>
      </c>
      <c r="AM6" s="227">
        <v>1.0893848733421188E-3</v>
      </c>
      <c r="AN6" s="227">
        <v>0</v>
      </c>
      <c r="AO6" s="227">
        <v>0</v>
      </c>
      <c r="AP6" s="228">
        <v>2.9364525989299605E-4</v>
      </c>
      <c r="AQ6" s="226">
        <v>2.0418105486380765E-4</v>
      </c>
      <c r="AR6" s="227">
        <v>5.6766522140644718E-4</v>
      </c>
      <c r="AS6" s="227">
        <v>0</v>
      </c>
      <c r="AT6" s="227">
        <v>0</v>
      </c>
      <c r="AU6" s="227">
        <v>0</v>
      </c>
      <c r="AV6" s="227">
        <v>8.8837954745204825E-2</v>
      </c>
      <c r="AW6" s="227">
        <v>5.6712622623484709E-4</v>
      </c>
      <c r="AX6" s="227">
        <v>5.8834342527596306E-4</v>
      </c>
      <c r="AY6" s="227">
        <v>2.7781353595567306E-5</v>
      </c>
      <c r="AZ6" s="227">
        <v>8.786052557746015E-5</v>
      </c>
      <c r="BA6" s="227">
        <v>7.3795591235015584E-5</v>
      </c>
      <c r="BB6" s="227">
        <v>3.5941014440012912E-4</v>
      </c>
      <c r="BC6" s="227">
        <v>4.4451624254538465E-4</v>
      </c>
      <c r="BD6" s="227">
        <v>9.4219168483032016E-4</v>
      </c>
      <c r="BE6" s="227">
        <v>8.0621273318784491E-4</v>
      </c>
      <c r="BF6" s="227">
        <v>8.37427439774056E-4</v>
      </c>
      <c r="BG6" s="227">
        <v>-3.1748847292530775E-5</v>
      </c>
      <c r="BH6" s="228">
        <v>2.7711487987804072E-4</v>
      </c>
    </row>
    <row r="7" spans="1:60">
      <c r="A7" s="136" t="s">
        <v>221</v>
      </c>
      <c r="B7" s="119" t="s">
        <v>248</v>
      </c>
      <c r="C7" s="226">
        <v>0</v>
      </c>
      <c r="D7" s="227">
        <v>0</v>
      </c>
      <c r="E7" s="227">
        <v>3.7514449606316384E-2</v>
      </c>
      <c r="F7" s="227">
        <v>0</v>
      </c>
      <c r="G7" s="227">
        <v>1.1954911899340117E-2</v>
      </c>
      <c r="H7" s="227">
        <v>0</v>
      </c>
      <c r="I7" s="227">
        <v>0</v>
      </c>
      <c r="J7" s="227">
        <v>2.8560451255129832E-5</v>
      </c>
      <c r="K7" s="227">
        <v>0</v>
      </c>
      <c r="L7" s="227">
        <v>0</v>
      </c>
      <c r="M7" s="227">
        <v>0</v>
      </c>
      <c r="N7" s="227">
        <v>0</v>
      </c>
      <c r="O7" s="227">
        <v>0</v>
      </c>
      <c r="P7" s="227">
        <v>0</v>
      </c>
      <c r="Q7" s="227">
        <v>0</v>
      </c>
      <c r="R7" s="227">
        <v>0</v>
      </c>
      <c r="S7" s="227">
        <v>0</v>
      </c>
      <c r="T7" s="227">
        <v>0</v>
      </c>
      <c r="U7" s="227">
        <v>0</v>
      </c>
      <c r="V7" s="227">
        <v>0</v>
      </c>
      <c r="W7" s="227">
        <v>0</v>
      </c>
      <c r="X7" s="227">
        <v>8.5583253037582775E-3</v>
      </c>
      <c r="Y7" s="227">
        <v>0</v>
      </c>
      <c r="Z7" s="227">
        <v>0</v>
      </c>
      <c r="AA7" s="227">
        <v>0</v>
      </c>
      <c r="AB7" s="227">
        <v>0</v>
      </c>
      <c r="AC7" s="227">
        <v>0</v>
      </c>
      <c r="AD7" s="227">
        <v>0</v>
      </c>
      <c r="AE7" s="227">
        <v>0</v>
      </c>
      <c r="AF7" s="227">
        <v>1.4737387130036318E-6</v>
      </c>
      <c r="AG7" s="227">
        <v>0</v>
      </c>
      <c r="AH7" s="227">
        <v>4.9240182943693033E-6</v>
      </c>
      <c r="AI7" s="227">
        <v>4.7536989720125971E-5</v>
      </c>
      <c r="AJ7" s="227">
        <v>5.2947024412061607E-4</v>
      </c>
      <c r="AK7" s="227">
        <v>0</v>
      </c>
      <c r="AL7" s="227">
        <v>0</v>
      </c>
      <c r="AM7" s="227">
        <v>3.8770278709408276E-3</v>
      </c>
      <c r="AN7" s="227">
        <v>0</v>
      </c>
      <c r="AO7" s="227">
        <v>0</v>
      </c>
      <c r="AP7" s="228">
        <v>1.0164643611680632E-3</v>
      </c>
      <c r="AQ7" s="226">
        <v>1.0656818214382943E-3</v>
      </c>
      <c r="AR7" s="227">
        <v>1.290834700219075E-3</v>
      </c>
      <c r="AS7" s="227">
        <v>0</v>
      </c>
      <c r="AT7" s="227">
        <v>0</v>
      </c>
      <c r="AU7" s="227">
        <v>0</v>
      </c>
      <c r="AV7" s="227">
        <v>4.7391731435366298E-3</v>
      </c>
      <c r="AW7" s="227">
        <v>7.6924982594001642E-4</v>
      </c>
      <c r="AX7" s="227">
        <v>1.3996827492361403E-3</v>
      </c>
      <c r="AY7" s="227">
        <v>5.8203311097247939E-4</v>
      </c>
      <c r="AZ7" s="227">
        <v>4.7343791342265847E-4</v>
      </c>
      <c r="BA7" s="227">
        <v>4.9886077251105215E-4</v>
      </c>
      <c r="BB7" s="227">
        <v>6.5540294361680158E-4</v>
      </c>
      <c r="BC7" s="227">
        <v>1.1478836384777623E-3</v>
      </c>
      <c r="BD7" s="227">
        <v>1.7589327776414501E-3</v>
      </c>
      <c r="BE7" s="227">
        <v>8.7752854430979584E-4</v>
      </c>
      <c r="BF7" s="227">
        <v>1.0798596712597252E-3</v>
      </c>
      <c r="BG7" s="227">
        <v>3.080722775326472E-4</v>
      </c>
      <c r="BH7" s="228">
        <v>1.1768655175554176E-3</v>
      </c>
    </row>
    <row r="8" spans="1:60">
      <c r="A8" s="136" t="s">
        <v>222</v>
      </c>
      <c r="B8" s="119" t="s">
        <v>7</v>
      </c>
      <c r="C8" s="226">
        <v>5.2406781437518015E-6</v>
      </c>
      <c r="D8" s="227">
        <v>4.6313449425713227E-4</v>
      </c>
      <c r="E8" s="227">
        <v>0</v>
      </c>
      <c r="F8" s="227">
        <v>4.263937746508901E-4</v>
      </c>
      <c r="G8" s="227">
        <v>3.1275281929865828E-4</v>
      </c>
      <c r="H8" s="227">
        <v>2.6017468871956885E-4</v>
      </c>
      <c r="I8" s="227">
        <v>2.7295101157472175E-3</v>
      </c>
      <c r="J8" s="227">
        <v>5.4169655880562913E-3</v>
      </c>
      <c r="K8" s="227">
        <v>0.63298352908471744</v>
      </c>
      <c r="L8" s="227">
        <v>9.8132275170036471E-5</v>
      </c>
      <c r="M8" s="227">
        <v>6.8856509851625031E-2</v>
      </c>
      <c r="N8" s="227">
        <v>3.2105301937833543E-2</v>
      </c>
      <c r="O8" s="227">
        <v>0.11110147033835498</v>
      </c>
      <c r="P8" s="227">
        <v>2.568789520591824E-4</v>
      </c>
      <c r="Q8" s="227">
        <v>5.2853730546118124E-5</v>
      </c>
      <c r="R8" s="227">
        <v>2.0850201725701697E-5</v>
      </c>
      <c r="S8" s="227">
        <v>2.5636971931788564E-5</v>
      </c>
      <c r="T8" s="227">
        <v>1.3426590894897897E-4</v>
      </c>
      <c r="U8" s="227">
        <v>3.0117622410129997E-5</v>
      </c>
      <c r="V8" s="227">
        <v>8.5047320329031076E-6</v>
      </c>
      <c r="W8" s="227">
        <v>5.6829886837487832E-5</v>
      </c>
      <c r="X8" s="227">
        <v>4.5664794191612975E-4</v>
      </c>
      <c r="Y8" s="227">
        <v>6.5520914485380621E-3</v>
      </c>
      <c r="Z8" s="227">
        <v>0.34118073591887577</v>
      </c>
      <c r="AA8" s="227">
        <v>0</v>
      </c>
      <c r="AB8" s="227">
        <v>0</v>
      </c>
      <c r="AC8" s="227">
        <v>3.1275356930010964E-6</v>
      </c>
      <c r="AD8" s="227">
        <v>8.5069748686948424E-7</v>
      </c>
      <c r="AE8" s="227">
        <v>9.2530591384600011E-7</v>
      </c>
      <c r="AF8" s="227">
        <v>9.8249247533575445E-6</v>
      </c>
      <c r="AG8" s="227">
        <v>0</v>
      </c>
      <c r="AH8" s="227">
        <v>9.8480365887386065E-6</v>
      </c>
      <c r="AI8" s="227">
        <v>4.2443740821541048E-5</v>
      </c>
      <c r="AJ8" s="227">
        <v>9.0567278599579074E-6</v>
      </c>
      <c r="AK8" s="227">
        <v>5.0456915400571844E-5</v>
      </c>
      <c r="AL8" s="227">
        <v>8.0192076060580303E-6</v>
      </c>
      <c r="AM8" s="227">
        <v>1.4778476963943472E-5</v>
      </c>
      <c r="AN8" s="227">
        <v>0</v>
      </c>
      <c r="AO8" s="227">
        <v>2.2289444355994269E-4</v>
      </c>
      <c r="AP8" s="228">
        <v>1.56413330550206E-2</v>
      </c>
      <c r="AQ8" s="226">
        <v>-3.5104812941496753E-4</v>
      </c>
      <c r="AR8" s="227">
        <v>-2.2238602446561594E-5</v>
      </c>
      <c r="AS8" s="227">
        <v>0</v>
      </c>
      <c r="AT8" s="227">
        <v>0</v>
      </c>
      <c r="AU8" s="227">
        <v>-5.3798579184850317E-5</v>
      </c>
      <c r="AV8" s="227">
        <v>-1.0805314767263515E-2</v>
      </c>
      <c r="AW8" s="227">
        <v>-6.0552783692952708E-5</v>
      </c>
      <c r="AX8" s="227">
        <v>1.5191277067982172E-2</v>
      </c>
      <c r="AY8" s="227">
        <v>2.1922513678878359E-4</v>
      </c>
      <c r="AZ8" s="227">
        <v>4.2929745798900624E-4</v>
      </c>
      <c r="BA8" s="227">
        <v>3.801181283248665E-4</v>
      </c>
      <c r="BB8" s="227">
        <v>1.2499100525683427E-4</v>
      </c>
      <c r="BC8" s="227">
        <v>1.1051239694710075E-2</v>
      </c>
      <c r="BD8" s="227">
        <v>0.15394047395653584</v>
      </c>
      <c r="BE8" s="227">
        <v>6.7703102269062664E-4</v>
      </c>
      <c r="BF8" s="227">
        <v>3.5859486423222696E-2</v>
      </c>
      <c r="BG8" s="227">
        <v>-2.9116355137675871E-2</v>
      </c>
      <c r="BH8" s="228">
        <v>4.8158849354129304E-4</v>
      </c>
    </row>
    <row r="9" spans="1:60">
      <c r="A9" s="136" t="s">
        <v>223</v>
      </c>
      <c r="B9" s="119" t="s">
        <v>210</v>
      </c>
      <c r="C9" s="226">
        <v>0.12721222126143122</v>
      </c>
      <c r="D9" s="227">
        <v>1.3245646535753983E-2</v>
      </c>
      <c r="E9" s="227">
        <v>0.1071124779166394</v>
      </c>
      <c r="F9" s="227">
        <v>0</v>
      </c>
      <c r="G9" s="227">
        <v>0.21138213483523613</v>
      </c>
      <c r="H9" s="227">
        <v>4.943319085671808E-3</v>
      </c>
      <c r="I9" s="227">
        <v>1.1934468916133232E-3</v>
      </c>
      <c r="J9" s="227">
        <v>8.3212914764053264E-3</v>
      </c>
      <c r="K9" s="227">
        <v>0</v>
      </c>
      <c r="L9" s="227">
        <v>1.6058008664187787E-5</v>
      </c>
      <c r="M9" s="227">
        <v>2.9362304140084886E-4</v>
      </c>
      <c r="N9" s="227">
        <v>3.5086611299994034E-7</v>
      </c>
      <c r="O9" s="227">
        <v>0</v>
      </c>
      <c r="P9" s="227">
        <v>0</v>
      </c>
      <c r="Q9" s="227">
        <v>0</v>
      </c>
      <c r="R9" s="227">
        <v>0</v>
      </c>
      <c r="S9" s="227">
        <v>0</v>
      </c>
      <c r="T9" s="227">
        <v>0</v>
      </c>
      <c r="U9" s="227">
        <v>0</v>
      </c>
      <c r="V9" s="227">
        <v>0</v>
      </c>
      <c r="W9" s="227">
        <v>0</v>
      </c>
      <c r="X9" s="227">
        <v>8.5037023441989316E-3</v>
      </c>
      <c r="Y9" s="227">
        <v>1.3497222001767595E-5</v>
      </c>
      <c r="Z9" s="227">
        <v>0</v>
      </c>
      <c r="AA9" s="227">
        <v>0</v>
      </c>
      <c r="AB9" s="227">
        <v>0</v>
      </c>
      <c r="AC9" s="227">
        <v>1.4247662601449439E-4</v>
      </c>
      <c r="AD9" s="227">
        <v>0</v>
      </c>
      <c r="AE9" s="227">
        <v>0</v>
      </c>
      <c r="AF9" s="227">
        <v>7.7125659313856729E-5</v>
      </c>
      <c r="AG9" s="227">
        <v>0</v>
      </c>
      <c r="AH9" s="227">
        <v>2.9379975823070177E-4</v>
      </c>
      <c r="AI9" s="227">
        <v>5.4554354869287428E-3</v>
      </c>
      <c r="AJ9" s="227">
        <v>8.3621465002365197E-3</v>
      </c>
      <c r="AK9" s="227">
        <v>1.5081011380837584E-3</v>
      </c>
      <c r="AL9" s="227">
        <v>4.2769107232309492E-6</v>
      </c>
      <c r="AM9" s="227">
        <v>0.13582729280680858</v>
      </c>
      <c r="AN9" s="227">
        <v>0</v>
      </c>
      <c r="AO9" s="227">
        <v>3.0462240619858832E-3</v>
      </c>
      <c r="AP9" s="228">
        <v>2.085276636936282E-2</v>
      </c>
      <c r="AQ9" s="226">
        <v>5.9610121648923216E-2</v>
      </c>
      <c r="AR9" s="227">
        <v>8.4790563397567215E-2</v>
      </c>
      <c r="AS9" s="227">
        <v>0</v>
      </c>
      <c r="AT9" s="227">
        <v>0</v>
      </c>
      <c r="AU9" s="227">
        <v>0</v>
      </c>
      <c r="AV9" s="227">
        <v>-2.1817429817154083E-2</v>
      </c>
      <c r="AW9" s="227">
        <v>4.9352485621523744E-2</v>
      </c>
      <c r="AX9" s="227">
        <v>4.6623555791770098E-2</v>
      </c>
      <c r="AY9" s="227">
        <v>2.6298764527447429E-3</v>
      </c>
      <c r="AZ9" s="227">
        <v>0.11950528050166426</v>
      </c>
      <c r="BA9" s="227">
        <v>9.2143969918186699E-2</v>
      </c>
      <c r="BB9" s="227">
        <v>6.7369772251205134E-2</v>
      </c>
      <c r="BC9" s="227">
        <v>5.9347490258882654E-2</v>
      </c>
      <c r="BD9" s="227">
        <v>8.0266333181550367E-2</v>
      </c>
      <c r="BE9" s="227">
        <v>8.2646501599757533E-2</v>
      </c>
      <c r="BF9" s="227">
        <v>8.2100121017302033E-2</v>
      </c>
      <c r="BG9" s="227">
        <v>5.5316006777885902E-2</v>
      </c>
      <c r="BH9" s="228">
        <v>4.9653642335761181E-2</v>
      </c>
    </row>
    <row r="10" spans="1:60">
      <c r="A10" s="136" t="s">
        <v>224</v>
      </c>
      <c r="B10" s="119" t="s">
        <v>8</v>
      </c>
      <c r="C10" s="226">
        <v>3.9724340329638655E-3</v>
      </c>
      <c r="D10" s="227">
        <v>1.018895887365691E-3</v>
      </c>
      <c r="E10" s="227">
        <v>1.9564221684224302E-2</v>
      </c>
      <c r="F10" s="227">
        <v>4.6903315211597914E-3</v>
      </c>
      <c r="G10" s="227">
        <v>1.1119525856387008E-3</v>
      </c>
      <c r="H10" s="227">
        <v>0.25457473827665245</v>
      </c>
      <c r="I10" s="227">
        <v>4.3312414702808884E-3</v>
      </c>
      <c r="J10" s="227">
        <v>1.4334626487098497E-3</v>
      </c>
      <c r="K10" s="227">
        <v>1.3030787407047049E-4</v>
      </c>
      <c r="L10" s="227">
        <v>4.8227552688110652E-3</v>
      </c>
      <c r="M10" s="227">
        <v>3.9048051220060935E-3</v>
      </c>
      <c r="N10" s="227">
        <v>3.6384815918093813E-4</v>
      </c>
      <c r="O10" s="227">
        <v>5.7121578580131087E-4</v>
      </c>
      <c r="P10" s="227">
        <v>1.2358383730164324E-3</v>
      </c>
      <c r="Q10" s="227">
        <v>6.8431672180763463E-4</v>
      </c>
      <c r="R10" s="227">
        <v>8.6180833799567012E-4</v>
      </c>
      <c r="S10" s="227">
        <v>9.6138644744207108E-4</v>
      </c>
      <c r="T10" s="227">
        <v>2.8102166989321178E-3</v>
      </c>
      <c r="U10" s="227">
        <v>1.9281825651702791E-3</v>
      </c>
      <c r="V10" s="227">
        <v>1.379467535736884E-3</v>
      </c>
      <c r="W10" s="227">
        <v>1.1960915245327517E-3</v>
      </c>
      <c r="X10" s="227">
        <v>1.0009111109654498E-2</v>
      </c>
      <c r="Y10" s="227">
        <v>3.2220568362619608E-3</v>
      </c>
      <c r="Z10" s="227">
        <v>1.8629932822653998E-4</v>
      </c>
      <c r="AA10" s="227">
        <v>9.8509052183173591E-4</v>
      </c>
      <c r="AB10" s="227">
        <v>1.9501393759553997E-3</v>
      </c>
      <c r="AC10" s="227">
        <v>4.3722948988155329E-3</v>
      </c>
      <c r="AD10" s="227">
        <v>1.4683038623367298E-3</v>
      </c>
      <c r="AE10" s="227">
        <v>2.6525436196918671E-5</v>
      </c>
      <c r="AF10" s="227">
        <v>2.0258994841423259E-3</v>
      </c>
      <c r="AG10" s="227">
        <v>7.5517539355533575E-4</v>
      </c>
      <c r="AH10" s="227">
        <v>3.5132870530324976E-3</v>
      </c>
      <c r="AI10" s="227">
        <v>4.2556924130398492E-4</v>
      </c>
      <c r="AJ10" s="227">
        <v>2.8344074844799034E-3</v>
      </c>
      <c r="AK10" s="227">
        <v>2.1948758199248752E-2</v>
      </c>
      <c r="AL10" s="227">
        <v>1.9759327541326987E-3</v>
      </c>
      <c r="AM10" s="227">
        <v>3.4792757195112631E-3</v>
      </c>
      <c r="AN10" s="227">
        <v>1.949281550514239E-2</v>
      </c>
      <c r="AO10" s="227">
        <v>5.1478002441224854E-4</v>
      </c>
      <c r="AP10" s="228">
        <v>2.6204245884577084E-3</v>
      </c>
      <c r="AQ10" s="226">
        <v>7.30753248986259E-3</v>
      </c>
      <c r="AR10" s="227">
        <v>1.6879182236800124E-2</v>
      </c>
      <c r="AS10" s="227">
        <v>0</v>
      </c>
      <c r="AT10" s="227">
        <v>3.2695423817700781E-5</v>
      </c>
      <c r="AU10" s="227">
        <v>2.2584750073640133E-3</v>
      </c>
      <c r="AV10" s="227">
        <v>0.11663535940165785</v>
      </c>
      <c r="AW10" s="227">
        <v>1.0432406351233027E-2</v>
      </c>
      <c r="AX10" s="227">
        <v>8.1157416167557412E-3</v>
      </c>
      <c r="AY10" s="227">
        <v>1.4636097275446895E-3</v>
      </c>
      <c r="AZ10" s="227">
        <v>4.5132564717684795E-3</v>
      </c>
      <c r="BA10" s="227">
        <v>3.7993138555472553E-3</v>
      </c>
      <c r="BB10" s="227">
        <v>7.6395532707597448E-3</v>
      </c>
      <c r="BC10" s="227">
        <v>6.9092072514681984E-3</v>
      </c>
      <c r="BD10" s="227">
        <v>5.5627364500894297E-2</v>
      </c>
      <c r="BE10" s="227">
        <v>7.1304081547753284E-3</v>
      </c>
      <c r="BF10" s="227">
        <v>1.8263147776482542E-2</v>
      </c>
      <c r="BG10" s="227">
        <v>-1.0536771943839445E-3</v>
      </c>
      <c r="BH10" s="228">
        <v>2.0718161846383898E-3</v>
      </c>
    </row>
    <row r="11" spans="1:60">
      <c r="A11" s="136" t="s">
        <v>225</v>
      </c>
      <c r="B11" s="119" t="s">
        <v>36</v>
      </c>
      <c r="C11" s="226">
        <v>2.4767444907371015E-2</v>
      </c>
      <c r="D11" s="227">
        <v>5.650240829937014E-3</v>
      </c>
      <c r="E11" s="227">
        <v>3.7296342341163386E-3</v>
      </c>
      <c r="F11" s="227">
        <v>2.664961091568063E-3</v>
      </c>
      <c r="G11" s="227">
        <v>1.748727664666944E-2</v>
      </c>
      <c r="H11" s="227">
        <v>6.70259555225175E-3</v>
      </c>
      <c r="I11" s="227">
        <v>0.30627330504845168</v>
      </c>
      <c r="J11" s="227">
        <v>1.600677290701193E-2</v>
      </c>
      <c r="K11" s="227">
        <v>9.5559107651678368E-5</v>
      </c>
      <c r="L11" s="227">
        <v>6.8532012532383649E-3</v>
      </c>
      <c r="M11" s="227">
        <v>1.7342825873909878E-2</v>
      </c>
      <c r="N11" s="227">
        <v>4.0981161998393035E-4</v>
      </c>
      <c r="O11" s="227">
        <v>1.5003452601743293E-3</v>
      </c>
      <c r="P11" s="227">
        <v>4.7225002466977743E-3</v>
      </c>
      <c r="Q11" s="227">
        <v>5.3873714819815141E-4</v>
      </c>
      <c r="R11" s="227">
        <v>1.0679936661720537E-3</v>
      </c>
      <c r="S11" s="227">
        <v>5.0504834705623466E-3</v>
      </c>
      <c r="T11" s="227">
        <v>3.8843439705239491E-3</v>
      </c>
      <c r="U11" s="227">
        <v>7.0534162222680536E-3</v>
      </c>
      <c r="V11" s="227">
        <v>6.6881212706750032E-3</v>
      </c>
      <c r="W11" s="227">
        <v>2.4374693651391267E-3</v>
      </c>
      <c r="X11" s="227">
        <v>6.2222105693241832E-2</v>
      </c>
      <c r="Y11" s="227">
        <v>5.08613117248208E-2</v>
      </c>
      <c r="Z11" s="227">
        <v>3.6593206284497339E-3</v>
      </c>
      <c r="AA11" s="227">
        <v>3.1043663471778489E-3</v>
      </c>
      <c r="AB11" s="227">
        <v>3.4787788867907564E-3</v>
      </c>
      <c r="AC11" s="227">
        <v>7.854632140989309E-3</v>
      </c>
      <c r="AD11" s="227">
        <v>4.3938525196808862E-3</v>
      </c>
      <c r="AE11" s="227">
        <v>4.1700453183993072E-4</v>
      </c>
      <c r="AF11" s="227">
        <v>5.5726973201043993E-3</v>
      </c>
      <c r="AG11" s="227">
        <v>1.2618818019010884E-2</v>
      </c>
      <c r="AH11" s="227">
        <v>1.2868101142618446E-3</v>
      </c>
      <c r="AI11" s="227">
        <v>6.5629341640988208E-3</v>
      </c>
      <c r="AJ11" s="227">
        <v>5.1504914668206777E-3</v>
      </c>
      <c r="AK11" s="227">
        <v>1.7912204967203006E-2</v>
      </c>
      <c r="AL11" s="227">
        <v>3.273975158633292E-3</v>
      </c>
      <c r="AM11" s="227">
        <v>5.6462226846243461E-3</v>
      </c>
      <c r="AN11" s="227">
        <v>0.43194222700775997</v>
      </c>
      <c r="AO11" s="227">
        <v>1.2206124290187338E-3</v>
      </c>
      <c r="AP11" s="228">
        <v>1.1733925976547601E-2</v>
      </c>
      <c r="AQ11" s="226">
        <v>5.1260191142124345E-3</v>
      </c>
      <c r="AR11" s="227">
        <v>1.1225515443921091E-3</v>
      </c>
      <c r="AS11" s="227">
        <v>6.0003552210290848E-6</v>
      </c>
      <c r="AT11" s="227">
        <v>4.8389227250197154E-4</v>
      </c>
      <c r="AU11" s="227">
        <v>3.6375296757756716E-3</v>
      </c>
      <c r="AV11" s="227">
        <v>-9.514536336532993E-2</v>
      </c>
      <c r="AW11" s="227">
        <v>1.1671279777229447E-3</v>
      </c>
      <c r="AX11" s="227">
        <v>1.2043152579409999E-2</v>
      </c>
      <c r="AY11" s="227">
        <v>9.4352078320311863E-3</v>
      </c>
      <c r="AZ11" s="227">
        <v>1.7764221192950878E-2</v>
      </c>
      <c r="BA11" s="227">
        <v>1.5814343686416904E-2</v>
      </c>
      <c r="BB11" s="227">
        <v>7.3343149329763522E-3</v>
      </c>
      <c r="BC11" s="227">
        <v>1.309728157690229E-2</v>
      </c>
      <c r="BD11" s="227">
        <v>2.1500604288678084E-2</v>
      </c>
      <c r="BE11" s="227">
        <v>2.310546263473762E-2</v>
      </c>
      <c r="BF11" s="227">
        <v>2.2737058688541638E-2</v>
      </c>
      <c r="BG11" s="227">
        <v>-5.26966775767998E-3</v>
      </c>
      <c r="BH11" s="228">
        <v>8.9902165818603417E-3</v>
      </c>
    </row>
    <row r="12" spans="1:60">
      <c r="A12" s="136" t="s">
        <v>226</v>
      </c>
      <c r="B12" s="119" t="s">
        <v>9</v>
      </c>
      <c r="C12" s="226">
        <v>6.3611351308859365E-2</v>
      </c>
      <c r="D12" s="227">
        <v>7.4101519081141163E-4</v>
      </c>
      <c r="E12" s="227">
        <v>1.1450631420532618E-2</v>
      </c>
      <c r="F12" s="227">
        <v>2.0466901183242726E-2</v>
      </c>
      <c r="G12" s="227">
        <v>1.0159038685714434E-2</v>
      </c>
      <c r="H12" s="227">
        <v>0.11642197856656136</v>
      </c>
      <c r="I12" s="227">
        <v>3.6214546347424381E-2</v>
      </c>
      <c r="J12" s="227">
        <v>0.3692104735254817</v>
      </c>
      <c r="K12" s="227">
        <v>2.4237264577107514E-3</v>
      </c>
      <c r="L12" s="227">
        <v>0.1875325620731246</v>
      </c>
      <c r="M12" s="227">
        <v>3.1654089177512286E-2</v>
      </c>
      <c r="N12" s="227">
        <v>4.4156500321042491E-3</v>
      </c>
      <c r="O12" s="227">
        <v>4.927639974982195E-3</v>
      </c>
      <c r="P12" s="227">
        <v>7.1471869405246909E-3</v>
      </c>
      <c r="Q12" s="227">
        <v>1.6514472649585331E-3</v>
      </c>
      <c r="R12" s="227">
        <v>3.2931735281205511E-3</v>
      </c>
      <c r="S12" s="227">
        <v>1.2921033853621436E-2</v>
      </c>
      <c r="T12" s="227">
        <v>1.8153999875101481E-2</v>
      </c>
      <c r="U12" s="227">
        <v>1.7070144597324116E-2</v>
      </c>
      <c r="V12" s="227">
        <v>9.0881566503602604E-3</v>
      </c>
      <c r="W12" s="227">
        <v>8.938275639158633E-3</v>
      </c>
      <c r="X12" s="227">
        <v>3.7390508277563295E-2</v>
      </c>
      <c r="Y12" s="227">
        <v>4.6937939233346994E-3</v>
      </c>
      <c r="Z12" s="227">
        <v>1.1086636493481349E-3</v>
      </c>
      <c r="AA12" s="227">
        <v>8.9829605963791265E-3</v>
      </c>
      <c r="AB12" s="227">
        <v>1.4269175433863862E-2</v>
      </c>
      <c r="AC12" s="227">
        <v>1.1120126908448343E-5</v>
      </c>
      <c r="AD12" s="227">
        <v>2.1267437171737106E-5</v>
      </c>
      <c r="AE12" s="227">
        <v>2.8992918633841335E-5</v>
      </c>
      <c r="AF12" s="227">
        <v>5.1236982588759598E-4</v>
      </c>
      <c r="AG12" s="227">
        <v>1.188493281068016E-3</v>
      </c>
      <c r="AH12" s="227">
        <v>8.8304061412356166E-4</v>
      </c>
      <c r="AI12" s="227">
        <v>8.2969024557948447E-3</v>
      </c>
      <c r="AJ12" s="227">
        <v>0.13530089584971963</v>
      </c>
      <c r="AK12" s="227">
        <v>2.1696473622245895E-3</v>
      </c>
      <c r="AL12" s="227">
        <v>3.5086706345705903E-3</v>
      </c>
      <c r="AM12" s="227">
        <v>5.9802162640094679E-3</v>
      </c>
      <c r="AN12" s="227">
        <v>1.0340474510823153E-2</v>
      </c>
      <c r="AO12" s="227">
        <v>7.2918325107466965E-3</v>
      </c>
      <c r="AP12" s="228">
        <v>3.1969036236749127E-2</v>
      </c>
      <c r="AQ12" s="226">
        <v>1.1108165809345044E-2</v>
      </c>
      <c r="AR12" s="227">
        <v>7.5144901505810619E-3</v>
      </c>
      <c r="AS12" s="227">
        <v>0</v>
      </c>
      <c r="AT12" s="227">
        <v>0</v>
      </c>
      <c r="AU12" s="227">
        <v>0</v>
      </c>
      <c r="AV12" s="227">
        <v>0.91305771451220985</v>
      </c>
      <c r="AW12" s="227">
        <v>7.0126024251741101E-3</v>
      </c>
      <c r="AX12" s="227">
        <v>3.4856162648801543E-2</v>
      </c>
      <c r="AY12" s="227">
        <v>7.7844453026407134E-2</v>
      </c>
      <c r="AZ12" s="227">
        <v>7.8998551436368261E-2</v>
      </c>
      <c r="BA12" s="227">
        <v>7.8728369311259816E-2</v>
      </c>
      <c r="BB12" s="227">
        <v>3.7208412388110679E-2</v>
      </c>
      <c r="BC12" s="227">
        <v>4.7119387692195543E-2</v>
      </c>
      <c r="BD12" s="227">
        <v>9.4361678255974316E-2</v>
      </c>
      <c r="BE12" s="227">
        <v>6.1596294955939025E-2</v>
      </c>
      <c r="BF12" s="227">
        <v>6.9117766577403331E-2</v>
      </c>
      <c r="BG12" s="227">
        <v>1.1097158818333539E-2</v>
      </c>
      <c r="BH12" s="228">
        <v>3.7746891749523059E-2</v>
      </c>
    </row>
    <row r="13" spans="1:60">
      <c r="A13" s="136" t="s">
        <v>227</v>
      </c>
      <c r="B13" s="119" t="s">
        <v>10</v>
      </c>
      <c r="C13" s="226">
        <v>1.7304719230668449E-2</v>
      </c>
      <c r="D13" s="227">
        <v>1.5839199703593924E-2</v>
      </c>
      <c r="E13" s="227">
        <v>5.4788545006434167E-2</v>
      </c>
      <c r="F13" s="227">
        <v>0.12935721138471379</v>
      </c>
      <c r="G13" s="227">
        <v>6.7497744819546793E-3</v>
      </c>
      <c r="H13" s="227">
        <v>8.0034689958495935E-3</v>
      </c>
      <c r="I13" s="227">
        <v>6.0757296300314638E-3</v>
      </c>
      <c r="J13" s="227">
        <v>1.1255537837497833E-2</v>
      </c>
      <c r="K13" s="227">
        <v>8.7375773160052822E-2</v>
      </c>
      <c r="L13" s="227">
        <v>2.1678311696653511E-3</v>
      </c>
      <c r="M13" s="227">
        <v>2.4149541833656828E-2</v>
      </c>
      <c r="N13" s="227">
        <v>1.7801893975277972E-2</v>
      </c>
      <c r="O13" s="227">
        <v>3.9225894151545719E-3</v>
      </c>
      <c r="P13" s="227">
        <v>5.3928916581692989E-3</v>
      </c>
      <c r="Q13" s="227">
        <v>2.8717193596724182E-3</v>
      </c>
      <c r="R13" s="227">
        <v>2.6167003165755627E-3</v>
      </c>
      <c r="S13" s="227">
        <v>3.0764366318146276E-3</v>
      </c>
      <c r="T13" s="227">
        <v>2.0233560232311245E-3</v>
      </c>
      <c r="U13" s="227">
        <v>2.1370417292753113E-3</v>
      </c>
      <c r="V13" s="227">
        <v>6.7527572341250668E-4</v>
      </c>
      <c r="W13" s="227">
        <v>4.5330714422714908E-3</v>
      </c>
      <c r="X13" s="227">
        <v>8.8707686324377352E-3</v>
      </c>
      <c r="Y13" s="227">
        <v>1.7452447937165574E-2</v>
      </c>
      <c r="Z13" s="227">
        <v>6.7637614930247336E-2</v>
      </c>
      <c r="AA13" s="227">
        <v>1.4877529286474973E-2</v>
      </c>
      <c r="AB13" s="227">
        <v>1.8169454185774661E-2</v>
      </c>
      <c r="AC13" s="227">
        <v>1.3046688895337019E-2</v>
      </c>
      <c r="AD13" s="227">
        <v>2.8336733287622523E-3</v>
      </c>
      <c r="AE13" s="227">
        <v>9.3486740828907543E-4</v>
      </c>
      <c r="AF13" s="227">
        <v>4.1984359702285132E-2</v>
      </c>
      <c r="AG13" s="227">
        <v>3.671930769327105E-3</v>
      </c>
      <c r="AH13" s="227">
        <v>1.3348192926319452E-2</v>
      </c>
      <c r="AI13" s="227">
        <v>5.4090303302971911E-3</v>
      </c>
      <c r="AJ13" s="227">
        <v>3.6498613275630365E-3</v>
      </c>
      <c r="AK13" s="227">
        <v>6.8397151987441831E-3</v>
      </c>
      <c r="AL13" s="227">
        <v>4.4442448552773602E-3</v>
      </c>
      <c r="AM13" s="227">
        <v>8.2375230597020906E-3</v>
      </c>
      <c r="AN13" s="227">
        <v>0</v>
      </c>
      <c r="AO13" s="227">
        <v>2.3064267897893117E-2</v>
      </c>
      <c r="AP13" s="228">
        <v>1.1489769183531676E-2</v>
      </c>
      <c r="AQ13" s="226">
        <v>1.0495622644753622E-3</v>
      </c>
      <c r="AR13" s="227">
        <v>1.7113434381227897E-2</v>
      </c>
      <c r="AS13" s="227">
        <v>0</v>
      </c>
      <c r="AT13" s="227">
        <v>0</v>
      </c>
      <c r="AU13" s="227">
        <v>0</v>
      </c>
      <c r="AV13" s="227">
        <v>-1.2063349819911421E-3</v>
      </c>
      <c r="AW13" s="227">
        <v>9.6824509931054594E-3</v>
      </c>
      <c r="AX13" s="227">
        <v>1.6348127626403773E-2</v>
      </c>
      <c r="AY13" s="227">
        <v>6.3264468583965152E-6</v>
      </c>
      <c r="AZ13" s="227">
        <v>2.8715678378684918E-3</v>
      </c>
      <c r="BA13" s="227">
        <v>2.2007957431406E-3</v>
      </c>
      <c r="BB13" s="227">
        <v>6.5323119100919366E-3</v>
      </c>
      <c r="BC13" s="227">
        <v>1.2393644188111225E-2</v>
      </c>
      <c r="BD13" s="227">
        <v>2.4967554750128927E-2</v>
      </c>
      <c r="BE13" s="227">
        <v>3.7402406032817158E-2</v>
      </c>
      <c r="BF13" s="227">
        <v>3.4547918411432676E-2</v>
      </c>
      <c r="BG13" s="227">
        <v>-1.6392708788480256E-2</v>
      </c>
      <c r="BH13" s="228">
        <v>2.9547284227974271E-3</v>
      </c>
    </row>
    <row r="14" spans="1:60">
      <c r="A14" s="136" t="s">
        <v>139</v>
      </c>
      <c r="B14" s="119" t="s">
        <v>295</v>
      </c>
      <c r="C14" s="226">
        <v>7.0067866781961582E-3</v>
      </c>
      <c r="D14" s="227">
        <v>7.5954057058169695E-3</v>
      </c>
      <c r="E14" s="227">
        <v>1.5769155270562062E-2</v>
      </c>
      <c r="F14" s="227">
        <v>7.1420957254024094E-3</v>
      </c>
      <c r="G14" s="227">
        <v>1.8227544476811058E-2</v>
      </c>
      <c r="H14" s="227">
        <v>1.1509632658118069E-2</v>
      </c>
      <c r="I14" s="227">
        <v>1.9474883367690137E-2</v>
      </c>
      <c r="J14" s="227">
        <v>1.9244304060004148E-2</v>
      </c>
      <c r="K14" s="227">
        <v>1.3030787407047049E-4</v>
      </c>
      <c r="L14" s="227">
        <v>0.21834074380696133</v>
      </c>
      <c r="M14" s="227">
        <v>1.328930258807738E-2</v>
      </c>
      <c r="N14" s="227">
        <v>8.8628780143784928E-4</v>
      </c>
      <c r="O14" s="227">
        <v>2.2089420577506391E-3</v>
      </c>
      <c r="P14" s="227">
        <v>6.3107640112588168E-3</v>
      </c>
      <c r="Q14" s="227">
        <v>7.408794860762874E-3</v>
      </c>
      <c r="R14" s="227">
        <v>2.9545894189859621E-2</v>
      </c>
      <c r="S14" s="227">
        <v>4.2450552690386563E-2</v>
      </c>
      <c r="T14" s="227">
        <v>1.5887091737962905E-2</v>
      </c>
      <c r="U14" s="227">
        <v>4.1894922234334747E-2</v>
      </c>
      <c r="V14" s="227">
        <v>4.3331609707641335E-2</v>
      </c>
      <c r="W14" s="227">
        <v>2.8164536729866237E-2</v>
      </c>
      <c r="X14" s="227">
        <v>5.9246246856448678E-2</v>
      </c>
      <c r="Y14" s="227">
        <v>1.3399502114474798E-2</v>
      </c>
      <c r="Z14" s="227">
        <v>1.3698480016657352E-5</v>
      </c>
      <c r="AA14" s="227">
        <v>3.9068157614483491E-2</v>
      </c>
      <c r="AB14" s="227">
        <v>1.415677546983185E-2</v>
      </c>
      <c r="AC14" s="227">
        <v>6.476778916239382E-3</v>
      </c>
      <c r="AD14" s="227">
        <v>2.8523886734733808E-3</v>
      </c>
      <c r="AE14" s="227">
        <v>5.6752096049221339E-4</v>
      </c>
      <c r="AF14" s="227">
        <v>2.3098398095143589E-3</v>
      </c>
      <c r="AG14" s="227">
        <v>3.4252150934889606E-3</v>
      </c>
      <c r="AH14" s="227">
        <v>1.9014917313422792E-3</v>
      </c>
      <c r="AI14" s="227">
        <v>3.9229334849989672E-3</v>
      </c>
      <c r="AJ14" s="227">
        <v>2.1262410329685793E-3</v>
      </c>
      <c r="AK14" s="227">
        <v>7.0919997757470429E-3</v>
      </c>
      <c r="AL14" s="227">
        <v>8.886885869033509E-3</v>
      </c>
      <c r="AM14" s="227">
        <v>2.646191860943821E-3</v>
      </c>
      <c r="AN14" s="227">
        <v>4.728400103961683E-2</v>
      </c>
      <c r="AO14" s="227">
        <v>4.0174069946399193E-3</v>
      </c>
      <c r="AP14" s="228">
        <v>1.3147607155621618E-2</v>
      </c>
      <c r="AQ14" s="226">
        <v>1.6961356048774197E-3</v>
      </c>
      <c r="AR14" s="227">
        <v>3.1766349957435482E-3</v>
      </c>
      <c r="AS14" s="227">
        <v>3.3601989237762878E-5</v>
      </c>
      <c r="AT14" s="227">
        <v>0</v>
      </c>
      <c r="AU14" s="227">
        <v>0</v>
      </c>
      <c r="AV14" s="227">
        <v>5.3940407051889638E-3</v>
      </c>
      <c r="AW14" s="227">
        <v>1.8583569702271844E-3</v>
      </c>
      <c r="AX14" s="227">
        <v>1.3787821925658274E-2</v>
      </c>
      <c r="AY14" s="227">
        <v>1.8288932678903667E-2</v>
      </c>
      <c r="AZ14" s="227">
        <v>3.25841478928902E-2</v>
      </c>
      <c r="BA14" s="227">
        <v>2.9237542792266764E-2</v>
      </c>
      <c r="BB14" s="227">
        <v>1.3386319758876355E-2</v>
      </c>
      <c r="BC14" s="227">
        <v>1.810635108701375E-2</v>
      </c>
      <c r="BD14" s="227">
        <v>1.936584463285362E-2</v>
      </c>
      <c r="BE14" s="227">
        <v>2.9064164524325104E-2</v>
      </c>
      <c r="BF14" s="227">
        <v>2.6837862540563268E-2</v>
      </c>
      <c r="BG14" s="227">
        <v>2.3789943710378339E-3</v>
      </c>
      <c r="BH14" s="228">
        <v>1.4386256251897529E-2</v>
      </c>
    </row>
    <row r="15" spans="1:60">
      <c r="A15" s="136" t="s">
        <v>140</v>
      </c>
      <c r="B15" s="119" t="s">
        <v>11</v>
      </c>
      <c r="C15" s="226">
        <v>2.2272882110945156E-3</v>
      </c>
      <c r="D15" s="227">
        <v>2.7788069655427936E-4</v>
      </c>
      <c r="E15" s="227">
        <v>4.3621453030600448E-5</v>
      </c>
      <c r="F15" s="227">
        <v>0</v>
      </c>
      <c r="G15" s="227">
        <v>3.697203576238023E-3</v>
      </c>
      <c r="H15" s="227">
        <v>5.9468500278758599E-4</v>
      </c>
      <c r="I15" s="227">
        <v>2.2555575224270943E-3</v>
      </c>
      <c r="J15" s="227">
        <v>7.061231567458766E-3</v>
      </c>
      <c r="K15" s="227">
        <v>1.1988324414483286E-3</v>
      </c>
      <c r="L15" s="227">
        <v>3.090274556263694E-3</v>
      </c>
      <c r="M15" s="227">
        <v>8.2073360000915183E-2</v>
      </c>
      <c r="N15" s="227">
        <v>5.1801872923311195E-3</v>
      </c>
      <c r="O15" s="227">
        <v>7.0715068166288869E-3</v>
      </c>
      <c r="P15" s="227">
        <v>4.0082514531673647E-3</v>
      </c>
      <c r="Q15" s="227">
        <v>3.3047490467783334E-3</v>
      </c>
      <c r="R15" s="227">
        <v>3.7113359071749021E-3</v>
      </c>
      <c r="S15" s="227">
        <v>5.546131594576926E-3</v>
      </c>
      <c r="T15" s="227">
        <v>2.4158496221819772E-2</v>
      </c>
      <c r="U15" s="227">
        <v>1.097132605927279E-2</v>
      </c>
      <c r="V15" s="227">
        <v>2.206127489335066E-3</v>
      </c>
      <c r="W15" s="227">
        <v>4.1867643193555489E-3</v>
      </c>
      <c r="X15" s="227">
        <v>7.6078858074256637E-3</v>
      </c>
      <c r="Y15" s="227">
        <v>5.3076475799750895E-2</v>
      </c>
      <c r="Z15" s="227">
        <v>5.1140992062187447E-5</v>
      </c>
      <c r="AA15" s="227">
        <v>4.680511182108626E-3</v>
      </c>
      <c r="AB15" s="227">
        <v>4.9455984174085062E-4</v>
      </c>
      <c r="AC15" s="227">
        <v>2.237925540325229E-4</v>
      </c>
      <c r="AD15" s="227">
        <v>9.3576723555643264E-6</v>
      </c>
      <c r="AE15" s="227">
        <v>7.2790731889218677E-5</v>
      </c>
      <c r="AF15" s="227">
        <v>3.7825960300426551E-5</v>
      </c>
      <c r="AG15" s="227">
        <v>3.7570915102255508E-6</v>
      </c>
      <c r="AH15" s="227">
        <v>1.9039537404894638E-4</v>
      </c>
      <c r="AI15" s="227">
        <v>1.6445534776986439E-3</v>
      </c>
      <c r="AJ15" s="227">
        <v>7.9037367362478814E-4</v>
      </c>
      <c r="AK15" s="227">
        <v>3.9804899927117787E-4</v>
      </c>
      <c r="AL15" s="227">
        <v>5.5225609713719639E-4</v>
      </c>
      <c r="AM15" s="227">
        <v>1.3511750367034032E-3</v>
      </c>
      <c r="AN15" s="227">
        <v>4.9938736865555271E-3</v>
      </c>
      <c r="AO15" s="227">
        <v>4.7020113570026001E-3</v>
      </c>
      <c r="AP15" s="228">
        <v>5.5109822813834142E-3</v>
      </c>
      <c r="AQ15" s="226">
        <v>7.737387342207448E-4</v>
      </c>
      <c r="AR15" s="227">
        <v>5.3704565311248737E-4</v>
      </c>
      <c r="AS15" s="227">
        <v>0</v>
      </c>
      <c r="AT15" s="227">
        <v>0</v>
      </c>
      <c r="AU15" s="227">
        <v>0</v>
      </c>
      <c r="AV15" s="227">
        <v>-8.9372188808658035E-2</v>
      </c>
      <c r="AW15" s="227">
        <v>8.0456057528610026E-5</v>
      </c>
      <c r="AX15" s="227">
        <v>5.4067136905041769E-3</v>
      </c>
      <c r="AY15" s="227">
        <v>3.1899045311662775E-3</v>
      </c>
      <c r="AZ15" s="227">
        <v>1.5499941944791472E-2</v>
      </c>
      <c r="BA15" s="227">
        <v>1.2618080190307626E-2</v>
      </c>
      <c r="BB15" s="227">
        <v>5.3594028238857219E-3</v>
      </c>
      <c r="BC15" s="227">
        <v>7.4224456763118613E-3</v>
      </c>
      <c r="BD15" s="227">
        <v>8.3330162075341222E-3</v>
      </c>
      <c r="BE15" s="227">
        <v>9.2567453653324451E-3</v>
      </c>
      <c r="BF15" s="227">
        <v>9.0446983221870135E-3</v>
      </c>
      <c r="BG15" s="227">
        <v>2.3437452626307539E-3</v>
      </c>
      <c r="BH15" s="228">
        <v>6.7312785489160127E-3</v>
      </c>
    </row>
    <row r="16" spans="1:60">
      <c r="A16" s="136" t="s">
        <v>141</v>
      </c>
      <c r="B16" s="119" t="s">
        <v>12</v>
      </c>
      <c r="C16" s="226">
        <v>2.6203390718759006E-5</v>
      </c>
      <c r="D16" s="227">
        <v>0</v>
      </c>
      <c r="E16" s="227">
        <v>3.0535017121420316E-4</v>
      </c>
      <c r="F16" s="227">
        <v>7.4618910563905769E-4</v>
      </c>
      <c r="G16" s="227">
        <v>0</v>
      </c>
      <c r="H16" s="227">
        <v>1.3628197980548846E-4</v>
      </c>
      <c r="I16" s="227">
        <v>2.4183002803743656E-3</v>
      </c>
      <c r="J16" s="227">
        <v>2.7880440510960073E-5</v>
      </c>
      <c r="K16" s="227">
        <v>0</v>
      </c>
      <c r="L16" s="227">
        <v>2.2838056766844852E-3</v>
      </c>
      <c r="M16" s="227">
        <v>6.9249278335576821E-3</v>
      </c>
      <c r="N16" s="227">
        <v>0.60626997743930888</v>
      </c>
      <c r="O16" s="227">
        <v>6.3990629168881035E-4</v>
      </c>
      <c r="P16" s="227">
        <v>0.20279183563506273</v>
      </c>
      <c r="Q16" s="227">
        <v>0.13712483123896563</v>
      </c>
      <c r="R16" s="227">
        <v>9.2197275341972265E-2</v>
      </c>
      <c r="S16" s="227">
        <v>1.8578258993236112E-2</v>
      </c>
      <c r="T16" s="227">
        <v>3.8187722475488666E-3</v>
      </c>
      <c r="U16" s="227">
        <v>4.3243667933570998E-2</v>
      </c>
      <c r="V16" s="227">
        <v>8.7581730474836205E-3</v>
      </c>
      <c r="W16" s="227">
        <v>7.1608321316180182E-2</v>
      </c>
      <c r="X16" s="227">
        <v>5.5475077728471449E-3</v>
      </c>
      <c r="Y16" s="227">
        <v>2.356452994844601E-2</v>
      </c>
      <c r="Z16" s="227">
        <v>0</v>
      </c>
      <c r="AA16" s="227">
        <v>3.1948881789137381E-5</v>
      </c>
      <c r="AB16" s="227">
        <v>0</v>
      </c>
      <c r="AC16" s="227">
        <v>0</v>
      </c>
      <c r="AD16" s="227">
        <v>0</v>
      </c>
      <c r="AE16" s="227">
        <v>0</v>
      </c>
      <c r="AF16" s="227">
        <v>2.8983528022404759E-4</v>
      </c>
      <c r="AG16" s="227">
        <v>0</v>
      </c>
      <c r="AH16" s="227">
        <v>2.7902770334759382E-5</v>
      </c>
      <c r="AI16" s="227">
        <v>0</v>
      </c>
      <c r="AJ16" s="227">
        <v>1.7416784346072899E-6</v>
      </c>
      <c r="AK16" s="227">
        <v>5.6063239333968717E-6</v>
      </c>
      <c r="AL16" s="227">
        <v>2.101032392787204E-4</v>
      </c>
      <c r="AM16" s="227">
        <v>2.7023500734068063E-5</v>
      </c>
      <c r="AN16" s="227">
        <v>1.8564586195373706E-5</v>
      </c>
      <c r="AO16" s="227">
        <v>4.9089847688796899E-3</v>
      </c>
      <c r="AP16" s="228">
        <v>5.8900772851735943E-2</v>
      </c>
      <c r="AQ16" s="226">
        <v>0</v>
      </c>
      <c r="AR16" s="227">
        <v>-1.254655481313475E-4</v>
      </c>
      <c r="AS16" s="227">
        <v>0</v>
      </c>
      <c r="AT16" s="227">
        <v>-1.0632551825516293E-3</v>
      </c>
      <c r="AU16" s="227">
        <v>-1.3007537660337078E-3</v>
      </c>
      <c r="AV16" s="227">
        <v>-0.30537508401261482</v>
      </c>
      <c r="AW16" s="227">
        <v>-1.167455796350826E-3</v>
      </c>
      <c r="AX16" s="227">
        <v>5.6704839120925485E-2</v>
      </c>
      <c r="AY16" s="227">
        <v>0.12994631872309198</v>
      </c>
      <c r="AZ16" s="227">
        <v>0.12936255885499154</v>
      </c>
      <c r="BA16" s="227">
        <v>0.12949922092848118</v>
      </c>
      <c r="BB16" s="227">
        <v>5.3849541304701119E-2</v>
      </c>
      <c r="BC16" s="227">
        <v>7.7052433963121669E-2</v>
      </c>
      <c r="BD16" s="227">
        <v>2.4429009530833157E-2</v>
      </c>
      <c r="BE16" s="227">
        <v>0.10459910348518492</v>
      </c>
      <c r="BF16" s="227">
        <v>8.6195623170424382E-2</v>
      </c>
      <c r="BG16" s="227">
        <v>2.7380915817191914E-2</v>
      </c>
      <c r="BH16" s="228">
        <v>7.3156942200037517E-2</v>
      </c>
    </row>
    <row r="17" spans="1:60">
      <c r="A17" s="136" t="s">
        <v>142</v>
      </c>
      <c r="B17" s="119" t="s">
        <v>13</v>
      </c>
      <c r="C17" s="226">
        <v>0</v>
      </c>
      <c r="D17" s="227">
        <v>0</v>
      </c>
      <c r="E17" s="227">
        <v>0</v>
      </c>
      <c r="F17" s="227">
        <v>5.3299221831361263E-5</v>
      </c>
      <c r="G17" s="227">
        <v>2.0217789690529795E-3</v>
      </c>
      <c r="H17" s="227">
        <v>0</v>
      </c>
      <c r="I17" s="227">
        <v>1.0221387253530375E-3</v>
      </c>
      <c r="J17" s="227">
        <v>5.7229704229326828E-3</v>
      </c>
      <c r="K17" s="227">
        <v>0</v>
      </c>
      <c r="L17" s="227">
        <v>2.2623949984655681E-3</v>
      </c>
      <c r="M17" s="227">
        <v>8.0956067129091171E-3</v>
      </c>
      <c r="N17" s="227">
        <v>1.1388061429639064E-2</v>
      </c>
      <c r="O17" s="227">
        <v>0.43894679378025547</v>
      </c>
      <c r="P17" s="227">
        <v>6.8202928106786465E-2</v>
      </c>
      <c r="Q17" s="227">
        <v>4.0174398765633577E-2</v>
      </c>
      <c r="R17" s="227">
        <v>1.7130757406744575E-2</v>
      </c>
      <c r="S17" s="227">
        <v>2.0877040809786487E-2</v>
      </c>
      <c r="T17" s="227">
        <v>2.5142072066446013E-2</v>
      </c>
      <c r="U17" s="227">
        <v>8.2803164969276755E-2</v>
      </c>
      <c r="V17" s="227">
        <v>4.6794736591439477E-2</v>
      </c>
      <c r="W17" s="227">
        <v>2.0085813129124608E-2</v>
      </c>
      <c r="X17" s="227">
        <v>1.8523738045765299E-2</v>
      </c>
      <c r="Y17" s="227">
        <v>8.4551997507872935E-3</v>
      </c>
      <c r="Z17" s="227">
        <v>1.7625377621432458E-4</v>
      </c>
      <c r="AA17" s="227">
        <v>2.3429179978700745E-4</v>
      </c>
      <c r="AB17" s="227">
        <v>5.6199982016005753E-6</v>
      </c>
      <c r="AC17" s="227">
        <v>1.2510142772004386E-5</v>
      </c>
      <c r="AD17" s="227">
        <v>0</v>
      </c>
      <c r="AE17" s="227">
        <v>0</v>
      </c>
      <c r="AF17" s="227">
        <v>1.5228633367704196E-5</v>
      </c>
      <c r="AG17" s="227">
        <v>6.6375283347318062E-5</v>
      </c>
      <c r="AH17" s="227">
        <v>1.7316131001865383E-4</v>
      </c>
      <c r="AI17" s="227">
        <v>9.903539525026244E-5</v>
      </c>
      <c r="AJ17" s="227">
        <v>1.283965341992494E-3</v>
      </c>
      <c r="AK17" s="227">
        <v>2.0743398553568426E-4</v>
      </c>
      <c r="AL17" s="227">
        <v>6.7575189427049006E-4</v>
      </c>
      <c r="AM17" s="227">
        <v>3.4750532975215648E-4</v>
      </c>
      <c r="AN17" s="227">
        <v>9.4679389596405894E-4</v>
      </c>
      <c r="AO17" s="227">
        <v>3.7998195616409276E-3</v>
      </c>
      <c r="AP17" s="228">
        <v>1.2644303287091735E-2</v>
      </c>
      <c r="AQ17" s="226">
        <v>8.5970970468971642E-5</v>
      </c>
      <c r="AR17" s="227">
        <v>6.0558701736942728E-4</v>
      </c>
      <c r="AS17" s="227">
        <v>0</v>
      </c>
      <c r="AT17" s="227">
        <v>0</v>
      </c>
      <c r="AU17" s="227">
        <v>-1.5833294715541344E-3</v>
      </c>
      <c r="AV17" s="227">
        <v>-0.13302428179985179</v>
      </c>
      <c r="AW17" s="227">
        <v>-2.9587972727925383E-4</v>
      </c>
      <c r="AX17" s="227">
        <v>1.2148754603131506E-2</v>
      </c>
      <c r="AY17" s="227">
        <v>8.8729792503545561E-3</v>
      </c>
      <c r="AZ17" s="227">
        <v>1.5702903962728304E-2</v>
      </c>
      <c r="BA17" s="227">
        <v>1.4103973094101678E-2</v>
      </c>
      <c r="BB17" s="227">
        <v>5.767155476392778E-3</v>
      </c>
      <c r="BC17" s="227">
        <v>1.269528020983845E-2</v>
      </c>
      <c r="BD17" s="227">
        <v>4.3376510557664623E-2</v>
      </c>
      <c r="BE17" s="227">
        <v>2.0599712797465912E-2</v>
      </c>
      <c r="BF17" s="227">
        <v>2.5828250379719121E-2</v>
      </c>
      <c r="BG17" s="227">
        <v>-1.0648731000052701E-2</v>
      </c>
      <c r="BH17" s="228">
        <v>7.099926557883076E-3</v>
      </c>
    </row>
    <row r="18" spans="1:60">
      <c r="A18" s="136" t="s">
        <v>143</v>
      </c>
      <c r="B18" s="119" t="s">
        <v>14</v>
      </c>
      <c r="C18" s="226">
        <v>1.582684799413044E-3</v>
      </c>
      <c r="D18" s="227">
        <v>7.4101519081141163E-4</v>
      </c>
      <c r="E18" s="227">
        <v>1.7666688477393183E-3</v>
      </c>
      <c r="F18" s="227">
        <v>2.5850122588210213E-2</v>
      </c>
      <c r="G18" s="227">
        <v>8.8258328659272609E-3</v>
      </c>
      <c r="H18" s="227">
        <v>1.6725515703400855E-3</v>
      </c>
      <c r="I18" s="227">
        <v>6.0528885411967586E-3</v>
      </c>
      <c r="J18" s="227">
        <v>1.0563286899933019E-2</v>
      </c>
      <c r="K18" s="227">
        <v>1.0772117589825561E-3</v>
      </c>
      <c r="L18" s="227">
        <v>7.7381759529536031E-3</v>
      </c>
      <c r="M18" s="227">
        <v>1.0722960940508921E-2</v>
      </c>
      <c r="N18" s="227">
        <v>4.8209003926191806E-4</v>
      </c>
      <c r="O18" s="227">
        <v>1.5798816354124865E-3</v>
      </c>
      <c r="P18" s="227">
        <v>9.0720561123876747E-2</v>
      </c>
      <c r="Q18" s="227">
        <v>3.5915500793733214E-2</v>
      </c>
      <c r="R18" s="227">
        <v>3.4044904384449917E-2</v>
      </c>
      <c r="S18" s="227">
        <v>3.4738096967573504E-2</v>
      </c>
      <c r="T18" s="227">
        <v>1.5462436770124275E-2</v>
      </c>
      <c r="U18" s="227">
        <v>3.0054113510699941E-2</v>
      </c>
      <c r="V18" s="227">
        <v>2.3029113398695032E-2</v>
      </c>
      <c r="W18" s="227">
        <v>1.844573811367398E-2</v>
      </c>
      <c r="X18" s="227">
        <v>1.5539139535442654E-2</v>
      </c>
      <c r="Y18" s="227">
        <v>9.503286033668551E-2</v>
      </c>
      <c r="Z18" s="227">
        <v>5.9999342472959205E-4</v>
      </c>
      <c r="AA18" s="227">
        <v>7.8807241746538866E-4</v>
      </c>
      <c r="AB18" s="227">
        <v>1.5173995144321555E-4</v>
      </c>
      <c r="AC18" s="227">
        <v>2.6149673433148056E-3</v>
      </c>
      <c r="AD18" s="227">
        <v>1.139934632405109E-4</v>
      </c>
      <c r="AE18" s="227">
        <v>3.1676305783994737E-4</v>
      </c>
      <c r="AF18" s="227">
        <v>1.7945225062007556E-3</v>
      </c>
      <c r="AG18" s="227">
        <v>4.7464589412516122E-4</v>
      </c>
      <c r="AH18" s="227">
        <v>3.9285459291909753E-3</v>
      </c>
      <c r="AI18" s="227">
        <v>1.7543412872903633E-4</v>
      </c>
      <c r="AJ18" s="227">
        <v>3.3370558807075675E-4</v>
      </c>
      <c r="AK18" s="227">
        <v>2.2481358972921456E-3</v>
      </c>
      <c r="AL18" s="227">
        <v>1.9320944192195814E-3</v>
      </c>
      <c r="AM18" s="227">
        <v>2.4789839501517751E-3</v>
      </c>
      <c r="AN18" s="227">
        <v>3.7129172390747411E-4</v>
      </c>
      <c r="AO18" s="227">
        <v>5.8164835748023141E-3</v>
      </c>
      <c r="AP18" s="228">
        <v>1.2266979395446014E-2</v>
      </c>
      <c r="AQ18" s="226">
        <v>2.002407187173131E-3</v>
      </c>
      <c r="AR18" s="227">
        <v>1.0324354165676096E-3</v>
      </c>
      <c r="AS18" s="227">
        <v>2.8801705060939609E-6</v>
      </c>
      <c r="AT18" s="227">
        <v>6.2775213729985495E-4</v>
      </c>
      <c r="AU18" s="227">
        <v>4.1211842292394746E-3</v>
      </c>
      <c r="AV18" s="227">
        <v>-5.9989315318730939E-2</v>
      </c>
      <c r="AW18" s="227">
        <v>1.2197194518816345E-3</v>
      </c>
      <c r="AX18" s="227">
        <v>1.2590024663456318E-2</v>
      </c>
      <c r="AY18" s="227">
        <v>7.5053664773133619E-3</v>
      </c>
      <c r="AZ18" s="227">
        <v>4.0257692819592239E-2</v>
      </c>
      <c r="BA18" s="227">
        <v>3.2590155062825095E-2</v>
      </c>
      <c r="BB18" s="227">
        <v>1.4428191637185329E-2</v>
      </c>
      <c r="BC18" s="227">
        <v>1.8180491126009717E-2</v>
      </c>
      <c r="BD18" s="227">
        <v>1.3672277387530789E-2</v>
      </c>
      <c r="BE18" s="227">
        <v>2.4986026167272486E-2</v>
      </c>
      <c r="BF18" s="227">
        <v>2.2388893711962194E-2</v>
      </c>
      <c r="BG18" s="227">
        <v>7.9139917810911072E-3</v>
      </c>
      <c r="BH18" s="228">
        <v>1.6387484633677025E-2</v>
      </c>
    </row>
    <row r="19" spans="1:60">
      <c r="A19" s="136" t="s">
        <v>144</v>
      </c>
      <c r="B19" s="119" t="s">
        <v>232</v>
      </c>
      <c r="C19" s="226">
        <v>0</v>
      </c>
      <c r="D19" s="227">
        <v>0</v>
      </c>
      <c r="E19" s="227">
        <v>0</v>
      </c>
      <c r="F19" s="227">
        <v>2.238567316917173E-3</v>
      </c>
      <c r="G19" s="227">
        <v>0</v>
      </c>
      <c r="H19" s="227">
        <v>0</v>
      </c>
      <c r="I19" s="227">
        <v>7.2805970660621395E-4</v>
      </c>
      <c r="J19" s="227">
        <v>4.4880709115204019E-5</v>
      </c>
      <c r="K19" s="227">
        <v>0</v>
      </c>
      <c r="L19" s="227">
        <v>3.8182376157068737E-4</v>
      </c>
      <c r="M19" s="227">
        <v>1.1477991618396818E-3</v>
      </c>
      <c r="N19" s="227">
        <v>5.8945506983989979E-5</v>
      </c>
      <c r="O19" s="227">
        <v>0</v>
      </c>
      <c r="P19" s="227">
        <v>1.3016244461047596E-3</v>
      </c>
      <c r="Q19" s="227">
        <v>0.16138098452591132</v>
      </c>
      <c r="R19" s="227">
        <v>3.6690563314533402E-2</v>
      </c>
      <c r="S19" s="227">
        <v>1.4288339023316826E-2</v>
      </c>
      <c r="T19" s="227">
        <v>1.9921313932429901E-3</v>
      </c>
      <c r="U19" s="227">
        <v>1.2411734087583356E-2</v>
      </c>
      <c r="V19" s="227">
        <v>1.4577110704395925E-3</v>
      </c>
      <c r="W19" s="227">
        <v>1.4864567275930413E-2</v>
      </c>
      <c r="X19" s="227">
        <v>1.7260855220753229E-4</v>
      </c>
      <c r="Y19" s="227">
        <v>7.0909005508486243E-3</v>
      </c>
      <c r="Z19" s="227">
        <v>0</v>
      </c>
      <c r="AA19" s="227">
        <v>1.1315228966986156E-2</v>
      </c>
      <c r="AB19" s="227">
        <v>0</v>
      </c>
      <c r="AC19" s="227">
        <v>4.1700475906681285E-6</v>
      </c>
      <c r="AD19" s="227">
        <v>0</v>
      </c>
      <c r="AE19" s="227">
        <v>0</v>
      </c>
      <c r="AF19" s="227">
        <v>1.036529561479221E-4</v>
      </c>
      <c r="AG19" s="227">
        <v>0</v>
      </c>
      <c r="AH19" s="227">
        <v>2.8477239135769135E-4</v>
      </c>
      <c r="AI19" s="227">
        <v>0</v>
      </c>
      <c r="AJ19" s="227">
        <v>0</v>
      </c>
      <c r="AK19" s="227">
        <v>0</v>
      </c>
      <c r="AL19" s="227">
        <v>1.9341794131971565E-2</v>
      </c>
      <c r="AM19" s="227">
        <v>6.7558751835170156E-6</v>
      </c>
      <c r="AN19" s="227">
        <v>0</v>
      </c>
      <c r="AO19" s="227">
        <v>0</v>
      </c>
      <c r="AP19" s="228">
        <v>7.7064426283386363E-3</v>
      </c>
      <c r="AQ19" s="226">
        <v>0</v>
      </c>
      <c r="AR19" s="227">
        <v>4.8211298587508529E-5</v>
      </c>
      <c r="AS19" s="227">
        <v>0</v>
      </c>
      <c r="AT19" s="227">
        <v>5.7596258597261696E-3</v>
      </c>
      <c r="AU19" s="227">
        <v>4.5459000422398747E-2</v>
      </c>
      <c r="AV19" s="227">
        <v>0.33026005135540354</v>
      </c>
      <c r="AW19" s="227">
        <v>9.1244100259861832E-3</v>
      </c>
      <c r="AX19" s="227">
        <v>1.2368152987877728E-2</v>
      </c>
      <c r="AY19" s="227">
        <v>9.652314984436941E-2</v>
      </c>
      <c r="AZ19" s="227">
        <v>5.3153600124972139E-2</v>
      </c>
      <c r="BA19" s="227">
        <v>6.3306700594608301E-2</v>
      </c>
      <c r="BB19" s="227">
        <v>3.1937777579672005E-2</v>
      </c>
      <c r="BC19" s="227">
        <v>2.6606572256163825E-2</v>
      </c>
      <c r="BD19" s="227">
        <v>2.3501252537553162E-2</v>
      </c>
      <c r="BE19" s="227">
        <v>2.4255821074885667E-2</v>
      </c>
      <c r="BF19" s="227">
        <v>2.4082605770549822E-2</v>
      </c>
      <c r="BG19" s="227">
        <v>3.8365622584789018E-2</v>
      </c>
      <c r="BH19" s="228">
        <v>2.7681918115479182E-2</v>
      </c>
    </row>
    <row r="20" spans="1:60">
      <c r="A20" s="136" t="s">
        <v>145</v>
      </c>
      <c r="B20" s="119" t="s">
        <v>233</v>
      </c>
      <c r="C20" s="226">
        <v>0</v>
      </c>
      <c r="D20" s="227">
        <v>9.2626898851426453E-5</v>
      </c>
      <c r="E20" s="227">
        <v>0</v>
      </c>
      <c r="F20" s="227">
        <v>2.9314572007248696E-3</v>
      </c>
      <c r="G20" s="227">
        <v>0</v>
      </c>
      <c r="H20" s="227">
        <v>0</v>
      </c>
      <c r="I20" s="227">
        <v>3.7116769356395217E-5</v>
      </c>
      <c r="J20" s="227">
        <v>0</v>
      </c>
      <c r="K20" s="227">
        <v>8.6871916046980331E-6</v>
      </c>
      <c r="L20" s="227">
        <v>2.544302261681309E-3</v>
      </c>
      <c r="M20" s="227">
        <v>1.1096662993200911E-3</v>
      </c>
      <c r="N20" s="227">
        <v>7.7190544859986879E-5</v>
      </c>
      <c r="O20" s="227">
        <v>1.7353390961052483E-4</v>
      </c>
      <c r="P20" s="227">
        <v>5.7484497198609721E-4</v>
      </c>
      <c r="Q20" s="227">
        <v>3.4299289349138764E-3</v>
      </c>
      <c r="R20" s="227">
        <v>0.16471427694396276</v>
      </c>
      <c r="S20" s="227">
        <v>1.8031336925357956E-3</v>
      </c>
      <c r="T20" s="227">
        <v>2.8414413289202523E-3</v>
      </c>
      <c r="U20" s="227">
        <v>1.7520599471632147E-3</v>
      </c>
      <c r="V20" s="227">
        <v>4.9837729712812206E-4</v>
      </c>
      <c r="W20" s="227">
        <v>1.529079142721157E-3</v>
      </c>
      <c r="X20" s="227">
        <v>4.5883286029850352E-5</v>
      </c>
      <c r="Y20" s="227">
        <v>6.1007443447989538E-5</v>
      </c>
      <c r="Z20" s="227">
        <v>9.1323200111049004E-6</v>
      </c>
      <c r="AA20" s="227">
        <v>2.7689030883919062E-4</v>
      </c>
      <c r="AB20" s="227">
        <v>0</v>
      </c>
      <c r="AC20" s="227">
        <v>3.1275356930010964E-6</v>
      </c>
      <c r="AD20" s="227">
        <v>0</v>
      </c>
      <c r="AE20" s="227">
        <v>0</v>
      </c>
      <c r="AF20" s="227">
        <v>6.1405779708484652E-5</v>
      </c>
      <c r="AG20" s="227">
        <v>1.2523638367418503E-6</v>
      </c>
      <c r="AH20" s="227">
        <v>1.3951385167379691E-5</v>
      </c>
      <c r="AI20" s="227">
        <v>0</v>
      </c>
      <c r="AJ20" s="227">
        <v>0</v>
      </c>
      <c r="AK20" s="227">
        <v>0</v>
      </c>
      <c r="AL20" s="227">
        <v>2.2678853723772513E-2</v>
      </c>
      <c r="AM20" s="227">
        <v>8.0226017804264567E-6</v>
      </c>
      <c r="AN20" s="227">
        <v>0</v>
      </c>
      <c r="AO20" s="227">
        <v>0</v>
      </c>
      <c r="AP20" s="228">
        <v>5.0599903918449578E-3</v>
      </c>
      <c r="AQ20" s="226">
        <v>0</v>
      </c>
      <c r="AR20" s="227">
        <v>2.5225877402069866E-5</v>
      </c>
      <c r="AS20" s="227">
        <v>0</v>
      </c>
      <c r="AT20" s="227">
        <v>3.3964006261827571E-3</v>
      </c>
      <c r="AU20" s="227">
        <v>7.7388989827807259E-2</v>
      </c>
      <c r="AV20" s="227">
        <v>2.0335361124993536E-2</v>
      </c>
      <c r="AW20" s="227">
        <v>1.3799150490807708E-2</v>
      </c>
      <c r="AX20" s="227">
        <v>1.2286184632109981E-2</v>
      </c>
      <c r="AY20" s="227">
        <v>0.10237923913198949</v>
      </c>
      <c r="AZ20" s="227">
        <v>3.297233166953243E-2</v>
      </c>
      <c r="BA20" s="227">
        <v>4.9220951019110032E-2</v>
      </c>
      <c r="BB20" s="227">
        <v>2.8713443452306874E-2</v>
      </c>
      <c r="BC20" s="227">
        <v>2.2610245958994385E-2</v>
      </c>
      <c r="BD20" s="227">
        <v>1.966687356391222E-2</v>
      </c>
      <c r="BE20" s="227">
        <v>2.4860519723357212E-2</v>
      </c>
      <c r="BF20" s="227">
        <v>2.3668290050886068E-2</v>
      </c>
      <c r="BG20" s="227">
        <v>3.2841865449864158E-2</v>
      </c>
      <c r="BH20" s="228">
        <v>2.2159462107594702E-2</v>
      </c>
    </row>
    <row r="21" spans="1:60">
      <c r="A21" s="136" t="s">
        <v>146</v>
      </c>
      <c r="B21" s="119" t="s">
        <v>234</v>
      </c>
      <c r="C21" s="226">
        <v>8.3326782485653643E-4</v>
      </c>
      <c r="D21" s="227">
        <v>0</v>
      </c>
      <c r="E21" s="227">
        <v>2.1810726515300224E-5</v>
      </c>
      <c r="F21" s="227">
        <v>0</v>
      </c>
      <c r="G21" s="227">
        <v>0</v>
      </c>
      <c r="H21" s="227">
        <v>0</v>
      </c>
      <c r="I21" s="227">
        <v>0</v>
      </c>
      <c r="J21" s="227">
        <v>2.7200429766790314E-6</v>
      </c>
      <c r="K21" s="227">
        <v>0</v>
      </c>
      <c r="L21" s="227">
        <v>0</v>
      </c>
      <c r="M21" s="227">
        <v>0</v>
      </c>
      <c r="N21" s="227">
        <v>0</v>
      </c>
      <c r="O21" s="227">
        <v>0</v>
      </c>
      <c r="P21" s="227">
        <v>2.1928691029442399E-5</v>
      </c>
      <c r="Q21" s="227">
        <v>2.1345489073186655E-3</v>
      </c>
      <c r="R21" s="227">
        <v>6.5828720226201523E-3</v>
      </c>
      <c r="S21" s="227">
        <v>0.13735434995321252</v>
      </c>
      <c r="T21" s="227">
        <v>8.7428963966776997E-5</v>
      </c>
      <c r="U21" s="227">
        <v>6.0366191004651863E-4</v>
      </c>
      <c r="V21" s="227">
        <v>5.2729338603999269E-4</v>
      </c>
      <c r="W21" s="227">
        <v>4.5552706168173844E-4</v>
      </c>
      <c r="X21" s="227">
        <v>1.1361575588343897E-4</v>
      </c>
      <c r="Y21" s="227">
        <v>2.262134407496249E-4</v>
      </c>
      <c r="Z21" s="227">
        <v>0</v>
      </c>
      <c r="AA21" s="227">
        <v>1.0117145899893504E-4</v>
      </c>
      <c r="AB21" s="227">
        <v>2.8099991008002876E-5</v>
      </c>
      <c r="AC21" s="227">
        <v>8.7501498610852895E-4</v>
      </c>
      <c r="AD21" s="227">
        <v>1.1059067329303296E-5</v>
      </c>
      <c r="AE21" s="227">
        <v>0</v>
      </c>
      <c r="AF21" s="227">
        <v>3.0457266735408392E-5</v>
      </c>
      <c r="AG21" s="227">
        <v>3.1309095918546253E-5</v>
      </c>
      <c r="AH21" s="227">
        <v>2.5678755405135916E-3</v>
      </c>
      <c r="AI21" s="227">
        <v>0</v>
      </c>
      <c r="AJ21" s="227">
        <v>1.0618316744426802E-2</v>
      </c>
      <c r="AK21" s="227">
        <v>0</v>
      </c>
      <c r="AL21" s="227">
        <v>7.6423048485733027E-3</v>
      </c>
      <c r="AM21" s="227">
        <v>4.6995556745340239E-4</v>
      </c>
      <c r="AN21" s="227">
        <v>2.4709464226042401E-2</v>
      </c>
      <c r="AO21" s="227">
        <v>0</v>
      </c>
      <c r="AP21" s="228">
        <v>2.4525026225293883E-3</v>
      </c>
      <c r="AQ21" s="226">
        <v>1.418521012738032E-3</v>
      </c>
      <c r="AR21" s="227">
        <v>1.1220536652328578E-3</v>
      </c>
      <c r="AS21" s="227">
        <v>2.4001420884116338E-6</v>
      </c>
      <c r="AT21" s="227">
        <v>1.6767521150669668E-2</v>
      </c>
      <c r="AU21" s="227">
        <v>4.9590571506035297E-2</v>
      </c>
      <c r="AV21" s="227">
        <v>0.15603081324211143</v>
      </c>
      <c r="AW21" s="227">
        <v>1.041521928888553E-2</v>
      </c>
      <c r="AX21" s="227">
        <v>7.9431358959391116E-3</v>
      </c>
      <c r="AY21" s="227">
        <v>5.4795281680920429E-3</v>
      </c>
      <c r="AZ21" s="227">
        <v>5.4926701200477459E-3</v>
      </c>
      <c r="BA21" s="227">
        <v>5.4895935015576601E-3</v>
      </c>
      <c r="BB21" s="227">
        <v>8.3412923592754463E-3</v>
      </c>
      <c r="BC21" s="227">
        <v>7.2573180439377376E-3</v>
      </c>
      <c r="BD21" s="227">
        <v>1.7717140408869198E-2</v>
      </c>
      <c r="BE21" s="227">
        <v>7.9488196451287709E-3</v>
      </c>
      <c r="BF21" s="227">
        <v>1.0191190709158257E-2</v>
      </c>
      <c r="BG21" s="227">
        <v>6.8275304509159617E-3</v>
      </c>
      <c r="BH21" s="228">
        <v>6.0073300427952031E-3</v>
      </c>
    </row>
    <row r="22" spans="1:60">
      <c r="A22" s="136" t="s">
        <v>147</v>
      </c>
      <c r="B22" s="119" t="s">
        <v>249</v>
      </c>
      <c r="C22" s="226">
        <v>0</v>
      </c>
      <c r="D22" s="227">
        <v>0</v>
      </c>
      <c r="E22" s="227">
        <v>0</v>
      </c>
      <c r="F22" s="227">
        <v>0</v>
      </c>
      <c r="G22" s="227">
        <v>5.1694680875811285E-7</v>
      </c>
      <c r="H22" s="227">
        <v>0</v>
      </c>
      <c r="I22" s="227">
        <v>1.1420544417352375E-5</v>
      </c>
      <c r="J22" s="227">
        <v>4.7600752091883053E-6</v>
      </c>
      <c r="K22" s="227">
        <v>0</v>
      </c>
      <c r="L22" s="227">
        <v>0</v>
      </c>
      <c r="M22" s="227">
        <v>0</v>
      </c>
      <c r="N22" s="227">
        <v>3.5086611299994034E-7</v>
      </c>
      <c r="O22" s="227">
        <v>3.9768187619078608E-5</v>
      </c>
      <c r="P22" s="227">
        <v>7.0547731711863267E-3</v>
      </c>
      <c r="Q22" s="227">
        <v>2.9848448882097236E-3</v>
      </c>
      <c r="R22" s="227">
        <v>9.6466933317579853E-3</v>
      </c>
      <c r="S22" s="227">
        <v>0.14178100044010136</v>
      </c>
      <c r="T22" s="227">
        <v>0.32269718353837507</v>
      </c>
      <c r="U22" s="227">
        <v>8.501288183088955E-2</v>
      </c>
      <c r="V22" s="227">
        <v>0.31852602788191348</v>
      </c>
      <c r="W22" s="227">
        <v>7.2102918925062692E-3</v>
      </c>
      <c r="X22" s="227">
        <v>1.4333064588372302E-3</v>
      </c>
      <c r="Y22" s="227">
        <v>3.5416710532638174E-4</v>
      </c>
      <c r="Z22" s="227">
        <v>4.5661600055524502E-6</v>
      </c>
      <c r="AA22" s="227">
        <v>2.6624068157614482E-5</v>
      </c>
      <c r="AB22" s="227">
        <v>0</v>
      </c>
      <c r="AC22" s="227">
        <v>2.8147821237009867E-5</v>
      </c>
      <c r="AD22" s="227">
        <v>4.3385571830343702E-5</v>
      </c>
      <c r="AE22" s="227">
        <v>0</v>
      </c>
      <c r="AF22" s="227">
        <v>5.4037086143466497E-6</v>
      </c>
      <c r="AG22" s="227">
        <v>8.6914050269884405E-4</v>
      </c>
      <c r="AH22" s="227">
        <v>1.8694856124288788E-3</v>
      </c>
      <c r="AI22" s="227">
        <v>1.594752821801369E-3</v>
      </c>
      <c r="AJ22" s="227">
        <v>3.4833568692145798E-6</v>
      </c>
      <c r="AK22" s="227">
        <v>0</v>
      </c>
      <c r="AL22" s="227">
        <v>2.4980366306711167E-2</v>
      </c>
      <c r="AM22" s="227">
        <v>1.0978297173215151E-5</v>
      </c>
      <c r="AN22" s="227">
        <v>3.5978168046634243E-2</v>
      </c>
      <c r="AO22" s="227">
        <v>0</v>
      </c>
      <c r="AP22" s="228">
        <v>1.3701400554414572E-2</v>
      </c>
      <c r="AQ22" s="226">
        <v>3.5821237695404851E-5</v>
      </c>
      <c r="AR22" s="227">
        <v>4.7721717414244671E-4</v>
      </c>
      <c r="AS22" s="227">
        <v>0</v>
      </c>
      <c r="AT22" s="227">
        <v>0</v>
      </c>
      <c r="AU22" s="227">
        <v>0</v>
      </c>
      <c r="AV22" s="227">
        <v>-0.28217898564461369</v>
      </c>
      <c r="AW22" s="227">
        <v>-4.9655155877523401E-4</v>
      </c>
      <c r="AX22" s="227">
        <v>1.307056758427089E-2</v>
      </c>
      <c r="AY22" s="227">
        <v>3.6552284507466858E-2</v>
      </c>
      <c r="AZ22" s="227">
        <v>1.0545701303976316E-2</v>
      </c>
      <c r="BA22" s="227">
        <v>1.6634015659218401E-2</v>
      </c>
      <c r="BB22" s="227">
        <v>6.7162466128386535E-3</v>
      </c>
      <c r="BC22" s="227">
        <v>1.4066627937691048E-2</v>
      </c>
      <c r="BD22" s="227">
        <v>4.7311669923220563E-2</v>
      </c>
      <c r="BE22" s="227">
        <v>2.1971056415498427E-2</v>
      </c>
      <c r="BF22" s="227">
        <v>2.7788131821682417E-2</v>
      </c>
      <c r="BG22" s="227">
        <v>-1.0526764155018973E-2</v>
      </c>
      <c r="BH22" s="228">
        <v>8.2205271794869687E-3</v>
      </c>
    </row>
    <row r="23" spans="1:60">
      <c r="A23" s="136" t="s">
        <v>148</v>
      </c>
      <c r="B23" s="119" t="s">
        <v>15</v>
      </c>
      <c r="C23" s="226">
        <v>3.6684747006262609E-5</v>
      </c>
      <c r="D23" s="227">
        <v>0</v>
      </c>
      <c r="E23" s="227">
        <v>1.4176972234945147E-3</v>
      </c>
      <c r="F23" s="227">
        <v>1.5989766549408379E-4</v>
      </c>
      <c r="G23" s="227">
        <v>5.1694680875811285E-7</v>
      </c>
      <c r="H23" s="227">
        <v>0</v>
      </c>
      <c r="I23" s="227">
        <v>7.4233538712790433E-5</v>
      </c>
      <c r="J23" s="227">
        <v>3.4000537208487894E-6</v>
      </c>
      <c r="K23" s="227">
        <v>0</v>
      </c>
      <c r="L23" s="227">
        <v>2.1410678218917049E-5</v>
      </c>
      <c r="M23" s="227">
        <v>3.0506290015672606E-5</v>
      </c>
      <c r="N23" s="227">
        <v>0</v>
      </c>
      <c r="O23" s="227">
        <v>3.6152897835526007E-6</v>
      </c>
      <c r="P23" s="227">
        <v>8.2545858375115326E-4</v>
      </c>
      <c r="Q23" s="227">
        <v>2.2808702876726556E-2</v>
      </c>
      <c r="R23" s="227">
        <v>2.0824718145814727E-2</v>
      </c>
      <c r="S23" s="227">
        <v>2.2355439524519627E-2</v>
      </c>
      <c r="T23" s="227">
        <v>3.9624055454942859E-2</v>
      </c>
      <c r="U23" s="227">
        <v>0.15129718563913197</v>
      </c>
      <c r="V23" s="227">
        <v>2.4201065472829082E-2</v>
      </c>
      <c r="W23" s="227">
        <v>2.3518693480901607E-2</v>
      </c>
      <c r="X23" s="227">
        <v>1.3371700500127818E-3</v>
      </c>
      <c r="Y23" s="227">
        <v>8.4379233066250309E-3</v>
      </c>
      <c r="Z23" s="227">
        <v>2.7396960033314705E-6</v>
      </c>
      <c r="AA23" s="227">
        <v>2.0234291799787007E-4</v>
      </c>
      <c r="AB23" s="227">
        <v>0</v>
      </c>
      <c r="AC23" s="227">
        <v>2.1128241126051851E-4</v>
      </c>
      <c r="AD23" s="227">
        <v>2.5520924606084528E-6</v>
      </c>
      <c r="AE23" s="227">
        <v>1.1412106270767334E-5</v>
      </c>
      <c r="AF23" s="227">
        <v>1.9797223378015453E-4</v>
      </c>
      <c r="AG23" s="227">
        <v>1.0770328995979913E-4</v>
      </c>
      <c r="AH23" s="227">
        <v>1.6396980920249779E-3</v>
      </c>
      <c r="AI23" s="227">
        <v>4.3349207292400592E-4</v>
      </c>
      <c r="AJ23" s="227">
        <v>7.280215856658472E-5</v>
      </c>
      <c r="AK23" s="227">
        <v>0</v>
      </c>
      <c r="AL23" s="227">
        <v>1.2231964668440516E-2</v>
      </c>
      <c r="AM23" s="227">
        <v>1.7311930157762353E-4</v>
      </c>
      <c r="AN23" s="227">
        <v>0</v>
      </c>
      <c r="AO23" s="227">
        <v>1.1569283022873215E-3</v>
      </c>
      <c r="AP23" s="228">
        <v>9.6730958208632485E-3</v>
      </c>
      <c r="AQ23" s="226">
        <v>5.2531845080311217E-3</v>
      </c>
      <c r="AR23" s="227">
        <v>1.0726059667332082E-2</v>
      </c>
      <c r="AS23" s="227">
        <v>0</v>
      </c>
      <c r="AT23" s="227">
        <v>1.0997432755321834E-2</v>
      </c>
      <c r="AU23" s="227">
        <v>5.0624196683344225E-2</v>
      </c>
      <c r="AV23" s="227">
        <v>0.24812587243869233</v>
      </c>
      <c r="AW23" s="227">
        <v>1.6160615392367756E-2</v>
      </c>
      <c r="AX23" s="227">
        <v>1.8035836335300492E-2</v>
      </c>
      <c r="AY23" s="227">
        <v>0.14437006743442224</v>
      </c>
      <c r="AZ23" s="227">
        <v>6.6614253028728879E-2</v>
      </c>
      <c r="BA23" s="227">
        <v>8.4817407104969975E-2</v>
      </c>
      <c r="BB23" s="227">
        <v>4.5068448707622832E-2</v>
      </c>
      <c r="BC23" s="227">
        <v>3.6702721213023919E-2</v>
      </c>
      <c r="BD23" s="227">
        <v>4.6007036256008438E-2</v>
      </c>
      <c r="BE23" s="227">
        <v>2.6309434925417111E-2</v>
      </c>
      <c r="BF23" s="227">
        <v>3.0831126250139094E-2</v>
      </c>
      <c r="BG23" s="227">
        <v>5.6718773394130735E-2</v>
      </c>
      <c r="BH23" s="228">
        <v>3.9204337366369586E-2</v>
      </c>
    </row>
    <row r="24" spans="1:60">
      <c r="A24" s="136" t="s">
        <v>149</v>
      </c>
      <c r="B24" s="119" t="s">
        <v>321</v>
      </c>
      <c r="C24" s="226">
        <v>1.0481356287503603E-5</v>
      </c>
      <c r="D24" s="227">
        <v>0</v>
      </c>
      <c r="E24" s="227">
        <v>4.3621453030600448E-5</v>
      </c>
      <c r="F24" s="227">
        <v>0</v>
      </c>
      <c r="G24" s="227">
        <v>2.2228712776598853E-5</v>
      </c>
      <c r="H24" s="227">
        <v>0</v>
      </c>
      <c r="I24" s="227">
        <v>0</v>
      </c>
      <c r="J24" s="227">
        <v>2.5160397534281043E-5</v>
      </c>
      <c r="K24" s="227">
        <v>0</v>
      </c>
      <c r="L24" s="227">
        <v>5.3526695547292622E-6</v>
      </c>
      <c r="M24" s="227">
        <v>7.6265725039181514E-6</v>
      </c>
      <c r="N24" s="227">
        <v>3.5086611299994034E-7</v>
      </c>
      <c r="O24" s="227">
        <v>0</v>
      </c>
      <c r="P24" s="227">
        <v>3.9158376838290004E-5</v>
      </c>
      <c r="Q24" s="227">
        <v>4.8681067608266697E-4</v>
      </c>
      <c r="R24" s="227">
        <v>1.9923526093448287E-4</v>
      </c>
      <c r="S24" s="227">
        <v>3.8455457897682848E-5</v>
      </c>
      <c r="T24" s="227">
        <v>4.0592018984575034E-5</v>
      </c>
      <c r="U24" s="227">
        <v>5.5652128366544562E-5</v>
      </c>
      <c r="V24" s="227">
        <v>1.3884825516917613E-2</v>
      </c>
      <c r="W24" s="227">
        <v>1.1490292744954572E-3</v>
      </c>
      <c r="X24" s="227">
        <v>5.6807877941719487E-5</v>
      </c>
      <c r="Y24" s="227">
        <v>1.7044291943832121E-3</v>
      </c>
      <c r="Z24" s="227">
        <v>1.2785248015546862E-5</v>
      </c>
      <c r="AA24" s="227">
        <v>1.0649627263045793E-5</v>
      </c>
      <c r="AB24" s="227">
        <v>1.6859994604801726E-5</v>
      </c>
      <c r="AC24" s="227">
        <v>2.9572587497154811E-4</v>
      </c>
      <c r="AD24" s="227">
        <v>1.4291717779407336E-4</v>
      </c>
      <c r="AE24" s="227">
        <v>6.4154543359989336E-5</v>
      </c>
      <c r="AF24" s="227">
        <v>1.4344390139902017E-4</v>
      </c>
      <c r="AG24" s="227">
        <v>1.9536875853172863E-4</v>
      </c>
      <c r="AH24" s="227">
        <v>1.3352296274898093E-3</v>
      </c>
      <c r="AI24" s="227">
        <v>1.256334728317615E-4</v>
      </c>
      <c r="AJ24" s="227">
        <v>2.5080169458344974E-5</v>
      </c>
      <c r="AK24" s="227">
        <v>7.2882211134159334E-5</v>
      </c>
      <c r="AL24" s="227">
        <v>1.9823481202175452E-3</v>
      </c>
      <c r="AM24" s="227">
        <v>1.2625041749197424E-4</v>
      </c>
      <c r="AN24" s="227">
        <v>0</v>
      </c>
      <c r="AO24" s="227">
        <v>0</v>
      </c>
      <c r="AP24" s="228">
        <v>5.4401377956050337E-4</v>
      </c>
      <c r="AQ24" s="226">
        <v>6.4120015474774682E-4</v>
      </c>
      <c r="AR24" s="227">
        <v>1.001616696609949E-2</v>
      </c>
      <c r="AS24" s="227">
        <v>0</v>
      </c>
      <c r="AT24" s="227">
        <v>3.2372393030381898E-2</v>
      </c>
      <c r="AU24" s="227">
        <v>2.2531750483255061E-2</v>
      </c>
      <c r="AV24" s="227">
        <v>-0.10398607544763644</v>
      </c>
      <c r="AW24" s="227">
        <v>1.0508179285506188E-2</v>
      </c>
      <c r="AX24" s="227">
        <v>6.1352102629477897E-3</v>
      </c>
      <c r="AY24" s="227">
        <v>3.8013968794663337E-2</v>
      </c>
      <c r="AZ24" s="227">
        <v>3.3187064475584907E-2</v>
      </c>
      <c r="BA24" s="227">
        <v>3.4317074928218332E-2</v>
      </c>
      <c r="BB24" s="227">
        <v>2.0532877053804209E-2</v>
      </c>
      <c r="BC24" s="227">
        <v>1.4012647365477183E-2</v>
      </c>
      <c r="BD24" s="227">
        <v>4.4224220625074633E-2</v>
      </c>
      <c r="BE24" s="227">
        <v>1.7271407020290912E-3</v>
      </c>
      <c r="BF24" s="227">
        <v>1.1482576117183932E-2</v>
      </c>
      <c r="BG24" s="227">
        <v>2.7938689820713174E-2</v>
      </c>
      <c r="BH24" s="228">
        <v>1.5090594182969539E-2</v>
      </c>
    </row>
    <row r="25" spans="1:60">
      <c r="A25" s="136" t="s">
        <v>150</v>
      </c>
      <c r="B25" s="119" t="s">
        <v>208</v>
      </c>
      <c r="C25" s="226">
        <v>0</v>
      </c>
      <c r="D25" s="227">
        <v>0</v>
      </c>
      <c r="E25" s="227">
        <v>4.4537503544243059E-2</v>
      </c>
      <c r="F25" s="227">
        <v>1.0659844366272253E-4</v>
      </c>
      <c r="G25" s="227">
        <v>5.1694680875811285E-7</v>
      </c>
      <c r="H25" s="227">
        <v>0</v>
      </c>
      <c r="I25" s="227">
        <v>0</v>
      </c>
      <c r="J25" s="227">
        <v>0</v>
      </c>
      <c r="K25" s="227">
        <v>0</v>
      </c>
      <c r="L25" s="227">
        <v>0</v>
      </c>
      <c r="M25" s="227">
        <v>0</v>
      </c>
      <c r="N25" s="227">
        <v>0</v>
      </c>
      <c r="O25" s="227">
        <v>0</v>
      </c>
      <c r="P25" s="227">
        <v>0</v>
      </c>
      <c r="Q25" s="227">
        <v>0</v>
      </c>
      <c r="R25" s="227">
        <v>1.303137607856356E-3</v>
      </c>
      <c r="S25" s="227">
        <v>0</v>
      </c>
      <c r="T25" s="227">
        <v>0</v>
      </c>
      <c r="U25" s="227">
        <v>0</v>
      </c>
      <c r="V25" s="227">
        <v>0</v>
      </c>
      <c r="W25" s="227">
        <v>0.34343987753159388</v>
      </c>
      <c r="X25" s="227">
        <v>2.1849183823738266E-6</v>
      </c>
      <c r="Y25" s="227">
        <v>1.6196666402121115E-6</v>
      </c>
      <c r="Z25" s="227">
        <v>0</v>
      </c>
      <c r="AA25" s="227">
        <v>0</v>
      </c>
      <c r="AB25" s="227">
        <v>0</v>
      </c>
      <c r="AC25" s="227">
        <v>4.8650555224461496E-6</v>
      </c>
      <c r="AD25" s="227">
        <v>0</v>
      </c>
      <c r="AE25" s="227">
        <v>0</v>
      </c>
      <c r="AF25" s="227">
        <v>1.3673347779247697E-2</v>
      </c>
      <c r="AG25" s="227">
        <v>0</v>
      </c>
      <c r="AH25" s="227">
        <v>4.6179084904026781E-3</v>
      </c>
      <c r="AI25" s="227">
        <v>5.036657244156204E-5</v>
      </c>
      <c r="AJ25" s="227">
        <v>0</v>
      </c>
      <c r="AK25" s="227">
        <v>0</v>
      </c>
      <c r="AL25" s="227">
        <v>2.1996686463417178E-2</v>
      </c>
      <c r="AM25" s="227">
        <v>2.7023500734068063E-5</v>
      </c>
      <c r="AN25" s="227">
        <v>0</v>
      </c>
      <c r="AO25" s="227">
        <v>0</v>
      </c>
      <c r="AP25" s="228">
        <v>1.1928517297810607E-2</v>
      </c>
      <c r="AQ25" s="226">
        <v>0</v>
      </c>
      <c r="AR25" s="227">
        <v>8.1409051127791718E-3</v>
      </c>
      <c r="AS25" s="227">
        <v>0</v>
      </c>
      <c r="AT25" s="227">
        <v>3.0453825560759214E-2</v>
      </c>
      <c r="AU25" s="227">
        <v>4.0649620506953067E-2</v>
      </c>
      <c r="AV25" s="227">
        <v>0.13609181932548642</v>
      </c>
      <c r="AW25" s="227">
        <v>1.3202614250528643E-2</v>
      </c>
      <c r="AX25" s="227">
        <v>1.8653034820287441E-2</v>
      </c>
      <c r="AY25" s="227">
        <v>0.13420676808786169</v>
      </c>
      <c r="AZ25" s="227">
        <v>3.9530174036987685E-2</v>
      </c>
      <c r="BA25" s="227">
        <v>6.1694595335822423E-2</v>
      </c>
      <c r="BB25" s="227">
        <v>3.3620086016586552E-2</v>
      </c>
      <c r="BC25" s="227">
        <v>3.0684076406179057E-2</v>
      </c>
      <c r="BD25" s="227">
        <v>2.3882590843419028E-2</v>
      </c>
      <c r="BE25" s="227">
        <v>3.8124947803394822E-2</v>
      </c>
      <c r="BF25" s="227">
        <v>3.4855537440748242E-2</v>
      </c>
      <c r="BG25" s="227">
        <v>3.2609122735472798E-2</v>
      </c>
      <c r="BH25" s="228">
        <v>2.8906809007270596E-2</v>
      </c>
    </row>
    <row r="26" spans="1:60">
      <c r="A26" s="136" t="s">
        <v>151</v>
      </c>
      <c r="B26" s="119" t="s">
        <v>16</v>
      </c>
      <c r="C26" s="226">
        <v>1.0324135943191048E-3</v>
      </c>
      <c r="D26" s="227">
        <v>3.0566876620970731E-3</v>
      </c>
      <c r="E26" s="227">
        <v>6.3251106894370648E-3</v>
      </c>
      <c r="F26" s="227">
        <v>5.8096151796183772E-3</v>
      </c>
      <c r="G26" s="227">
        <v>8.6748843977698907E-3</v>
      </c>
      <c r="H26" s="227">
        <v>1.5585702781391314E-2</v>
      </c>
      <c r="I26" s="227">
        <v>1.5066553222592122E-2</v>
      </c>
      <c r="J26" s="227">
        <v>4.3330284618496974E-3</v>
      </c>
      <c r="K26" s="227">
        <v>1.1892765306831608E-2</v>
      </c>
      <c r="L26" s="227">
        <v>2.0928937958991415E-3</v>
      </c>
      <c r="M26" s="227">
        <v>1.2633417352740418E-2</v>
      </c>
      <c r="N26" s="227">
        <v>7.8267703826896701E-3</v>
      </c>
      <c r="O26" s="227">
        <v>3.2877445291627352E-2</v>
      </c>
      <c r="P26" s="227">
        <v>5.9787009756701176E-3</v>
      </c>
      <c r="Q26" s="227">
        <v>9.726940937347002E-4</v>
      </c>
      <c r="R26" s="227">
        <v>3.6186683439495609E-3</v>
      </c>
      <c r="S26" s="227">
        <v>1.066925315227934E-2</v>
      </c>
      <c r="T26" s="227">
        <v>6.4978455005308185E-3</v>
      </c>
      <c r="U26" s="227">
        <v>3.0772353332089346E-3</v>
      </c>
      <c r="V26" s="227">
        <v>6.8037856263224858E-3</v>
      </c>
      <c r="W26" s="227">
        <v>2.2607639357538128E-3</v>
      </c>
      <c r="X26" s="227">
        <v>5.7830419744670437E-2</v>
      </c>
      <c r="Y26" s="227">
        <v>3.2819845019498085E-3</v>
      </c>
      <c r="Z26" s="227">
        <v>1.1934115790511885E-2</v>
      </c>
      <c r="AA26" s="227">
        <v>3.8232161874334398E-3</v>
      </c>
      <c r="AB26" s="227">
        <v>4.0014387195396097E-3</v>
      </c>
      <c r="AC26" s="227">
        <v>6.7311518192701373E-3</v>
      </c>
      <c r="AD26" s="227">
        <v>1.6022036467699868E-2</v>
      </c>
      <c r="AE26" s="227">
        <v>7.0323249452296002E-5</v>
      </c>
      <c r="AF26" s="227">
        <v>2.5441642648819365E-3</v>
      </c>
      <c r="AG26" s="227">
        <v>1.8471114228105549E-2</v>
      </c>
      <c r="AH26" s="227">
        <v>8.8788256544635822E-3</v>
      </c>
      <c r="AI26" s="227">
        <v>1.7495875883183507E-2</v>
      </c>
      <c r="AJ26" s="227">
        <v>3.9208664919879307E-3</v>
      </c>
      <c r="AK26" s="227">
        <v>4.9520659303694564E-2</v>
      </c>
      <c r="AL26" s="227">
        <v>7.4931475871006237E-3</v>
      </c>
      <c r="AM26" s="227">
        <v>6.3479892193121761E-3</v>
      </c>
      <c r="AN26" s="227">
        <v>6.3230980581442844E-2</v>
      </c>
      <c r="AO26" s="227">
        <v>1.7194714217481292E-3</v>
      </c>
      <c r="AP26" s="228">
        <v>7.4796376006800247E-3</v>
      </c>
      <c r="AQ26" s="226">
        <v>1.9939891963147112E-2</v>
      </c>
      <c r="AR26" s="227">
        <v>1.2173975242294967E-2</v>
      </c>
      <c r="AS26" s="227">
        <v>2.4001420884116339E-7</v>
      </c>
      <c r="AT26" s="227">
        <v>3.7952847967587067E-3</v>
      </c>
      <c r="AU26" s="227">
        <v>8.681013309555426E-3</v>
      </c>
      <c r="AV26" s="227">
        <v>1.6664656108363349E-2</v>
      </c>
      <c r="AW26" s="227">
        <v>9.0996831351974131E-3</v>
      </c>
      <c r="AX26" s="227">
        <v>1.2134214650965451E-2</v>
      </c>
      <c r="AY26" s="227">
        <v>1.5494293544933726E-2</v>
      </c>
      <c r="AZ26" s="227">
        <v>2.5457692382391539E-2</v>
      </c>
      <c r="BA26" s="227">
        <v>2.3125194349318322E-2</v>
      </c>
      <c r="BB26" s="227">
        <v>1.5005102398542145E-2</v>
      </c>
      <c r="BC26" s="227">
        <v>1.5206429789932056E-2</v>
      </c>
      <c r="BD26" s="227">
        <v>4.062473345029808E-2</v>
      </c>
      <c r="BE26" s="227">
        <v>1.8169110432220734E-2</v>
      </c>
      <c r="BF26" s="227">
        <v>2.3323920608745888E-2</v>
      </c>
      <c r="BG26" s="227">
        <v>8.1978580275358145E-3</v>
      </c>
      <c r="BH26" s="228">
        <v>1.1747940863951584E-2</v>
      </c>
    </row>
    <row r="27" spans="1:60">
      <c r="A27" s="136" t="s">
        <v>152</v>
      </c>
      <c r="B27" s="119" t="s">
        <v>17</v>
      </c>
      <c r="C27" s="226">
        <v>2.767078059900951E-3</v>
      </c>
      <c r="D27" s="227">
        <v>1.2041496850685438E-3</v>
      </c>
      <c r="E27" s="227">
        <v>1.3086435909180135E-3</v>
      </c>
      <c r="F27" s="227">
        <v>7.4085918345592151E-3</v>
      </c>
      <c r="G27" s="227">
        <v>6.5186992584398027E-4</v>
      </c>
      <c r="H27" s="227">
        <v>1.7592764665799417E-3</v>
      </c>
      <c r="I27" s="227">
        <v>3.6717050301787887E-3</v>
      </c>
      <c r="J27" s="227">
        <v>3.4292941828480889E-3</v>
      </c>
      <c r="K27" s="227">
        <v>1.2248940162624226E-3</v>
      </c>
      <c r="L27" s="227">
        <v>3.0349636375314915E-3</v>
      </c>
      <c r="M27" s="227">
        <v>5.636037080395514E-3</v>
      </c>
      <c r="N27" s="227">
        <v>4.0746081702683077E-3</v>
      </c>
      <c r="O27" s="227">
        <v>2.9283847246776066E-3</v>
      </c>
      <c r="P27" s="227">
        <v>3.0230266919159879E-3</v>
      </c>
      <c r="Q27" s="227">
        <v>1.6811195347388099E-3</v>
      </c>
      <c r="R27" s="227">
        <v>1.6668577935158189E-3</v>
      </c>
      <c r="S27" s="227">
        <v>9.0583967492319586E-4</v>
      </c>
      <c r="T27" s="227">
        <v>2.8008493099356772E-3</v>
      </c>
      <c r="U27" s="227">
        <v>1.6682543891524181E-3</v>
      </c>
      <c r="V27" s="227">
        <v>1.7468719595582982E-3</v>
      </c>
      <c r="W27" s="227">
        <v>1.1987554254782591E-3</v>
      </c>
      <c r="X27" s="227">
        <v>1.5250730308969309E-3</v>
      </c>
      <c r="Y27" s="227">
        <v>8.2009120882739917E-4</v>
      </c>
      <c r="Z27" s="227">
        <v>1.5923113171362507E-2</v>
      </c>
      <c r="AA27" s="227">
        <v>2.9350372736954206E-2</v>
      </c>
      <c r="AB27" s="227">
        <v>3.1640589875011238E-3</v>
      </c>
      <c r="AC27" s="227">
        <v>3.4375092305740937E-3</v>
      </c>
      <c r="AD27" s="227">
        <v>2.5614501329640172E-3</v>
      </c>
      <c r="AE27" s="227">
        <v>9.0174145657338865E-3</v>
      </c>
      <c r="AF27" s="227">
        <v>5.9372020284539648E-3</v>
      </c>
      <c r="AG27" s="227">
        <v>2.3819960174829994E-3</v>
      </c>
      <c r="AH27" s="227">
        <v>8.9395552134274702E-3</v>
      </c>
      <c r="AI27" s="227">
        <v>5.3484772600584591E-3</v>
      </c>
      <c r="AJ27" s="227">
        <v>2.291700484256272E-3</v>
      </c>
      <c r="AK27" s="227">
        <v>1.5193137859505523E-3</v>
      </c>
      <c r="AL27" s="227">
        <v>1.3873229158480392E-3</v>
      </c>
      <c r="AM27" s="227">
        <v>2.2201494821832792E-3</v>
      </c>
      <c r="AN27" s="227">
        <v>0</v>
      </c>
      <c r="AO27" s="227">
        <v>1.326752640237754E-4</v>
      </c>
      <c r="AP27" s="228">
        <v>3.9107696247182777E-3</v>
      </c>
      <c r="AQ27" s="226">
        <v>0</v>
      </c>
      <c r="AR27" s="227">
        <v>0</v>
      </c>
      <c r="AS27" s="227">
        <v>0</v>
      </c>
      <c r="AT27" s="227">
        <v>0.73360422581813756</v>
      </c>
      <c r="AU27" s="227">
        <v>0.30333263554978152</v>
      </c>
      <c r="AV27" s="227">
        <v>0</v>
      </c>
      <c r="AW27" s="227">
        <v>7.9607241438559934E-2</v>
      </c>
      <c r="AX27" s="227">
        <v>4.6273847457714345E-2</v>
      </c>
      <c r="AY27" s="227">
        <v>0</v>
      </c>
      <c r="AZ27" s="227">
        <v>0</v>
      </c>
      <c r="BA27" s="227">
        <v>0</v>
      </c>
      <c r="BB27" s="227">
        <v>4.6088738624937349E-2</v>
      </c>
      <c r="BC27" s="227">
        <v>3.3339312175192967E-2</v>
      </c>
      <c r="BD27" s="227">
        <v>0</v>
      </c>
      <c r="BE27" s="227">
        <v>0</v>
      </c>
      <c r="BF27" s="227">
        <v>0</v>
      </c>
      <c r="BG27" s="227">
        <v>8.3802906508370731E-2</v>
      </c>
      <c r="BH27" s="228">
        <v>4.7543657400995087E-2</v>
      </c>
    </row>
    <row r="28" spans="1:60">
      <c r="A28" s="136" t="s">
        <v>153</v>
      </c>
      <c r="B28" s="119" t="s">
        <v>209</v>
      </c>
      <c r="C28" s="226">
        <v>8.9877630165343392E-3</v>
      </c>
      <c r="D28" s="227">
        <v>3.7050759540570581E-3</v>
      </c>
      <c r="E28" s="227">
        <v>5.0382778250343523E-3</v>
      </c>
      <c r="F28" s="227">
        <v>2.7342500799488328E-2</v>
      </c>
      <c r="G28" s="227">
        <v>1.545774347548509E-2</v>
      </c>
      <c r="H28" s="227">
        <v>2.5447562410952116E-2</v>
      </c>
      <c r="I28" s="227">
        <v>4.6204667576503371E-2</v>
      </c>
      <c r="J28" s="227">
        <v>3.7954119675090867E-2</v>
      </c>
      <c r="K28" s="227">
        <v>1.1189102786851066E-2</v>
      </c>
      <c r="L28" s="227">
        <v>3.2308713432345829E-2</v>
      </c>
      <c r="M28" s="227">
        <v>5.6753139287906929E-2</v>
      </c>
      <c r="N28" s="227">
        <v>5.366251592054988E-2</v>
      </c>
      <c r="O28" s="227">
        <v>4.4634367667740406E-2</v>
      </c>
      <c r="P28" s="227">
        <v>2.3922635578048128E-2</v>
      </c>
      <c r="Q28" s="227">
        <v>1.1118755841728114E-2</v>
      </c>
      <c r="R28" s="227">
        <v>9.9385961559178091E-3</v>
      </c>
      <c r="S28" s="227">
        <v>1.1233266534778689E-2</v>
      </c>
      <c r="T28" s="227">
        <v>2.7290326609629677E-2</v>
      </c>
      <c r="U28" s="227">
        <v>1.0308083635327972E-2</v>
      </c>
      <c r="V28" s="227">
        <v>4.6878082965361931E-3</v>
      </c>
      <c r="W28" s="227">
        <v>1.586086622955012E-2</v>
      </c>
      <c r="X28" s="227">
        <v>1.4603994467786655E-2</v>
      </c>
      <c r="Y28" s="227">
        <v>3.4223556107681919E-3</v>
      </c>
      <c r="Z28" s="227">
        <v>9.0268417149766397E-2</v>
      </c>
      <c r="AA28" s="227">
        <v>4.4888178913738017E-2</v>
      </c>
      <c r="AB28" s="227">
        <v>9.2246650481071849E-2</v>
      </c>
      <c r="AC28" s="227">
        <v>2.8240952299868123E-2</v>
      </c>
      <c r="AD28" s="227">
        <v>5.1467197955603798E-3</v>
      </c>
      <c r="AE28" s="227">
        <v>3.7579757514332218E-3</v>
      </c>
      <c r="AF28" s="227">
        <v>1.5384849671282581E-2</v>
      </c>
      <c r="AG28" s="227">
        <v>5.7796591065636385E-3</v>
      </c>
      <c r="AH28" s="227">
        <v>1.2046610757174499E-2</v>
      </c>
      <c r="AI28" s="227">
        <v>1.8795786185411237E-2</v>
      </c>
      <c r="AJ28" s="227">
        <v>1.2144723724516632E-2</v>
      </c>
      <c r="AK28" s="227">
        <v>4.6644615125861974E-3</v>
      </c>
      <c r="AL28" s="227">
        <v>5.6091684135173899E-3</v>
      </c>
      <c r="AM28" s="227">
        <v>3.5576438716400607E-2</v>
      </c>
      <c r="AN28" s="227">
        <v>0</v>
      </c>
      <c r="AO28" s="227">
        <v>4.5640290824178744E-3</v>
      </c>
      <c r="AP28" s="228">
        <v>2.1585467763038133E-2</v>
      </c>
      <c r="AQ28" s="226">
        <v>2.7403246836984709E-4</v>
      </c>
      <c r="AR28" s="227">
        <v>1.5783931066306964E-2</v>
      </c>
      <c r="AS28" s="227">
        <v>0</v>
      </c>
      <c r="AT28" s="227">
        <v>0</v>
      </c>
      <c r="AU28" s="227">
        <v>0</v>
      </c>
      <c r="AV28" s="227">
        <v>0</v>
      </c>
      <c r="AW28" s="227">
        <v>8.9151212477001762E-3</v>
      </c>
      <c r="AX28" s="227">
        <v>2.5764845203721968E-2</v>
      </c>
      <c r="AY28" s="227">
        <v>2.6818633421463487E-4</v>
      </c>
      <c r="AZ28" s="227">
        <v>5.5621177699300252E-3</v>
      </c>
      <c r="BA28" s="227">
        <v>4.3227731584699796E-3</v>
      </c>
      <c r="BB28" s="227">
        <v>6.9815203645594483E-3</v>
      </c>
      <c r="BC28" s="227">
        <v>1.9771325048452467E-2</v>
      </c>
      <c r="BD28" s="227">
        <v>3.2543668222551453E-5</v>
      </c>
      <c r="BE28" s="227">
        <v>2.5805063234916469E-4</v>
      </c>
      <c r="BF28" s="227">
        <v>2.0628428444506244E-4</v>
      </c>
      <c r="BG28" s="227">
        <v>1.2525659748688155E-2</v>
      </c>
      <c r="BH28" s="228">
        <v>2.8107087703317258E-2</v>
      </c>
    </row>
    <row r="29" spans="1:60">
      <c r="A29" s="136" t="s">
        <v>154</v>
      </c>
      <c r="B29" s="119" t="s">
        <v>236</v>
      </c>
      <c r="C29" s="226">
        <v>9.3284070958782068E-4</v>
      </c>
      <c r="D29" s="227">
        <v>9.2626898851426453E-5</v>
      </c>
      <c r="E29" s="227">
        <v>3.0535017121420316E-4</v>
      </c>
      <c r="F29" s="227">
        <v>4.1573393028461782E-3</v>
      </c>
      <c r="G29" s="227">
        <v>2.1386089478323128E-3</v>
      </c>
      <c r="H29" s="227">
        <v>1.4495446942947407E-3</v>
      </c>
      <c r="I29" s="227">
        <v>2.158482894879599E-3</v>
      </c>
      <c r="J29" s="227">
        <v>2.322236691339723E-3</v>
      </c>
      <c r="K29" s="227">
        <v>1.7461255125443046E-3</v>
      </c>
      <c r="L29" s="227">
        <v>9.5277518074180867E-4</v>
      </c>
      <c r="M29" s="227">
        <v>1.4223557719807353E-3</v>
      </c>
      <c r="N29" s="227">
        <v>1.1845239974877986E-3</v>
      </c>
      <c r="O29" s="227">
        <v>9.7612824155920215E-4</v>
      </c>
      <c r="P29" s="227">
        <v>6.9701910772156203E-4</v>
      </c>
      <c r="Q29" s="227">
        <v>4.6548373217809294E-4</v>
      </c>
      <c r="R29" s="227">
        <v>4.9461311871525689E-4</v>
      </c>
      <c r="S29" s="227">
        <v>4.059187222533189E-4</v>
      </c>
      <c r="T29" s="227">
        <v>1.8890901142821458E-3</v>
      </c>
      <c r="U29" s="227">
        <v>5.6306859288503903E-4</v>
      </c>
      <c r="V29" s="227">
        <v>1.8370221191070711E-4</v>
      </c>
      <c r="W29" s="227">
        <v>5.4521172684714896E-4</v>
      </c>
      <c r="X29" s="227">
        <v>1.0400211500099414E-3</v>
      </c>
      <c r="Y29" s="227">
        <v>8.6490198587326752E-4</v>
      </c>
      <c r="Z29" s="227">
        <v>8.6939686505718662E-4</v>
      </c>
      <c r="AA29" s="227">
        <v>8.3296059637912673E-2</v>
      </c>
      <c r="AB29" s="227">
        <v>9.2842370290441515E-3</v>
      </c>
      <c r="AC29" s="227">
        <v>3.2373469462220238E-3</v>
      </c>
      <c r="AD29" s="227">
        <v>1.3151783147002227E-3</v>
      </c>
      <c r="AE29" s="227">
        <v>3.8832004851070473E-4</v>
      </c>
      <c r="AF29" s="227">
        <v>2.2901899600076439E-3</v>
      </c>
      <c r="AG29" s="227">
        <v>3.2336034264674575E-3</v>
      </c>
      <c r="AH29" s="227">
        <v>4.1936222473711897E-3</v>
      </c>
      <c r="AI29" s="227">
        <v>8.4813912492324763E-3</v>
      </c>
      <c r="AJ29" s="227">
        <v>4.7446803915571793E-3</v>
      </c>
      <c r="AK29" s="227">
        <v>2.3322307562930987E-3</v>
      </c>
      <c r="AL29" s="227">
        <v>9.3664344838757796E-4</v>
      </c>
      <c r="AM29" s="227">
        <v>8.6314750313409277E-3</v>
      </c>
      <c r="AN29" s="227">
        <v>0</v>
      </c>
      <c r="AO29" s="227">
        <v>1.7300854428700314E-3</v>
      </c>
      <c r="AP29" s="228">
        <v>2.9120677215787069E-3</v>
      </c>
      <c r="AQ29" s="226">
        <v>2.5433078763737447E-4</v>
      </c>
      <c r="AR29" s="227">
        <v>6.1925380029087757E-3</v>
      </c>
      <c r="AS29" s="227">
        <v>-3.7178200949496208E-4</v>
      </c>
      <c r="AT29" s="227">
        <v>0</v>
      </c>
      <c r="AU29" s="227">
        <v>0</v>
      </c>
      <c r="AV29" s="227">
        <v>0</v>
      </c>
      <c r="AW29" s="227">
        <v>3.4289828476395958E-3</v>
      </c>
      <c r="AX29" s="227">
        <v>4.6635272694804256E-3</v>
      </c>
      <c r="AY29" s="227">
        <v>3.2429916721954312E-4</v>
      </c>
      <c r="AZ29" s="227">
        <v>0</v>
      </c>
      <c r="BA29" s="227">
        <v>7.5920595171102416E-5</v>
      </c>
      <c r="BB29" s="227">
        <v>2.0171813015408273E-3</v>
      </c>
      <c r="BC29" s="227">
        <v>3.3811925674565907E-3</v>
      </c>
      <c r="BD29" s="227">
        <v>1.2859997926653396E-5</v>
      </c>
      <c r="BE29" s="227">
        <v>0</v>
      </c>
      <c r="BF29" s="227">
        <v>2.95208234164955E-6</v>
      </c>
      <c r="BG29" s="227">
        <v>3.6654142798131411E-3</v>
      </c>
      <c r="BH29" s="228">
        <v>4.820505227963694E-3</v>
      </c>
    </row>
    <row r="30" spans="1:60">
      <c r="A30" s="136" t="s">
        <v>155</v>
      </c>
      <c r="B30" s="119" t="s">
        <v>250</v>
      </c>
      <c r="C30" s="226">
        <v>4.6117967665015852E-4</v>
      </c>
      <c r="D30" s="227">
        <v>0</v>
      </c>
      <c r="E30" s="227">
        <v>0</v>
      </c>
      <c r="F30" s="227">
        <v>2.1852680950858118E-3</v>
      </c>
      <c r="G30" s="227">
        <v>7.2579331949639047E-4</v>
      </c>
      <c r="H30" s="227">
        <v>1.6106052158830454E-4</v>
      </c>
      <c r="I30" s="227">
        <v>1.0564003586050947E-3</v>
      </c>
      <c r="J30" s="227">
        <v>2.4949594203588416E-3</v>
      </c>
      <c r="K30" s="227">
        <v>1.2162068246577247E-4</v>
      </c>
      <c r="L30" s="227">
        <v>5.8879365102021881E-5</v>
      </c>
      <c r="M30" s="227">
        <v>2.2422123161519366E-3</v>
      </c>
      <c r="N30" s="227">
        <v>9.2277787718984317E-5</v>
      </c>
      <c r="O30" s="227">
        <v>5.4229346753289011E-5</v>
      </c>
      <c r="P30" s="227">
        <v>8.3015758897174801E-5</v>
      </c>
      <c r="Q30" s="227">
        <v>1.8637894455736392E-4</v>
      </c>
      <c r="R30" s="227">
        <v>2.3166890806335219E-5</v>
      </c>
      <c r="S30" s="227">
        <v>1.2818485965894282E-4</v>
      </c>
      <c r="T30" s="227">
        <v>5.7765565478049084E-4</v>
      </c>
      <c r="U30" s="227">
        <v>1.5582595942632477E-4</v>
      </c>
      <c r="V30" s="227">
        <v>1.7009464065806214E-4</v>
      </c>
      <c r="W30" s="227">
        <v>2.1835108083341028E-3</v>
      </c>
      <c r="X30" s="227">
        <v>2.1630691985500883E-4</v>
      </c>
      <c r="Y30" s="227">
        <v>1.7006499722227171E-3</v>
      </c>
      <c r="Z30" s="227">
        <v>6.0410296873458919E-3</v>
      </c>
      <c r="AA30" s="227">
        <v>1.8210862619808307E-3</v>
      </c>
      <c r="AB30" s="227">
        <v>0</v>
      </c>
      <c r="AC30" s="227">
        <v>1.3966184389079339E-3</v>
      </c>
      <c r="AD30" s="227">
        <v>3.1424765164958751E-3</v>
      </c>
      <c r="AE30" s="227">
        <v>1.2337412184613334E-5</v>
      </c>
      <c r="AF30" s="227">
        <v>5.9686417876647089E-3</v>
      </c>
      <c r="AG30" s="227">
        <v>6.2229959047702538E-3</v>
      </c>
      <c r="AH30" s="227">
        <v>2.9557240481667468E-2</v>
      </c>
      <c r="AI30" s="227">
        <v>4.8431137860099772E-3</v>
      </c>
      <c r="AJ30" s="227">
        <v>3.6293095220346705E-3</v>
      </c>
      <c r="AK30" s="227">
        <v>2.8031619666984358E-5</v>
      </c>
      <c r="AL30" s="227">
        <v>3.4054901633726433E-4</v>
      </c>
      <c r="AM30" s="227">
        <v>1.7188635435663166E-2</v>
      </c>
      <c r="AN30" s="227">
        <v>0</v>
      </c>
      <c r="AO30" s="227">
        <v>1.4355463567372499E-2</v>
      </c>
      <c r="AP30" s="228">
        <v>3.6939238943357574E-3</v>
      </c>
      <c r="AQ30" s="226">
        <v>0</v>
      </c>
      <c r="AR30" s="227">
        <v>1.0711870111293417E-3</v>
      </c>
      <c r="AS30" s="227">
        <v>8.3448140129895685E-3</v>
      </c>
      <c r="AT30" s="227">
        <v>0</v>
      </c>
      <c r="AU30" s="227">
        <v>0</v>
      </c>
      <c r="AV30" s="227">
        <v>0</v>
      </c>
      <c r="AW30" s="227">
        <v>2.2327726745003142E-3</v>
      </c>
      <c r="AX30" s="227">
        <v>4.7863673808214834E-3</v>
      </c>
      <c r="AY30" s="227">
        <v>8.1143557531607475E-5</v>
      </c>
      <c r="AZ30" s="227">
        <v>0</v>
      </c>
      <c r="BA30" s="227">
        <v>1.8996247307442929E-5</v>
      </c>
      <c r="BB30" s="227">
        <v>1.3006656191281679E-3</v>
      </c>
      <c r="BC30" s="227">
        <v>3.4537846473960765E-3</v>
      </c>
      <c r="BD30" s="227">
        <v>3.9367340591796107E-6</v>
      </c>
      <c r="BE30" s="227">
        <v>1.0893646543200647E-3</v>
      </c>
      <c r="BF30" s="227">
        <v>8.4019878238050251E-4</v>
      </c>
      <c r="BG30" s="227">
        <v>1.6774631645584659E-3</v>
      </c>
      <c r="BH30" s="228">
        <v>4.5673131961818311E-3</v>
      </c>
    </row>
    <row r="31" spans="1:60">
      <c r="A31" s="136" t="s">
        <v>156</v>
      </c>
      <c r="B31" s="119" t="s">
        <v>251</v>
      </c>
      <c r="C31" s="226">
        <v>6.9077378612792492E-2</v>
      </c>
      <c r="D31" s="227">
        <v>1.5468692108188218E-2</v>
      </c>
      <c r="E31" s="227">
        <v>6.4079914501952065E-2</v>
      </c>
      <c r="F31" s="227">
        <v>4.3492165014390786E-2</v>
      </c>
      <c r="G31" s="227">
        <v>7.9683214995593027E-2</v>
      </c>
      <c r="H31" s="227">
        <v>7.8176299324784732E-2</v>
      </c>
      <c r="I31" s="227">
        <v>9.1489981327409875E-2</v>
      </c>
      <c r="J31" s="227">
        <v>4.6665737318649633E-2</v>
      </c>
      <c r="K31" s="227">
        <v>1.9702550559455138E-2</v>
      </c>
      <c r="L31" s="227">
        <v>5.5971081310618981E-2</v>
      </c>
      <c r="M31" s="227">
        <v>3.7095648659057887E-2</v>
      </c>
      <c r="N31" s="227">
        <v>2.5230431319712712E-2</v>
      </c>
      <c r="O31" s="227">
        <v>3.571183248193259E-2</v>
      </c>
      <c r="P31" s="227">
        <v>4.4231736141458852E-2</v>
      </c>
      <c r="Q31" s="227">
        <v>4.4962761301425749E-2</v>
      </c>
      <c r="R31" s="227">
        <v>4.0660210054198939E-2</v>
      </c>
      <c r="S31" s="227">
        <v>5.5820233552814298E-2</v>
      </c>
      <c r="T31" s="227">
        <v>4.2796477861737341E-2</v>
      </c>
      <c r="U31" s="227">
        <v>5.2853808406090309E-2</v>
      </c>
      <c r="V31" s="227">
        <v>4.5047864631881179E-2</v>
      </c>
      <c r="W31" s="227">
        <v>4.0675991503931919E-2</v>
      </c>
      <c r="X31" s="227">
        <v>7.6920051651470561E-2</v>
      </c>
      <c r="Y31" s="227">
        <v>5.7636377280828058E-2</v>
      </c>
      <c r="Z31" s="227">
        <v>2.1315748137919949E-2</v>
      </c>
      <c r="AA31" s="227">
        <v>1.9526091586794463E-2</v>
      </c>
      <c r="AB31" s="227">
        <v>1.689371459401133E-2</v>
      </c>
      <c r="AC31" s="227">
        <v>1.4187544415350641E-2</v>
      </c>
      <c r="AD31" s="227">
        <v>6.2092409566603659E-3</v>
      </c>
      <c r="AE31" s="227">
        <v>1.4129421304428422E-3</v>
      </c>
      <c r="AF31" s="227">
        <v>1.0344663272810159E-2</v>
      </c>
      <c r="AG31" s="227">
        <v>1.1874913899986224E-2</v>
      </c>
      <c r="AH31" s="227">
        <v>1.0988767493600829E-2</v>
      </c>
      <c r="AI31" s="227">
        <v>1.9523554861364596E-2</v>
      </c>
      <c r="AJ31" s="227">
        <v>5.1629618844124654E-2</v>
      </c>
      <c r="AK31" s="227">
        <v>3.8083758479564953E-2</v>
      </c>
      <c r="AL31" s="227">
        <v>2.558447994636754E-2</v>
      </c>
      <c r="AM31" s="227">
        <v>8.0120879496721073E-2</v>
      </c>
      <c r="AN31" s="227">
        <v>0.22661790368692683</v>
      </c>
      <c r="AO31" s="227">
        <v>1.1309239505386615E-2</v>
      </c>
      <c r="AP31" s="228">
        <v>3.6065541622008118E-2</v>
      </c>
      <c r="AQ31" s="226">
        <v>9.6819432305025002E-2</v>
      </c>
      <c r="AR31" s="227">
        <v>0.17332617383102331</v>
      </c>
      <c r="AS31" s="227">
        <v>8.3764958885566021E-5</v>
      </c>
      <c r="AT31" s="227">
        <v>2.0386250658812791E-2</v>
      </c>
      <c r="AU31" s="227">
        <v>9.0372557824151087E-2</v>
      </c>
      <c r="AV31" s="227">
        <v>5.3854240267461696E-2</v>
      </c>
      <c r="AW31" s="227">
        <v>0.1171351686587034</v>
      </c>
      <c r="AX31" s="227">
        <v>9.7589585716790411E-2</v>
      </c>
      <c r="AY31" s="227">
        <v>3.9404961914789913E-2</v>
      </c>
      <c r="AZ31" s="227">
        <v>8.8485554426400673E-2</v>
      </c>
      <c r="BA31" s="227">
        <v>7.699546079841034E-2</v>
      </c>
      <c r="BB31" s="227">
        <v>0.10023440829393676</v>
      </c>
      <c r="BC31" s="227">
        <v>9.1833085014901353E-2</v>
      </c>
      <c r="BD31" s="227">
        <v>6.0951141193591523E-3</v>
      </c>
      <c r="BE31" s="227">
        <v>0.17211852062231178</v>
      </c>
      <c r="BF31" s="227">
        <v>0.13400694630999649</v>
      </c>
      <c r="BG31" s="227">
        <v>7.2598521381246423E-2</v>
      </c>
      <c r="BH31" s="228">
        <v>7.3864745350522606E-2</v>
      </c>
    </row>
    <row r="32" spans="1:60">
      <c r="A32" s="136" t="s">
        <v>157</v>
      </c>
      <c r="B32" s="119" t="s">
        <v>18</v>
      </c>
      <c r="C32" s="226">
        <v>7.3631527919712815E-3</v>
      </c>
      <c r="D32" s="227">
        <v>1.0374212671359764E-2</v>
      </c>
      <c r="E32" s="227">
        <v>1.0032934197038103E-2</v>
      </c>
      <c r="F32" s="227">
        <v>5.9268734676473721E-2</v>
      </c>
      <c r="G32" s="227">
        <v>5.864244598552032E-3</v>
      </c>
      <c r="H32" s="227">
        <v>1.865824196246051E-2</v>
      </c>
      <c r="I32" s="227">
        <v>1.012431262598288E-2</v>
      </c>
      <c r="J32" s="227">
        <v>6.9129892252297589E-3</v>
      </c>
      <c r="K32" s="227">
        <v>4.8995760650496906E-3</v>
      </c>
      <c r="L32" s="227">
        <v>3.9698965864242023E-3</v>
      </c>
      <c r="M32" s="227">
        <v>1.0414084754100236E-2</v>
      </c>
      <c r="N32" s="227">
        <v>4.6538881228312089E-3</v>
      </c>
      <c r="O32" s="227">
        <v>7.9753292625170374E-3</v>
      </c>
      <c r="P32" s="227">
        <v>1.2020055354281498E-2</v>
      </c>
      <c r="Q32" s="227">
        <v>8.6031037194190165E-3</v>
      </c>
      <c r="R32" s="227">
        <v>6.8075908634416035E-3</v>
      </c>
      <c r="S32" s="227">
        <v>7.9389156415438592E-3</v>
      </c>
      <c r="T32" s="227">
        <v>5.6516580278523701E-3</v>
      </c>
      <c r="U32" s="227">
        <v>5.9835858957864793E-3</v>
      </c>
      <c r="V32" s="227">
        <v>4.2319546595725862E-3</v>
      </c>
      <c r="W32" s="227">
        <v>9.8235787200488742E-3</v>
      </c>
      <c r="X32" s="227">
        <v>1.8139192410467506E-2</v>
      </c>
      <c r="Y32" s="227">
        <v>1.3393023447913951E-2</v>
      </c>
      <c r="Z32" s="227">
        <v>1.4472900753599048E-2</v>
      </c>
      <c r="AA32" s="227">
        <v>2.562300319488818E-2</v>
      </c>
      <c r="AB32" s="227">
        <v>3.0634610196924737E-2</v>
      </c>
      <c r="AC32" s="227">
        <v>1.7535050118759481E-2</v>
      </c>
      <c r="AD32" s="227">
        <v>4.4964466365973461E-2</v>
      </c>
      <c r="AE32" s="227">
        <v>7.6431193789593455E-2</v>
      </c>
      <c r="AF32" s="227">
        <v>1.9668025617508803E-2</v>
      </c>
      <c r="AG32" s="227">
        <v>7.6819997745745097E-3</v>
      </c>
      <c r="AH32" s="227">
        <v>2.0909843687039246E-2</v>
      </c>
      <c r="AI32" s="227">
        <v>7.9890438557026003E-3</v>
      </c>
      <c r="AJ32" s="227">
        <v>8.296659391095286E-3</v>
      </c>
      <c r="AK32" s="227">
        <v>2.7706452878847338E-2</v>
      </c>
      <c r="AL32" s="227">
        <v>8.8280783465890834E-3</v>
      </c>
      <c r="AM32" s="227">
        <v>7.6354056839711372E-3</v>
      </c>
      <c r="AN32" s="227">
        <v>0</v>
      </c>
      <c r="AO32" s="227">
        <v>3.3434166533991404E-3</v>
      </c>
      <c r="AP32" s="228">
        <v>1.6939019222778493E-2</v>
      </c>
      <c r="AQ32" s="226">
        <v>2.3283804502013155E-5</v>
      </c>
      <c r="AR32" s="227">
        <v>5.0116599150103677E-2</v>
      </c>
      <c r="AS32" s="227">
        <v>0</v>
      </c>
      <c r="AT32" s="227">
        <v>0</v>
      </c>
      <c r="AU32" s="227">
        <v>0</v>
      </c>
      <c r="AV32" s="227">
        <v>0</v>
      </c>
      <c r="AW32" s="227">
        <v>2.8284846850864208E-2</v>
      </c>
      <c r="AX32" s="227">
        <v>3.1575529730179956E-2</v>
      </c>
      <c r="AY32" s="227">
        <v>1.8322215290636969E-2</v>
      </c>
      <c r="AZ32" s="227">
        <v>2.8632442091295748E-3</v>
      </c>
      <c r="BA32" s="227">
        <v>6.482292310003559E-3</v>
      </c>
      <c r="BB32" s="227">
        <v>1.9104915823031608E-2</v>
      </c>
      <c r="BC32" s="227">
        <v>2.4561430350167238E-2</v>
      </c>
      <c r="BD32" s="227">
        <v>1.4747793132498658E-2</v>
      </c>
      <c r="BE32" s="227">
        <v>1.0389353049861326E-2</v>
      </c>
      <c r="BF32" s="227">
        <v>1.1389856633024777E-2</v>
      </c>
      <c r="BG32" s="227">
        <v>2.5418107422619209E-2</v>
      </c>
      <c r="BH32" s="228">
        <v>3.0173231195434986E-2</v>
      </c>
    </row>
    <row r="33" spans="1:60">
      <c r="A33" s="136" t="s">
        <v>158</v>
      </c>
      <c r="B33" s="119" t="s">
        <v>19</v>
      </c>
      <c r="C33" s="226">
        <v>4.1401357335639228E-3</v>
      </c>
      <c r="D33" s="227">
        <v>7.4101519081141163E-4</v>
      </c>
      <c r="E33" s="227">
        <v>1.0032934197038103E-3</v>
      </c>
      <c r="F33" s="227">
        <v>7.5151902782219383E-3</v>
      </c>
      <c r="G33" s="227">
        <v>2.9047241184118359E-3</v>
      </c>
      <c r="H33" s="227">
        <v>3.6672241838567802E-3</v>
      </c>
      <c r="I33" s="227">
        <v>2.5553468133825939E-3</v>
      </c>
      <c r="J33" s="227">
        <v>2.2861961218987258E-3</v>
      </c>
      <c r="K33" s="227">
        <v>6.6891375356174852E-4</v>
      </c>
      <c r="L33" s="227">
        <v>3.2704810979395792E-3</v>
      </c>
      <c r="M33" s="227">
        <v>2.8752178339771432E-3</v>
      </c>
      <c r="N33" s="227">
        <v>1.3711847696037669E-3</v>
      </c>
      <c r="O33" s="227">
        <v>1.0665104861480171E-3</v>
      </c>
      <c r="P33" s="227">
        <v>3.6667904071374757E-3</v>
      </c>
      <c r="Q33" s="227">
        <v>2.5091613132946604E-3</v>
      </c>
      <c r="R33" s="227">
        <v>2.2460300636741996E-3</v>
      </c>
      <c r="S33" s="227">
        <v>2.6534265949401162E-3</v>
      </c>
      <c r="T33" s="227">
        <v>1.3520264784862299E-3</v>
      </c>
      <c r="U33" s="227">
        <v>2.9135526027190975E-3</v>
      </c>
      <c r="V33" s="227">
        <v>2.269062506378549E-3</v>
      </c>
      <c r="W33" s="227">
        <v>1.2049711943511092E-3</v>
      </c>
      <c r="X33" s="227">
        <v>2.742072569879152E-3</v>
      </c>
      <c r="Y33" s="227">
        <v>5.3108869132555137E-3</v>
      </c>
      <c r="Z33" s="227">
        <v>5.7122661669461155E-3</v>
      </c>
      <c r="AA33" s="227">
        <v>1.4749733759318424E-3</v>
      </c>
      <c r="AB33" s="227">
        <v>2.1299793184066181E-3</v>
      </c>
      <c r="AC33" s="227">
        <v>2.5953681196386653E-2</v>
      </c>
      <c r="AD33" s="227">
        <v>1.5480992866050876E-2</v>
      </c>
      <c r="AE33" s="227">
        <v>2.8263469138426072E-2</v>
      </c>
      <c r="AF33" s="227">
        <v>2.4955308873528165E-2</v>
      </c>
      <c r="AG33" s="227">
        <v>1.851995641773848E-2</v>
      </c>
      <c r="AH33" s="227">
        <v>1.6922209538315837E-3</v>
      </c>
      <c r="AI33" s="227">
        <v>8.452529505473828E-3</v>
      </c>
      <c r="AJ33" s="227">
        <v>1.6705134537692359E-2</v>
      </c>
      <c r="AK33" s="227">
        <v>1.7900992319336211E-2</v>
      </c>
      <c r="AL33" s="227">
        <v>7.4546553905915445E-3</v>
      </c>
      <c r="AM33" s="227">
        <v>1.3047706190366206E-2</v>
      </c>
      <c r="AN33" s="227">
        <v>0</v>
      </c>
      <c r="AO33" s="227">
        <v>3.182083532346229E-2</v>
      </c>
      <c r="AP33" s="228">
        <v>1.0788485779201558E-2</v>
      </c>
      <c r="AQ33" s="226">
        <v>0</v>
      </c>
      <c r="AR33" s="227">
        <v>0.22260102528255266</v>
      </c>
      <c r="AS33" s="227">
        <v>1.7689047191593742E-4</v>
      </c>
      <c r="AT33" s="227">
        <v>0</v>
      </c>
      <c r="AU33" s="227">
        <v>3.3443007862582447E-2</v>
      </c>
      <c r="AV33" s="227">
        <v>0</v>
      </c>
      <c r="AW33" s="227">
        <v>0.13154415545983564</v>
      </c>
      <c r="AX33" s="227">
        <v>8.0674300024967741E-2</v>
      </c>
      <c r="AY33" s="227">
        <v>4.4285128008775607E-4</v>
      </c>
      <c r="AZ33" s="227">
        <v>2.6730619040040101E-3</v>
      </c>
      <c r="BA33" s="227">
        <v>2.1509547417305633E-3</v>
      </c>
      <c r="BB33" s="227">
        <v>7.7063353412690966E-2</v>
      </c>
      <c r="BC33" s="227">
        <v>5.8725336714843895E-2</v>
      </c>
      <c r="BD33" s="227">
        <v>2.4145302229634948E-5</v>
      </c>
      <c r="BE33" s="227">
        <v>1.5906866555293055E-3</v>
      </c>
      <c r="BF33" s="227">
        <v>1.2310785830462634E-3</v>
      </c>
      <c r="BG33" s="227">
        <v>0.13911649761309305</v>
      </c>
      <c r="BH33" s="228">
        <v>8.322099177557124E-2</v>
      </c>
    </row>
    <row r="34" spans="1:60">
      <c r="A34" s="136" t="s">
        <v>159</v>
      </c>
      <c r="B34" s="119" t="s">
        <v>297</v>
      </c>
      <c r="C34" s="226">
        <v>3.05426722217855E-2</v>
      </c>
      <c r="D34" s="227">
        <v>3.2419414597999262E-2</v>
      </c>
      <c r="E34" s="227">
        <v>2.2770398481973434E-2</v>
      </c>
      <c r="F34" s="227">
        <v>3.4218100415733928E-2</v>
      </c>
      <c r="G34" s="227">
        <v>3.0526742950784079E-2</v>
      </c>
      <c r="H34" s="227">
        <v>2.0367961345474819E-2</v>
      </c>
      <c r="I34" s="227">
        <v>3.7316628883698889E-2</v>
      </c>
      <c r="J34" s="227">
        <v>2.4770751377871769E-2</v>
      </c>
      <c r="K34" s="227">
        <v>3.4088539856835083E-2</v>
      </c>
      <c r="L34" s="227">
        <v>1.8350735456796819E-2</v>
      </c>
      <c r="M34" s="227">
        <v>4.3757459741230395E-2</v>
      </c>
      <c r="N34" s="227">
        <v>1.8441873765389864E-2</v>
      </c>
      <c r="O34" s="227">
        <v>2.2620868175688622E-2</v>
      </c>
      <c r="P34" s="227">
        <v>2.1071905744220614E-2</v>
      </c>
      <c r="Q34" s="227">
        <v>1.9341683604587333E-2</v>
      </c>
      <c r="R34" s="227">
        <v>1.419319565250127E-2</v>
      </c>
      <c r="S34" s="227">
        <v>2.1065045270619604E-2</v>
      </c>
      <c r="T34" s="227">
        <v>1.6789483544619996E-2</v>
      </c>
      <c r="U34" s="227">
        <v>2.0745149262281933E-2</v>
      </c>
      <c r="V34" s="227">
        <v>2.0640984643855841E-2</v>
      </c>
      <c r="W34" s="227">
        <v>1.4795305851347224E-2</v>
      </c>
      <c r="X34" s="227">
        <v>9.5891697965622497E-2</v>
      </c>
      <c r="Y34" s="227">
        <v>2.8728567086322293E-2</v>
      </c>
      <c r="Z34" s="227">
        <v>3.9574908768123092E-2</v>
      </c>
      <c r="AA34" s="227">
        <v>1.5005324813631524E-2</v>
      </c>
      <c r="AB34" s="227">
        <v>4.3819125977879687E-2</v>
      </c>
      <c r="AC34" s="227">
        <v>2.1456979877782854E-2</v>
      </c>
      <c r="AD34" s="227">
        <v>2.9518352096884234E-2</v>
      </c>
      <c r="AE34" s="227">
        <v>1.0674945892736687E-3</v>
      </c>
      <c r="AF34" s="227">
        <v>7.5904421167014388E-2</v>
      </c>
      <c r="AG34" s="227">
        <v>1.8757905546719432E-2</v>
      </c>
      <c r="AH34" s="227">
        <v>2.3731306169712856E-2</v>
      </c>
      <c r="AI34" s="227">
        <v>1.8702409955603846E-2</v>
      </c>
      <c r="AJ34" s="227">
        <v>1.154941803556786E-2</v>
      </c>
      <c r="AK34" s="227">
        <v>2.8367999102988171E-2</v>
      </c>
      <c r="AL34" s="227">
        <v>1.0559692575657214E-2</v>
      </c>
      <c r="AM34" s="227">
        <v>2.8271226432023861E-2</v>
      </c>
      <c r="AN34" s="227">
        <v>0.13357219767571382</v>
      </c>
      <c r="AO34" s="227">
        <v>6.0685665764474872E-2</v>
      </c>
      <c r="AP34" s="228">
        <v>2.4279098320133499E-2</v>
      </c>
      <c r="AQ34" s="226">
        <v>2.7132796492384405E-2</v>
      </c>
      <c r="AR34" s="227">
        <v>4.5622990798280361E-2</v>
      </c>
      <c r="AS34" s="227">
        <v>9.0221341103393325E-4</v>
      </c>
      <c r="AT34" s="227">
        <v>2.0323475445082804E-3</v>
      </c>
      <c r="AU34" s="227">
        <v>5.6555090544074087E-3</v>
      </c>
      <c r="AV34" s="227">
        <v>3.0744308683888534E-2</v>
      </c>
      <c r="AW34" s="227">
        <v>2.7784455131019504E-2</v>
      </c>
      <c r="AX34" s="227">
        <v>3.8452627311896116E-2</v>
      </c>
      <c r="AY34" s="227">
        <v>6.0964667619484575E-2</v>
      </c>
      <c r="AZ34" s="227">
        <v>7.8522002671800747E-2</v>
      </c>
      <c r="BA34" s="227">
        <v>7.4411713588363432E-2</v>
      </c>
      <c r="BB34" s="227">
        <v>4.7416788390553459E-2</v>
      </c>
      <c r="BC34" s="227">
        <v>4.8503965070123896E-2</v>
      </c>
      <c r="BD34" s="227">
        <v>2.1978523803462487E-2</v>
      </c>
      <c r="BE34" s="227">
        <v>4.4990971355754229E-2</v>
      </c>
      <c r="BF34" s="227">
        <v>3.9708339084371297E-2</v>
      </c>
      <c r="BG34" s="227">
        <v>5.3724571157621637E-2</v>
      </c>
      <c r="BH34" s="228">
        <v>5.2251376154136248E-2</v>
      </c>
    </row>
    <row r="35" spans="1:60">
      <c r="A35" s="136" t="s">
        <v>160</v>
      </c>
      <c r="B35" s="119" t="s">
        <v>212</v>
      </c>
      <c r="C35" s="226">
        <v>3.7261221602075309E-3</v>
      </c>
      <c r="D35" s="227">
        <v>1.4820303816228233E-3</v>
      </c>
      <c r="E35" s="227">
        <v>5.0818992780649521E-3</v>
      </c>
      <c r="F35" s="227">
        <v>3.890843193689372E-3</v>
      </c>
      <c r="G35" s="227">
        <v>4.8530966406211632E-3</v>
      </c>
      <c r="H35" s="227">
        <v>5.9592392987672677E-3</v>
      </c>
      <c r="I35" s="227">
        <v>6.2327621157700587E-3</v>
      </c>
      <c r="J35" s="227">
        <v>1.1522782059956547E-2</v>
      </c>
      <c r="K35" s="227">
        <v>9.3821669330738759E-4</v>
      </c>
      <c r="L35" s="227">
        <v>6.3768136628674608E-3</v>
      </c>
      <c r="M35" s="227">
        <v>5.8839006867728539E-3</v>
      </c>
      <c r="N35" s="227">
        <v>2.811139297355522E-3</v>
      </c>
      <c r="O35" s="227">
        <v>3.6550579711716793E-3</v>
      </c>
      <c r="P35" s="227">
        <v>5.8345981489052101E-3</v>
      </c>
      <c r="Q35" s="227">
        <v>6.6169161610017358E-3</v>
      </c>
      <c r="R35" s="227">
        <v>1.0901180468921037E-2</v>
      </c>
      <c r="S35" s="227">
        <v>6.1015993197656784E-3</v>
      </c>
      <c r="T35" s="227">
        <v>7.0473989883219883E-3</v>
      </c>
      <c r="U35" s="227">
        <v>1.4078024283969896E-2</v>
      </c>
      <c r="V35" s="227">
        <v>1.5509229335202107E-2</v>
      </c>
      <c r="W35" s="227">
        <v>3.6673036349816369E-3</v>
      </c>
      <c r="X35" s="227">
        <v>6.519796453003498E-3</v>
      </c>
      <c r="Y35" s="227">
        <v>8.03138697993179E-3</v>
      </c>
      <c r="Z35" s="227">
        <v>1.0113131180297568E-2</v>
      </c>
      <c r="AA35" s="227">
        <v>4.1432374866879659E-2</v>
      </c>
      <c r="AB35" s="227">
        <v>9.6888768995593913E-3</v>
      </c>
      <c r="AC35" s="227">
        <v>3.8855113433982062E-2</v>
      </c>
      <c r="AD35" s="227">
        <v>5.7742793316239986E-2</v>
      </c>
      <c r="AE35" s="227">
        <v>3.2160549212240808E-3</v>
      </c>
      <c r="AF35" s="227">
        <v>1.2386773882795524E-2</v>
      </c>
      <c r="AG35" s="227">
        <v>0.16985685481346041</v>
      </c>
      <c r="AH35" s="227">
        <v>2.9845295551888074E-2</v>
      </c>
      <c r="AI35" s="227">
        <v>2.9251094341117514E-2</v>
      </c>
      <c r="AJ35" s="227">
        <v>1.179778138034286E-2</v>
      </c>
      <c r="AK35" s="227">
        <v>6.6894657173291475E-2</v>
      </c>
      <c r="AL35" s="227">
        <v>3.6761651507691222E-2</v>
      </c>
      <c r="AM35" s="227">
        <v>1.6253368964945031E-2</v>
      </c>
      <c r="AN35" s="227">
        <v>0</v>
      </c>
      <c r="AO35" s="227">
        <v>7.511542747970068E-2</v>
      </c>
      <c r="AP35" s="228">
        <v>1.9190898475436934E-2</v>
      </c>
      <c r="AQ35" s="226">
        <v>1.1613245260850252E-2</v>
      </c>
      <c r="AR35" s="227">
        <v>3.1385057501308801E-2</v>
      </c>
      <c r="AS35" s="227">
        <v>7.3684362114237163E-5</v>
      </c>
      <c r="AT35" s="227">
        <v>3.5961042748612733E-2</v>
      </c>
      <c r="AU35" s="227">
        <v>6.2354417582440994E-2</v>
      </c>
      <c r="AV35" s="227">
        <v>-1.7802057662812138E-2</v>
      </c>
      <c r="AW35" s="227">
        <v>3.0234477893340089E-2</v>
      </c>
      <c r="AX35" s="227">
        <v>3.4807321400546154E-2</v>
      </c>
      <c r="AY35" s="227">
        <v>1.8643763828787643E-3</v>
      </c>
      <c r="AZ35" s="227">
        <v>1.6582854451430408E-2</v>
      </c>
      <c r="BA35" s="227">
        <v>1.3137160697240836E-2</v>
      </c>
      <c r="BB35" s="227">
        <v>2.3035679590736609E-2</v>
      </c>
      <c r="BC35" s="227">
        <v>2.8750045561294905E-2</v>
      </c>
      <c r="BD35" s="227">
        <v>2.8649713340148257E-2</v>
      </c>
      <c r="BE35" s="227">
        <v>5.3925857205102082E-2</v>
      </c>
      <c r="BF35" s="227">
        <v>4.8123581155424547E-2</v>
      </c>
      <c r="BG35" s="227">
        <v>2.5063841558264975E-3</v>
      </c>
      <c r="BH35" s="228">
        <v>2.0495874438108255E-2</v>
      </c>
    </row>
    <row r="36" spans="1:60">
      <c r="A36" s="136" t="s">
        <v>161</v>
      </c>
      <c r="B36" s="119" t="s">
        <v>20</v>
      </c>
      <c r="C36" s="226">
        <v>0</v>
      </c>
      <c r="D36" s="227">
        <v>0</v>
      </c>
      <c r="E36" s="227">
        <v>0</v>
      </c>
      <c r="F36" s="227">
        <v>0</v>
      </c>
      <c r="G36" s="227">
        <v>0</v>
      </c>
      <c r="H36" s="227">
        <v>0</v>
      </c>
      <c r="I36" s="227">
        <v>0</v>
      </c>
      <c r="J36" s="227">
        <v>0</v>
      </c>
      <c r="K36" s="227">
        <v>0</v>
      </c>
      <c r="L36" s="227">
        <v>0</v>
      </c>
      <c r="M36" s="227">
        <v>0</v>
      </c>
      <c r="N36" s="227">
        <v>0</v>
      </c>
      <c r="O36" s="227">
        <v>0</v>
      </c>
      <c r="P36" s="227">
        <v>0</v>
      </c>
      <c r="Q36" s="227">
        <v>0</v>
      </c>
      <c r="R36" s="227">
        <v>0</v>
      </c>
      <c r="S36" s="227">
        <v>0</v>
      </c>
      <c r="T36" s="227">
        <v>0</v>
      </c>
      <c r="U36" s="227">
        <v>0</v>
      </c>
      <c r="V36" s="227">
        <v>0</v>
      </c>
      <c r="W36" s="227">
        <v>0</v>
      </c>
      <c r="X36" s="227">
        <v>0</v>
      </c>
      <c r="Y36" s="227">
        <v>0</v>
      </c>
      <c r="Z36" s="227">
        <v>0</v>
      </c>
      <c r="AA36" s="227">
        <v>0</v>
      </c>
      <c r="AB36" s="227">
        <v>0</v>
      </c>
      <c r="AC36" s="227">
        <v>0</v>
      </c>
      <c r="AD36" s="227">
        <v>0</v>
      </c>
      <c r="AE36" s="227">
        <v>0</v>
      </c>
      <c r="AF36" s="227">
        <v>0</v>
      </c>
      <c r="AG36" s="227">
        <v>0</v>
      </c>
      <c r="AH36" s="227">
        <v>0</v>
      </c>
      <c r="AI36" s="227">
        <v>0</v>
      </c>
      <c r="AJ36" s="227">
        <v>0</v>
      </c>
      <c r="AK36" s="227">
        <v>0</v>
      </c>
      <c r="AL36" s="227">
        <v>0</v>
      </c>
      <c r="AM36" s="227">
        <v>0</v>
      </c>
      <c r="AN36" s="227">
        <v>0</v>
      </c>
      <c r="AO36" s="227">
        <v>0.24660085973571089</v>
      </c>
      <c r="AP36" s="228">
        <v>1.192728521979707E-3</v>
      </c>
      <c r="AQ36" s="226">
        <v>0</v>
      </c>
      <c r="AR36" s="227">
        <v>2.6196741762610056E-3</v>
      </c>
      <c r="AS36" s="227">
        <v>0.27373140489917003</v>
      </c>
      <c r="AT36" s="227">
        <v>0</v>
      </c>
      <c r="AU36" s="227">
        <v>0</v>
      </c>
      <c r="AV36" s="227">
        <v>0</v>
      </c>
      <c r="AW36" s="227">
        <v>5.4888546115487415E-2</v>
      </c>
      <c r="AX36" s="227">
        <v>3.0441888133205548E-2</v>
      </c>
      <c r="AY36" s="227">
        <v>0</v>
      </c>
      <c r="AZ36" s="227">
        <v>0</v>
      </c>
      <c r="BA36" s="227">
        <v>0</v>
      </c>
      <c r="BB36" s="227">
        <v>3.1777810783356314E-2</v>
      </c>
      <c r="BC36" s="227">
        <v>2.193272587940049E-2</v>
      </c>
      <c r="BD36" s="227">
        <v>0</v>
      </c>
      <c r="BE36" s="227">
        <v>0</v>
      </c>
      <c r="BF36" s="227">
        <v>0</v>
      </c>
      <c r="BG36" s="227">
        <v>5.7781423088836478E-2</v>
      </c>
      <c r="BH36" s="228">
        <v>3.1277250100440024E-2</v>
      </c>
    </row>
    <row r="37" spans="1:60">
      <c r="A37" s="136" t="s">
        <v>162</v>
      </c>
      <c r="B37" s="119" t="s">
        <v>21</v>
      </c>
      <c r="C37" s="226">
        <v>9.4332206587532431E-5</v>
      </c>
      <c r="D37" s="227">
        <v>9.2626898851426453E-5</v>
      </c>
      <c r="E37" s="227">
        <v>0</v>
      </c>
      <c r="F37" s="227">
        <v>3.1979533098816759E-4</v>
      </c>
      <c r="G37" s="227">
        <v>2.9879525546218919E-4</v>
      </c>
      <c r="H37" s="227">
        <v>2.4778541782816082E-5</v>
      </c>
      <c r="I37" s="227">
        <v>9.9929763651833282E-5</v>
      </c>
      <c r="J37" s="227">
        <v>3.2912520017816283E-4</v>
      </c>
      <c r="K37" s="227">
        <v>0</v>
      </c>
      <c r="L37" s="227">
        <v>1.2667984612859252E-4</v>
      </c>
      <c r="M37" s="227">
        <v>3.6607548018807127E-4</v>
      </c>
      <c r="N37" s="227">
        <v>5.8243774757990101E-5</v>
      </c>
      <c r="O37" s="227">
        <v>2.1691738701315604E-5</v>
      </c>
      <c r="P37" s="227">
        <v>3.5085905647107838E-4</v>
      </c>
      <c r="Q37" s="227">
        <v>3.2454045072177794E-4</v>
      </c>
      <c r="R37" s="227">
        <v>5.258884213038094E-4</v>
      </c>
      <c r="S37" s="227">
        <v>2.5636971931788564E-4</v>
      </c>
      <c r="T37" s="227">
        <v>7.4314619371760443E-4</v>
      </c>
      <c r="U37" s="227">
        <v>9.4805037499713554E-4</v>
      </c>
      <c r="V37" s="227">
        <v>2.0989678657204868E-3</v>
      </c>
      <c r="W37" s="227">
        <v>3.205560804427048E-4</v>
      </c>
      <c r="X37" s="227">
        <v>4.5883286029850352E-5</v>
      </c>
      <c r="Y37" s="227">
        <v>1.7384421938276663E-4</v>
      </c>
      <c r="Z37" s="227">
        <v>5.2967456064408427E-4</v>
      </c>
      <c r="AA37" s="227">
        <v>9.5846645367412143E-5</v>
      </c>
      <c r="AB37" s="227">
        <v>1.5735994964481611E-4</v>
      </c>
      <c r="AC37" s="227">
        <v>2.3421767300919321E-4</v>
      </c>
      <c r="AD37" s="227">
        <v>2.1947995161232696E-4</v>
      </c>
      <c r="AE37" s="227">
        <v>9.2530591384600011E-7</v>
      </c>
      <c r="AF37" s="227">
        <v>1.2585728609051015E-3</v>
      </c>
      <c r="AG37" s="227">
        <v>4.0601635587170781E-3</v>
      </c>
      <c r="AH37" s="227">
        <v>1.099697419075811E-4</v>
      </c>
      <c r="AI37" s="227">
        <v>2.8295827214360698E-6</v>
      </c>
      <c r="AJ37" s="227">
        <v>9.1960621347264907E-5</v>
      </c>
      <c r="AK37" s="227">
        <v>0</v>
      </c>
      <c r="AL37" s="227">
        <v>4.2608723080188332E-4</v>
      </c>
      <c r="AM37" s="227">
        <v>4.4462103551521362E-4</v>
      </c>
      <c r="AN37" s="227">
        <v>0</v>
      </c>
      <c r="AO37" s="227">
        <v>1.645173273894815E-4</v>
      </c>
      <c r="AP37" s="228">
        <v>4.0617505179604634E-4</v>
      </c>
      <c r="AQ37" s="226">
        <v>0</v>
      </c>
      <c r="AR37" s="227">
        <v>3.1726768564274997E-2</v>
      </c>
      <c r="AS37" s="227">
        <v>0.18026003139385852</v>
      </c>
      <c r="AT37" s="227">
        <v>9.840145533870498E-2</v>
      </c>
      <c r="AU37" s="227">
        <v>0.18325580478679518</v>
      </c>
      <c r="AV37" s="227">
        <v>0</v>
      </c>
      <c r="AW37" s="227">
        <v>8.8824892448562093E-2</v>
      </c>
      <c r="AX37" s="227">
        <v>4.7780131540099212E-2</v>
      </c>
      <c r="AY37" s="227">
        <v>1.0272499320594619E-2</v>
      </c>
      <c r="AZ37" s="227">
        <v>5.833938898343354E-3</v>
      </c>
      <c r="BA37" s="227">
        <v>6.8730354580088596E-3</v>
      </c>
      <c r="BB37" s="227">
        <v>5.4319192973477454E-2</v>
      </c>
      <c r="BC37" s="227">
        <v>3.6345718655741557E-2</v>
      </c>
      <c r="BD37" s="227">
        <v>1.9327789536948217E-2</v>
      </c>
      <c r="BE37" s="227">
        <v>1.3963745293703846E-2</v>
      </c>
      <c r="BF37" s="227">
        <v>1.5195090771411046E-2</v>
      </c>
      <c r="BG37" s="227">
        <v>8.6334236187069924E-2</v>
      </c>
      <c r="BH37" s="228">
        <v>4.5357026946470216E-2</v>
      </c>
    </row>
    <row r="38" spans="1:60">
      <c r="A38" s="136" t="s">
        <v>163</v>
      </c>
      <c r="B38" s="119" t="s">
        <v>252</v>
      </c>
      <c r="C38" s="226">
        <v>1.0586169850378638E-3</v>
      </c>
      <c r="D38" s="227">
        <v>0</v>
      </c>
      <c r="E38" s="227">
        <v>0</v>
      </c>
      <c r="F38" s="227">
        <v>0</v>
      </c>
      <c r="G38" s="227">
        <v>0</v>
      </c>
      <c r="H38" s="227">
        <v>0</v>
      </c>
      <c r="I38" s="227">
        <v>2.8551361043380937E-6</v>
      </c>
      <c r="J38" s="227">
        <v>1.2240193395055642E-5</v>
      </c>
      <c r="K38" s="227">
        <v>0</v>
      </c>
      <c r="L38" s="227">
        <v>1.7842231849097541E-6</v>
      </c>
      <c r="M38" s="227">
        <v>0</v>
      </c>
      <c r="N38" s="227">
        <v>2.4560627909995823E-6</v>
      </c>
      <c r="O38" s="227">
        <v>0</v>
      </c>
      <c r="P38" s="227">
        <v>0</v>
      </c>
      <c r="Q38" s="227">
        <v>0</v>
      </c>
      <c r="R38" s="227">
        <v>0</v>
      </c>
      <c r="S38" s="227">
        <v>0</v>
      </c>
      <c r="T38" s="227">
        <v>0</v>
      </c>
      <c r="U38" s="227">
        <v>0</v>
      </c>
      <c r="V38" s="227">
        <v>0</v>
      </c>
      <c r="W38" s="227">
        <v>0</v>
      </c>
      <c r="X38" s="227">
        <v>6.5547551471214793E-6</v>
      </c>
      <c r="Y38" s="227">
        <v>0</v>
      </c>
      <c r="Z38" s="227">
        <v>4.5661600055524502E-6</v>
      </c>
      <c r="AA38" s="227">
        <v>2.7156549520766771E-4</v>
      </c>
      <c r="AB38" s="227">
        <v>0</v>
      </c>
      <c r="AC38" s="227">
        <v>2.7800317271120856E-5</v>
      </c>
      <c r="AD38" s="227">
        <v>1.5993112753146305E-4</v>
      </c>
      <c r="AE38" s="227">
        <v>6.168706092306667E-6</v>
      </c>
      <c r="AF38" s="227">
        <v>1.8181023256088138E-3</v>
      </c>
      <c r="AG38" s="227">
        <v>7.6519430424927049E-4</v>
      </c>
      <c r="AH38" s="227">
        <v>2.626143090330295E-5</v>
      </c>
      <c r="AI38" s="227">
        <v>2.4900327948637416E-5</v>
      </c>
      <c r="AJ38" s="227">
        <v>1.5854847125917081E-2</v>
      </c>
      <c r="AK38" s="227">
        <v>1.1212647866793743E-5</v>
      </c>
      <c r="AL38" s="227">
        <v>3.2611444264635988E-5</v>
      </c>
      <c r="AM38" s="227">
        <v>8.0648260003234374E-5</v>
      </c>
      <c r="AN38" s="227">
        <v>0</v>
      </c>
      <c r="AO38" s="227">
        <v>2.4412248580374676E-3</v>
      </c>
      <c r="AP38" s="228">
        <v>1.3140625380211575E-3</v>
      </c>
      <c r="AQ38" s="226">
        <v>3.5434368328294483E-2</v>
      </c>
      <c r="AR38" s="227">
        <v>4.605647758626856E-2</v>
      </c>
      <c r="AS38" s="227">
        <v>0.53675385582826507</v>
      </c>
      <c r="AT38" s="227">
        <v>0</v>
      </c>
      <c r="AU38" s="227">
        <v>0</v>
      </c>
      <c r="AV38" s="227">
        <v>0</v>
      </c>
      <c r="AW38" s="227">
        <v>0.13164999404540878</v>
      </c>
      <c r="AX38" s="227">
        <v>7.1509383440573393E-2</v>
      </c>
      <c r="AY38" s="227">
        <v>1.375314534434025E-6</v>
      </c>
      <c r="AZ38" s="227">
        <v>7.2297862147423903E-4</v>
      </c>
      <c r="BA38" s="227">
        <v>5.5404648079064058E-4</v>
      </c>
      <c r="BB38" s="227">
        <v>7.6452253137748713E-2</v>
      </c>
      <c r="BC38" s="227">
        <v>5.1675841174000946E-2</v>
      </c>
      <c r="BD38" s="227">
        <v>4.2516727839139799E-5</v>
      </c>
      <c r="BE38" s="227">
        <v>0</v>
      </c>
      <c r="BF38" s="227">
        <v>9.759945700963819E-6</v>
      </c>
      <c r="BG38" s="227">
        <v>0.13900473575468908</v>
      </c>
      <c r="BH38" s="228">
        <v>7.3688378516543168E-2</v>
      </c>
    </row>
    <row r="39" spans="1:60">
      <c r="A39" s="136" t="s">
        <v>170</v>
      </c>
      <c r="B39" s="119" t="s">
        <v>298</v>
      </c>
      <c r="C39" s="226">
        <v>2.5155255090008645E-4</v>
      </c>
      <c r="D39" s="227">
        <v>9.2626898851426453E-5</v>
      </c>
      <c r="E39" s="227">
        <v>9.2913694955178965E-3</v>
      </c>
      <c r="F39" s="227">
        <v>2.3451657605798957E-3</v>
      </c>
      <c r="G39" s="227">
        <v>7.8007273441599225E-4</v>
      </c>
      <c r="H39" s="227">
        <v>5.203493774391377E-4</v>
      </c>
      <c r="I39" s="227">
        <v>9.5647059495326142E-4</v>
      </c>
      <c r="J39" s="227">
        <v>1.6415459364257955E-3</v>
      </c>
      <c r="K39" s="227">
        <v>3.2142608937382722E-4</v>
      </c>
      <c r="L39" s="227">
        <v>4.7817181355581408E-4</v>
      </c>
      <c r="M39" s="227">
        <v>8.7705583795058746E-4</v>
      </c>
      <c r="N39" s="227">
        <v>6.6313695356988727E-4</v>
      </c>
      <c r="O39" s="227">
        <v>3.5068310900460229E-4</v>
      </c>
      <c r="P39" s="227">
        <v>8.6618329566297487E-4</v>
      </c>
      <c r="Q39" s="227">
        <v>1.3584336008782992E-3</v>
      </c>
      <c r="R39" s="227">
        <v>1.2162617673325989E-3</v>
      </c>
      <c r="S39" s="227">
        <v>1.5125813439755252E-3</v>
      </c>
      <c r="T39" s="227">
        <v>6.1512521076625244E-4</v>
      </c>
      <c r="U39" s="227">
        <v>6.9074112266711185E-4</v>
      </c>
      <c r="V39" s="227">
        <v>9.1851105955353561E-4</v>
      </c>
      <c r="W39" s="227">
        <v>4.4398349091787369E-4</v>
      </c>
      <c r="X39" s="227">
        <v>8.7396735294953062E-4</v>
      </c>
      <c r="Y39" s="227">
        <v>9.750393174076912E-4</v>
      </c>
      <c r="Z39" s="227">
        <v>1.6091147859566837E-3</v>
      </c>
      <c r="AA39" s="227">
        <v>8.4291799787007456E-3</v>
      </c>
      <c r="AB39" s="227">
        <v>1.9388993795521985E-3</v>
      </c>
      <c r="AC39" s="227">
        <v>6.3593225757688958E-4</v>
      </c>
      <c r="AD39" s="227">
        <v>3.040392818071537E-3</v>
      </c>
      <c r="AE39" s="227">
        <v>3.0473408095994938E-4</v>
      </c>
      <c r="AF39" s="227">
        <v>1.6884133188644942E-3</v>
      </c>
      <c r="AG39" s="227">
        <v>1.3700860373955842E-3</v>
      </c>
      <c r="AH39" s="227">
        <v>2.4620091471846516E-6</v>
      </c>
      <c r="AI39" s="227">
        <v>2.0746500513569265E-3</v>
      </c>
      <c r="AJ39" s="227">
        <v>1.0115668348199139E-3</v>
      </c>
      <c r="AK39" s="227">
        <v>0</v>
      </c>
      <c r="AL39" s="227">
        <v>1.8353293141064812E-3</v>
      </c>
      <c r="AM39" s="227">
        <v>2.5731439605220434E-3</v>
      </c>
      <c r="AN39" s="227">
        <v>0</v>
      </c>
      <c r="AO39" s="227">
        <v>4.8187655893435228E-3</v>
      </c>
      <c r="AP39" s="228">
        <v>1.2033808631384127E-3</v>
      </c>
      <c r="AQ39" s="226">
        <v>0</v>
      </c>
      <c r="AR39" s="227">
        <v>1.1809361738003208E-2</v>
      </c>
      <c r="AS39" s="227">
        <v>0</v>
      </c>
      <c r="AT39" s="227">
        <v>0</v>
      </c>
      <c r="AU39" s="227">
        <v>0</v>
      </c>
      <c r="AV39" s="227">
        <v>0</v>
      </c>
      <c r="AW39" s="227">
        <v>6.6648336922244837E-3</v>
      </c>
      <c r="AX39" s="227">
        <v>4.7266836252807497E-3</v>
      </c>
      <c r="AY39" s="227">
        <v>3.0394451210991952E-4</v>
      </c>
      <c r="AZ39" s="227">
        <v>0</v>
      </c>
      <c r="BA39" s="227">
        <v>7.1155434829574358E-5</v>
      </c>
      <c r="BB39" s="227">
        <v>3.8885759143037807E-3</v>
      </c>
      <c r="BC39" s="227">
        <v>3.4253633991380926E-3</v>
      </c>
      <c r="BD39" s="227">
        <v>1.6190474940719346E-3</v>
      </c>
      <c r="BE39" s="227">
        <v>4.5072843783654101E-4</v>
      </c>
      <c r="BF39" s="227">
        <v>7.1892242005926698E-4</v>
      </c>
      <c r="BG39" s="227">
        <v>6.4822863863358482E-3</v>
      </c>
      <c r="BH39" s="228">
        <v>4.5784532348875622E-3</v>
      </c>
    </row>
    <row r="40" spans="1:60">
      <c r="A40" s="136" t="s">
        <v>203</v>
      </c>
      <c r="B40" s="119" t="s">
        <v>22</v>
      </c>
      <c r="C40" s="226">
        <v>3.4106333359536722E-2</v>
      </c>
      <c r="D40" s="227">
        <v>2.5379770285290849E-2</v>
      </c>
      <c r="E40" s="227">
        <v>2.2857641388034637E-2</v>
      </c>
      <c r="F40" s="227">
        <v>0.15147638844472872</v>
      </c>
      <c r="G40" s="227">
        <v>3.8241140177881397E-2</v>
      </c>
      <c r="H40" s="227">
        <v>3.0539552747320821E-2</v>
      </c>
      <c r="I40" s="227">
        <v>2.5402145920296021E-2</v>
      </c>
      <c r="J40" s="227">
        <v>5.3248921332957062E-2</v>
      </c>
      <c r="K40" s="227">
        <v>1.0476753075265828E-2</v>
      </c>
      <c r="L40" s="227">
        <v>3.8626647730111263E-2</v>
      </c>
      <c r="M40" s="227">
        <v>6.0688450699928689E-2</v>
      </c>
      <c r="N40" s="227">
        <v>1.288415453547081E-2</v>
      </c>
      <c r="O40" s="227">
        <v>1.6333879242090649E-2</v>
      </c>
      <c r="P40" s="227">
        <v>3.2321324242324569E-2</v>
      </c>
      <c r="Q40" s="227">
        <v>3.6518218773645091E-2</v>
      </c>
      <c r="R40" s="227">
        <v>3.9030419285973256E-2</v>
      </c>
      <c r="S40" s="227">
        <v>3.6784781893461294E-2</v>
      </c>
      <c r="T40" s="227">
        <v>4.4479485418097799E-2</v>
      </c>
      <c r="U40" s="227">
        <v>3.6663622167879557E-2</v>
      </c>
      <c r="V40" s="227">
        <v>3.8480510556073398E-2</v>
      </c>
      <c r="W40" s="227">
        <v>3.0975840194358215E-2</v>
      </c>
      <c r="X40" s="227">
        <v>4.6162955582794207E-2</v>
      </c>
      <c r="Y40" s="227">
        <v>0.10016828336391803</v>
      </c>
      <c r="Z40" s="227">
        <v>4.7298111801514504E-2</v>
      </c>
      <c r="AA40" s="227">
        <v>0.14626198083067093</v>
      </c>
      <c r="AB40" s="227">
        <v>7.0918757305997657E-2</v>
      </c>
      <c r="AC40" s="227">
        <v>0.1064428972795652</v>
      </c>
      <c r="AD40" s="227">
        <v>0.11807766187497129</v>
      </c>
      <c r="AE40" s="227">
        <v>2.6587123257841735E-2</v>
      </c>
      <c r="AF40" s="227">
        <v>7.2324218586890893E-2</v>
      </c>
      <c r="AG40" s="227">
        <v>0.15622737917819884</v>
      </c>
      <c r="AH40" s="227">
        <v>9.5070483218535312E-2</v>
      </c>
      <c r="AI40" s="227">
        <v>6.8218975747646501E-2</v>
      </c>
      <c r="AJ40" s="227">
        <v>4.7485469176820075E-2</v>
      </c>
      <c r="AK40" s="227">
        <v>7.7759712956214616E-2</v>
      </c>
      <c r="AL40" s="227">
        <v>0.13858046125412923</v>
      </c>
      <c r="AM40" s="227">
        <v>4.0730326997026146E-2</v>
      </c>
      <c r="AN40" s="227">
        <v>0</v>
      </c>
      <c r="AO40" s="227">
        <v>4.747651647826779E-2</v>
      </c>
      <c r="AP40" s="228">
        <v>5.9997681639871195E-2</v>
      </c>
      <c r="AQ40" s="226">
        <v>3.8047527618174266E-2</v>
      </c>
      <c r="AR40" s="227">
        <v>1.6687581740348217E-2</v>
      </c>
      <c r="AS40" s="227">
        <v>0</v>
      </c>
      <c r="AT40" s="227">
        <v>5.9911094603554904E-3</v>
      </c>
      <c r="AU40" s="227">
        <v>1.7452845012685278E-2</v>
      </c>
      <c r="AV40" s="227">
        <v>0</v>
      </c>
      <c r="AW40" s="227">
        <v>1.3696215441652945E-2</v>
      </c>
      <c r="AX40" s="227">
        <v>6.5701671859661387E-2</v>
      </c>
      <c r="AY40" s="227">
        <v>2.424954587114073E-2</v>
      </c>
      <c r="AZ40" s="227">
        <v>6.8637147043459686E-3</v>
      </c>
      <c r="BA40" s="227">
        <v>1.0933853585812133E-2</v>
      </c>
      <c r="BB40" s="227">
        <v>1.2533127361170918E-2</v>
      </c>
      <c r="BC40" s="227">
        <v>5.0392889108083094E-2</v>
      </c>
      <c r="BD40" s="227">
        <v>4.7601938447850739E-2</v>
      </c>
      <c r="BE40" s="227">
        <v>5.8475368050579173E-2</v>
      </c>
      <c r="BF40" s="227">
        <v>5.5979313252867605E-2</v>
      </c>
      <c r="BG40" s="227">
        <v>-2.3018653778869573E-2</v>
      </c>
      <c r="BH40" s="228">
        <v>4.801277110464932E-2</v>
      </c>
    </row>
    <row r="41" spans="1:60">
      <c r="A41" s="136" t="s">
        <v>323</v>
      </c>
      <c r="B41" s="119" t="s">
        <v>322</v>
      </c>
      <c r="C41" s="226">
        <v>1.9914576946256847E-4</v>
      </c>
      <c r="D41" s="227">
        <v>9.2626898851426453E-5</v>
      </c>
      <c r="E41" s="227">
        <v>8.942397871273092E-4</v>
      </c>
      <c r="F41" s="227">
        <v>1.5989766549408379E-4</v>
      </c>
      <c r="G41" s="227">
        <v>1.9643978732808288E-4</v>
      </c>
      <c r="H41" s="227">
        <v>1.2389270891408042E-4</v>
      </c>
      <c r="I41" s="227">
        <v>7.7088674817128532E-5</v>
      </c>
      <c r="J41" s="227">
        <v>1.0812170832299151E-4</v>
      </c>
      <c r="K41" s="227">
        <v>3.4748766418792133E-5</v>
      </c>
      <c r="L41" s="227">
        <v>8.5642712875668196E-5</v>
      </c>
      <c r="M41" s="227">
        <v>6.1012580031345211E-5</v>
      </c>
      <c r="N41" s="227">
        <v>6.7366293695988541E-5</v>
      </c>
      <c r="O41" s="227">
        <v>8.315166502170981E-5</v>
      </c>
      <c r="P41" s="227">
        <v>1.002454447060224E-4</v>
      </c>
      <c r="Q41" s="227">
        <v>9.9216652077800685E-5</v>
      </c>
      <c r="R41" s="227">
        <v>1.8765181553131527E-4</v>
      </c>
      <c r="S41" s="227">
        <v>1.7945880352251994E-4</v>
      </c>
      <c r="T41" s="227">
        <v>1.2802098295135202E-4</v>
      </c>
      <c r="U41" s="227">
        <v>1.3749349361146302E-4</v>
      </c>
      <c r="V41" s="227">
        <v>1.1226246283432102E-4</v>
      </c>
      <c r="W41" s="227">
        <v>1.5450625483942005E-4</v>
      </c>
      <c r="X41" s="227">
        <v>1.1143083750106514E-4</v>
      </c>
      <c r="Y41" s="227">
        <v>2.537477736332308E-4</v>
      </c>
      <c r="Z41" s="227">
        <v>7.1232096086618234E-5</v>
      </c>
      <c r="AA41" s="227">
        <v>2.8221512247071352E-4</v>
      </c>
      <c r="AB41" s="227">
        <v>5.0579983814405178E-5</v>
      </c>
      <c r="AC41" s="227">
        <v>8.009966413741697E-4</v>
      </c>
      <c r="AD41" s="227">
        <v>2.0246600187493727E-4</v>
      </c>
      <c r="AE41" s="227">
        <v>5.0891825261530001E-4</v>
      </c>
      <c r="AF41" s="227">
        <v>7.7567780927757823E-4</v>
      </c>
      <c r="AG41" s="227">
        <v>6.3757842928527592E-3</v>
      </c>
      <c r="AH41" s="227">
        <v>4.6285771967071446E-4</v>
      </c>
      <c r="AI41" s="227">
        <v>2.909376954180567E-3</v>
      </c>
      <c r="AJ41" s="227">
        <v>1.2254449465896891E-2</v>
      </c>
      <c r="AK41" s="227">
        <v>2.5676963614957673E-3</v>
      </c>
      <c r="AL41" s="227">
        <v>1.0649507700845064E-3</v>
      </c>
      <c r="AM41" s="227">
        <v>1.6852952887482165E-2</v>
      </c>
      <c r="AN41" s="227">
        <v>0</v>
      </c>
      <c r="AO41" s="227">
        <v>1.6664013161386191E-3</v>
      </c>
      <c r="AP41" s="228">
        <v>2.4871034800762206E-3</v>
      </c>
      <c r="AQ41" s="226">
        <v>0.67013296843432535</v>
      </c>
      <c r="AR41" s="227">
        <v>0.15674397651271663</v>
      </c>
      <c r="AS41" s="227">
        <v>0</v>
      </c>
      <c r="AT41" s="227">
        <v>0</v>
      </c>
      <c r="AU41" s="227">
        <v>0</v>
      </c>
      <c r="AV41" s="227">
        <v>0</v>
      </c>
      <c r="AW41" s="227">
        <v>0.10598348140666598</v>
      </c>
      <c r="AX41" s="227">
        <v>5.8958956413170678E-2</v>
      </c>
      <c r="AY41" s="227">
        <v>1.0297530045121319E-2</v>
      </c>
      <c r="AZ41" s="227">
        <v>5.8751786952770807E-2</v>
      </c>
      <c r="BA41" s="227">
        <v>4.7408322661627963E-2</v>
      </c>
      <c r="BB41" s="227">
        <v>8.1320503670912619E-2</v>
      </c>
      <c r="BC41" s="227">
        <v>5.573030593340806E-2</v>
      </c>
      <c r="BD41" s="227">
        <v>1.5779479904940996E-2</v>
      </c>
      <c r="BE41" s="227">
        <v>5.2218265793402475E-2</v>
      </c>
      <c r="BF41" s="227">
        <v>4.3853544664674476E-2</v>
      </c>
      <c r="BG41" s="227">
        <v>0.11197951548596861</v>
      </c>
      <c r="BH41" s="228">
        <v>6.0790446836706438E-2</v>
      </c>
    </row>
    <row r="42" spans="1:60">
      <c r="A42" s="136" t="s">
        <v>324</v>
      </c>
      <c r="B42" s="119" t="s">
        <v>253</v>
      </c>
      <c r="C42" s="226">
        <v>8.3326782485653643E-4</v>
      </c>
      <c r="D42" s="227">
        <v>2.0377917747313821E-3</v>
      </c>
      <c r="E42" s="227">
        <v>1.1777792318262122E-3</v>
      </c>
      <c r="F42" s="227">
        <v>7.4618910563905769E-4</v>
      </c>
      <c r="G42" s="227">
        <v>7.6404738334449082E-4</v>
      </c>
      <c r="H42" s="227">
        <v>1.0035309422040512E-3</v>
      </c>
      <c r="I42" s="227">
        <v>6.8237752893680437E-4</v>
      </c>
      <c r="J42" s="227">
        <v>5.9432939040436844E-4</v>
      </c>
      <c r="K42" s="227">
        <v>6.0810341232886235E-5</v>
      </c>
      <c r="L42" s="227">
        <v>1.7485387212115588E-4</v>
      </c>
      <c r="M42" s="227">
        <v>1.1973718831151498E-3</v>
      </c>
      <c r="N42" s="227">
        <v>1.6981919869197114E-4</v>
      </c>
      <c r="O42" s="227">
        <v>2.7476202354999763E-4</v>
      </c>
      <c r="P42" s="227">
        <v>4.1664512955940562E-4</v>
      </c>
      <c r="Q42" s="227">
        <v>6.1662685637137811E-4</v>
      </c>
      <c r="R42" s="227">
        <v>8.710750943182042E-4</v>
      </c>
      <c r="S42" s="227">
        <v>1.2647572819682357E-3</v>
      </c>
      <c r="T42" s="227">
        <v>1.077249734590645E-3</v>
      </c>
      <c r="U42" s="227">
        <v>9.5394295329476967E-4</v>
      </c>
      <c r="V42" s="227">
        <v>7.9944481109289213E-4</v>
      </c>
      <c r="W42" s="227">
        <v>7.6276363739690703E-4</v>
      </c>
      <c r="X42" s="227">
        <v>1.2169995389822213E-3</v>
      </c>
      <c r="Y42" s="227">
        <v>8.5842331931241915E-4</v>
      </c>
      <c r="Z42" s="227">
        <v>4.7488064057745487E-5</v>
      </c>
      <c r="AA42" s="227">
        <v>9.9041533546325887E-4</v>
      </c>
      <c r="AB42" s="227">
        <v>3.2314989659203309E-3</v>
      </c>
      <c r="AC42" s="227">
        <v>2.1256817593430784E-3</v>
      </c>
      <c r="AD42" s="227">
        <v>3.5610196800356614E-3</v>
      </c>
      <c r="AE42" s="227">
        <v>3.0781843400610272E-4</v>
      </c>
      <c r="AF42" s="227">
        <v>2.0396543787970264E-3</v>
      </c>
      <c r="AG42" s="227">
        <v>2.2029079888289146E-3</v>
      </c>
      <c r="AH42" s="227">
        <v>2.9494869583272126E-3</v>
      </c>
      <c r="AI42" s="227">
        <v>3.6077179698309888E-3</v>
      </c>
      <c r="AJ42" s="227">
        <v>2.2990155336816225E-3</v>
      </c>
      <c r="AK42" s="227">
        <v>4.7934069630543256E-3</v>
      </c>
      <c r="AL42" s="227">
        <v>1.5370147911611225E-3</v>
      </c>
      <c r="AM42" s="227">
        <v>1.8342201123248698E-3</v>
      </c>
      <c r="AN42" s="227">
        <v>0</v>
      </c>
      <c r="AO42" s="227">
        <v>2.1758743299899166E-4</v>
      </c>
      <c r="AP42" s="228">
        <v>1.3826482141080531E-3</v>
      </c>
      <c r="AQ42" s="226">
        <v>0</v>
      </c>
      <c r="AR42" s="227">
        <v>0</v>
      </c>
      <c r="AS42" s="227">
        <v>0</v>
      </c>
      <c r="AT42" s="227">
        <v>0</v>
      </c>
      <c r="AU42" s="227">
        <v>0</v>
      </c>
      <c r="AV42" s="227">
        <v>0</v>
      </c>
      <c r="AW42" s="227">
        <v>0</v>
      </c>
      <c r="AX42" s="227">
        <v>1.3457200401662431E-3</v>
      </c>
      <c r="AY42" s="227">
        <v>0</v>
      </c>
      <c r="AZ42" s="227">
        <v>0</v>
      </c>
      <c r="BA42" s="227">
        <v>0</v>
      </c>
      <c r="BB42" s="227">
        <v>0</v>
      </c>
      <c r="BC42" s="227">
        <v>9.695623550757083E-4</v>
      </c>
      <c r="BD42" s="227">
        <v>0</v>
      </c>
      <c r="BE42" s="227">
        <v>0</v>
      </c>
      <c r="BF42" s="227">
        <v>0</v>
      </c>
      <c r="BG42" s="227">
        <v>0</v>
      </c>
      <c r="BH42" s="228">
        <v>1.3826482141080531E-3</v>
      </c>
    </row>
    <row r="43" spans="1:60">
      <c r="A43" s="136" t="s">
        <v>325</v>
      </c>
      <c r="B43" s="119" t="s">
        <v>254</v>
      </c>
      <c r="C43" s="226">
        <v>3.5374577470324662E-3</v>
      </c>
      <c r="D43" s="227">
        <v>2.6861800666913671E-3</v>
      </c>
      <c r="E43" s="227">
        <v>7.1975397500490743E-3</v>
      </c>
      <c r="F43" s="227">
        <v>1.4124293785310734E-2</v>
      </c>
      <c r="G43" s="227">
        <v>4.4018020765753309E-3</v>
      </c>
      <c r="H43" s="227">
        <v>2.4902434491730161E-3</v>
      </c>
      <c r="I43" s="227">
        <v>2.6267252159910461E-3</v>
      </c>
      <c r="J43" s="227">
        <v>1.6163855388915144E-3</v>
      </c>
      <c r="K43" s="227">
        <v>6.2547779553825836E-4</v>
      </c>
      <c r="L43" s="227">
        <v>2.212436749288095E-3</v>
      </c>
      <c r="M43" s="227">
        <v>7.706651515209292E-3</v>
      </c>
      <c r="N43" s="227">
        <v>3.753916542986362E-3</v>
      </c>
      <c r="O43" s="227">
        <v>3.4019876863229971E-3</v>
      </c>
      <c r="P43" s="227">
        <v>4.8446743824332389E-3</v>
      </c>
      <c r="Q43" s="227">
        <v>6.7986588134059311E-3</v>
      </c>
      <c r="R43" s="227">
        <v>6.6118306361280712E-3</v>
      </c>
      <c r="S43" s="227">
        <v>3.1661660335758875E-3</v>
      </c>
      <c r="T43" s="227">
        <v>1.1396989945669145E-3</v>
      </c>
      <c r="U43" s="227">
        <v>2.8893275586066016E-3</v>
      </c>
      <c r="V43" s="227">
        <v>1.0749981289589529E-3</v>
      </c>
      <c r="W43" s="227">
        <v>5.7646816460776721E-3</v>
      </c>
      <c r="X43" s="227">
        <v>1.9249130948713411E-3</v>
      </c>
      <c r="Y43" s="227">
        <v>1.4280600766750187E-2</v>
      </c>
      <c r="Z43" s="227">
        <v>2.2712079867617889E-3</v>
      </c>
      <c r="AA43" s="227">
        <v>9.2811501597444088E-3</v>
      </c>
      <c r="AB43" s="227">
        <v>2.0305053502382878E-2</v>
      </c>
      <c r="AC43" s="227">
        <v>7.1116686619186039E-3</v>
      </c>
      <c r="AD43" s="227">
        <v>4.8089928932731948E-3</v>
      </c>
      <c r="AE43" s="227">
        <v>1.7429679063812489E-3</v>
      </c>
      <c r="AF43" s="227">
        <v>9.9167877998014384E-3</v>
      </c>
      <c r="AG43" s="227">
        <v>2.4145574772382874E-3</v>
      </c>
      <c r="AH43" s="227">
        <v>9.0191601758531071E-4</v>
      </c>
      <c r="AI43" s="227">
        <v>1.0218755040194222E-2</v>
      </c>
      <c r="AJ43" s="227">
        <v>3.6265228365392988E-3</v>
      </c>
      <c r="AK43" s="227">
        <v>3.9636710209115886E-3</v>
      </c>
      <c r="AL43" s="227">
        <v>3.4097670740958746E-3</v>
      </c>
      <c r="AM43" s="227">
        <v>2.6309911417809078E-3</v>
      </c>
      <c r="AN43" s="227">
        <v>5.0124382727509008E-4</v>
      </c>
      <c r="AO43" s="227">
        <v>0</v>
      </c>
      <c r="AP43" s="228">
        <v>4.8520772270605811E-3</v>
      </c>
      <c r="AQ43" s="226">
        <v>0</v>
      </c>
      <c r="AR43" s="227">
        <v>3.642815848522589E-5</v>
      </c>
      <c r="AS43" s="227">
        <v>0</v>
      </c>
      <c r="AT43" s="227">
        <v>0</v>
      </c>
      <c r="AU43" s="227">
        <v>0</v>
      </c>
      <c r="AV43" s="227">
        <v>0</v>
      </c>
      <c r="AW43" s="227">
        <v>2.0558911091420138E-5</v>
      </c>
      <c r="AX43" s="227">
        <v>4.7334539466501674E-3</v>
      </c>
      <c r="AY43" s="227">
        <v>7.8943054276513032E-5</v>
      </c>
      <c r="AZ43" s="227">
        <v>0</v>
      </c>
      <c r="BA43" s="227">
        <v>1.8481094838088546E-5</v>
      </c>
      <c r="BB43" s="227">
        <v>1.9684049851727049E-5</v>
      </c>
      <c r="BC43" s="227">
        <v>3.4155176595579047E-3</v>
      </c>
      <c r="BD43" s="227">
        <v>3.4800729083147761E-4</v>
      </c>
      <c r="BE43" s="227">
        <v>0</v>
      </c>
      <c r="BF43" s="227">
        <v>7.9886962959740891E-5</v>
      </c>
      <c r="BG43" s="227">
        <v>-2.9579671390556621E-5</v>
      </c>
      <c r="BH43" s="228">
        <v>4.8366762518913678E-3</v>
      </c>
    </row>
    <row r="44" spans="1:60">
      <c r="A44" s="213" t="s">
        <v>326</v>
      </c>
      <c r="B44" s="157" t="s">
        <v>164</v>
      </c>
      <c r="C44" s="229">
        <v>0.54440164557293713</v>
      </c>
      <c r="D44" s="230">
        <v>0.24731381993330864</v>
      </c>
      <c r="E44" s="230">
        <v>0.4556260769046217</v>
      </c>
      <c r="F44" s="230">
        <v>0.56129410510606548</v>
      </c>
      <c r="G44" s="230">
        <v>0.65524713934559708</v>
      </c>
      <c r="H44" s="230">
        <v>0.61924053769435672</v>
      </c>
      <c r="I44" s="230">
        <v>0.65153634873774435</v>
      </c>
      <c r="J44" s="230">
        <v>0.65604648553447142</v>
      </c>
      <c r="K44" s="230">
        <v>0.82341545625130308</v>
      </c>
      <c r="L44" s="230">
        <v>0.61153714395826342</v>
      </c>
      <c r="M44" s="230">
        <v>0.51925518892926736</v>
      </c>
      <c r="N44" s="230">
        <v>0.81638860527211421</v>
      </c>
      <c r="O44" s="230">
        <v>0.74565713314750748</v>
      </c>
      <c r="P44" s="230">
        <v>0.56003684020092948</v>
      </c>
      <c r="Q44" s="230">
        <v>0.56512692313398516</v>
      </c>
      <c r="R44" s="230">
        <v>0.56344542633449979</v>
      </c>
      <c r="S44" s="230">
        <v>0.62193157492191409</v>
      </c>
      <c r="T44" s="230">
        <v>0.63963342284393931</v>
      </c>
      <c r="U44" s="230">
        <v>0.64294903901868927</v>
      </c>
      <c r="V44" s="230">
        <v>0.64583064016818958</v>
      </c>
      <c r="W44" s="230">
        <v>0.68246123136157311</v>
      </c>
      <c r="X44" s="230">
        <v>0.57674416572168952</v>
      </c>
      <c r="Y44" s="230">
        <v>0.5351346185928012</v>
      </c>
      <c r="Z44" s="230">
        <v>0.68269936767816242</v>
      </c>
      <c r="AA44" s="230">
        <v>0.51653887113951014</v>
      </c>
      <c r="AB44" s="230">
        <v>0.36118604442046581</v>
      </c>
      <c r="AC44" s="230">
        <v>0.31474685204844899</v>
      </c>
      <c r="AD44" s="230">
        <v>0.32406725274052195</v>
      </c>
      <c r="AE44" s="230">
        <v>0.15553929758794338</v>
      </c>
      <c r="AF44" s="230">
        <v>0.33407003894108928</v>
      </c>
      <c r="AG44" s="230">
        <v>0.45960625680972839</v>
      </c>
      <c r="AH44" s="230">
        <v>0.28822741086090714</v>
      </c>
      <c r="AI44" s="230">
        <v>0.26217045972230474</v>
      </c>
      <c r="AJ44" s="230">
        <v>0.38270875583549357</v>
      </c>
      <c r="AK44" s="230">
        <v>0.38879295845713968</v>
      </c>
      <c r="AL44" s="230">
        <v>0.38817829799268544</v>
      </c>
      <c r="AM44" s="230">
        <v>0.47022031331215647</v>
      </c>
      <c r="AN44" s="230">
        <v>1</v>
      </c>
      <c r="AO44" s="230">
        <v>0.56792442816961208</v>
      </c>
      <c r="AP44" s="231">
        <v>0.47933920678612141</v>
      </c>
      <c r="AQ44" s="229">
        <v>1</v>
      </c>
      <c r="AR44" s="230">
        <v>1</v>
      </c>
      <c r="AS44" s="230">
        <v>1</v>
      </c>
      <c r="AT44" s="230">
        <v>1</v>
      </c>
      <c r="AU44" s="230">
        <v>1</v>
      </c>
      <c r="AV44" s="230">
        <v>1</v>
      </c>
      <c r="AW44" s="230">
        <v>1</v>
      </c>
      <c r="AX44" s="230">
        <v>1</v>
      </c>
      <c r="AY44" s="230">
        <v>1</v>
      </c>
      <c r="AZ44" s="230">
        <v>1</v>
      </c>
      <c r="BA44" s="230">
        <v>1</v>
      </c>
      <c r="BB44" s="230">
        <v>1</v>
      </c>
      <c r="BC44" s="230">
        <v>1</v>
      </c>
      <c r="BD44" s="230">
        <v>1</v>
      </c>
      <c r="BE44" s="230">
        <v>1</v>
      </c>
      <c r="BF44" s="230">
        <v>1</v>
      </c>
      <c r="BG44" s="230">
        <v>1</v>
      </c>
      <c r="BH44" s="231">
        <v>1</v>
      </c>
    </row>
    <row r="45" spans="1:60">
      <c r="A45" s="124" t="s">
        <v>327</v>
      </c>
      <c r="B45" s="106" t="s">
        <v>27</v>
      </c>
      <c r="C45" s="226">
        <v>3.5479391033199697E-3</v>
      </c>
      <c r="D45" s="227">
        <v>8.6143015931826605E-3</v>
      </c>
      <c r="E45" s="227">
        <v>2.7830487033523088E-2</v>
      </c>
      <c r="F45" s="227">
        <v>5.0421063852467751E-2</v>
      </c>
      <c r="G45" s="227">
        <v>9.935717664330929E-3</v>
      </c>
      <c r="H45" s="227">
        <v>1.1410518490986805E-2</v>
      </c>
      <c r="I45" s="227">
        <v>2.1167979077562626E-2</v>
      </c>
      <c r="J45" s="227">
        <v>1.3899419610829852E-2</v>
      </c>
      <c r="K45" s="227">
        <v>5.7161720758913057E-3</v>
      </c>
      <c r="L45" s="227">
        <v>1.8511315543438697E-2</v>
      </c>
      <c r="M45" s="227">
        <v>1.7243680431358942E-2</v>
      </c>
      <c r="N45" s="227">
        <v>7.1566161068597834E-3</v>
      </c>
      <c r="O45" s="227">
        <v>6.9702787026894144E-3</v>
      </c>
      <c r="P45" s="227">
        <v>1.4811264455314809E-2</v>
      </c>
      <c r="Q45" s="227">
        <v>1.5717030399240391E-2</v>
      </c>
      <c r="R45" s="227">
        <v>1.1767622185077974E-2</v>
      </c>
      <c r="S45" s="227">
        <v>1.4651529459017164E-2</v>
      </c>
      <c r="T45" s="227">
        <v>1.1437581964653718E-2</v>
      </c>
      <c r="U45" s="227">
        <v>1.5289931220516648E-2</v>
      </c>
      <c r="V45" s="227">
        <v>1.8729120882859222E-2</v>
      </c>
      <c r="W45" s="227">
        <v>1.0201852654310901E-2</v>
      </c>
      <c r="X45" s="227">
        <v>1.9408629990626699E-2</v>
      </c>
      <c r="Y45" s="227">
        <v>2.1501074648815781E-2</v>
      </c>
      <c r="Z45" s="227">
        <v>8.9314089708605934E-3</v>
      </c>
      <c r="AA45" s="227">
        <v>1.3652822151224707E-2</v>
      </c>
      <c r="AB45" s="227">
        <v>2.5059571980936966E-2</v>
      </c>
      <c r="AC45" s="227">
        <v>2.2317747201289935E-2</v>
      </c>
      <c r="AD45" s="227">
        <v>3.0825874134202631E-2</v>
      </c>
      <c r="AE45" s="227">
        <v>3.679633184060927E-3</v>
      </c>
      <c r="AF45" s="227">
        <v>2.1635958045606318E-2</v>
      </c>
      <c r="AG45" s="227">
        <v>1.6022742927275232E-2</v>
      </c>
      <c r="AH45" s="227">
        <v>1.0516061737341376E-2</v>
      </c>
      <c r="AI45" s="227">
        <v>9.3381888972833178E-3</v>
      </c>
      <c r="AJ45" s="227">
        <v>1.0710277365774068E-2</v>
      </c>
      <c r="AK45" s="227">
        <v>3.7814654930761901E-2</v>
      </c>
      <c r="AL45" s="227">
        <v>1.4705622907989217E-2</v>
      </c>
      <c r="AM45" s="227">
        <v>2.1156867621581473E-2</v>
      </c>
      <c r="AN45" s="227">
        <v>0</v>
      </c>
      <c r="AO45" s="227">
        <v>4.2137663853951072E-3</v>
      </c>
      <c r="AP45" s="228">
        <v>1.4331326107127335E-2</v>
      </c>
      <c r="AQ45" s="218"/>
      <c r="AR45" s="218"/>
      <c r="AS45" s="218"/>
      <c r="AT45" s="218"/>
      <c r="AU45" s="218"/>
      <c r="AV45" s="218"/>
      <c r="AW45" s="218"/>
      <c r="AX45" s="218"/>
      <c r="AY45" s="218"/>
      <c r="AZ45" s="218"/>
      <c r="BA45" s="218"/>
      <c r="BB45" s="218"/>
      <c r="BC45" s="218"/>
      <c r="BD45" s="218"/>
      <c r="BE45" s="218"/>
      <c r="BF45" s="218"/>
      <c r="BG45" s="218"/>
      <c r="BH45" s="218"/>
    </row>
    <row r="46" spans="1:60">
      <c r="A46" s="136" t="s">
        <v>328</v>
      </c>
      <c r="B46" s="119" t="s">
        <v>37</v>
      </c>
      <c r="C46" s="226">
        <v>0.11982810575688495</v>
      </c>
      <c r="D46" s="227">
        <v>0.27278621711745094</v>
      </c>
      <c r="E46" s="227">
        <v>0.17854260725424764</v>
      </c>
      <c r="F46" s="227">
        <v>0.2349962690544718</v>
      </c>
      <c r="G46" s="227">
        <v>0.14399966915404239</v>
      </c>
      <c r="H46" s="227">
        <v>0.23596605339775753</v>
      </c>
      <c r="I46" s="227">
        <v>0.17574790290253137</v>
      </c>
      <c r="J46" s="227">
        <v>0.10387096116118634</v>
      </c>
      <c r="K46" s="227">
        <v>1.9772048092292722E-2</v>
      </c>
      <c r="L46" s="227">
        <v>0.23402763404868787</v>
      </c>
      <c r="M46" s="227">
        <v>0.21755179396051724</v>
      </c>
      <c r="N46" s="227">
        <v>4.2381117789262797E-2</v>
      </c>
      <c r="O46" s="227">
        <v>0.11103277983246747</v>
      </c>
      <c r="P46" s="227">
        <v>0.28467983327929475</v>
      </c>
      <c r="Q46" s="227">
        <v>0.19753386347788673</v>
      </c>
      <c r="R46" s="227">
        <v>0.20785566100352021</v>
      </c>
      <c r="S46" s="227">
        <v>0.19290112247208774</v>
      </c>
      <c r="T46" s="227">
        <v>0.19601885967651284</v>
      </c>
      <c r="U46" s="227">
        <v>0.2004458717578543</v>
      </c>
      <c r="V46" s="227">
        <v>0.17801424712710151</v>
      </c>
      <c r="W46" s="227">
        <v>0.17968722251031818</v>
      </c>
      <c r="X46" s="227">
        <v>0.25422836329948895</v>
      </c>
      <c r="Y46" s="227">
        <v>0.34673715455884868</v>
      </c>
      <c r="Z46" s="227">
        <v>7.0744430198025232E-2</v>
      </c>
      <c r="AA46" s="227">
        <v>0.13654952076677315</v>
      </c>
      <c r="AB46" s="227">
        <v>0.48251618559482062</v>
      </c>
      <c r="AC46" s="227">
        <v>0.40252218378442245</v>
      </c>
      <c r="AD46" s="227">
        <v>0.31439227022235533</v>
      </c>
      <c r="AE46" s="227">
        <v>5.4622350270852466E-2</v>
      </c>
      <c r="AF46" s="227">
        <v>0.36884830758302428</v>
      </c>
      <c r="AG46" s="227">
        <v>0.18042179614021467</v>
      </c>
      <c r="AH46" s="227">
        <v>0.351753812215997</v>
      </c>
      <c r="AI46" s="227">
        <v>0.5308449982881025</v>
      </c>
      <c r="AJ46" s="227">
        <v>0.50163334603597476</v>
      </c>
      <c r="AK46" s="227">
        <v>0.49922072097325781</v>
      </c>
      <c r="AL46" s="227">
        <v>0.34525361813281841</v>
      </c>
      <c r="AM46" s="227">
        <v>0.27271905819722003</v>
      </c>
      <c r="AN46" s="227">
        <v>0</v>
      </c>
      <c r="AO46" s="227">
        <v>1.2662527198429125E-2</v>
      </c>
      <c r="AP46" s="228">
        <v>0.25475569279079324</v>
      </c>
      <c r="AQ46" s="218"/>
      <c r="AR46" s="218"/>
      <c r="AS46" s="218"/>
      <c r="AT46" s="218"/>
      <c r="AU46" s="218"/>
      <c r="AV46" s="218"/>
      <c r="AW46" s="218"/>
      <c r="AX46" s="218"/>
      <c r="AY46" s="218"/>
      <c r="AZ46" s="218"/>
      <c r="BA46" s="218"/>
      <c r="BB46" s="218"/>
      <c r="BC46" s="218"/>
      <c r="BD46" s="218"/>
      <c r="BE46" s="218"/>
      <c r="BF46" s="218"/>
      <c r="BG46" s="218"/>
      <c r="BH46" s="218"/>
    </row>
    <row r="47" spans="1:60">
      <c r="A47" s="136" t="s">
        <v>329</v>
      </c>
      <c r="B47" s="119" t="s">
        <v>38</v>
      </c>
      <c r="C47" s="226">
        <v>0.20192332887875691</v>
      </c>
      <c r="D47" s="227">
        <v>0.42302704705446459</v>
      </c>
      <c r="E47" s="227">
        <v>0.14757137560252132</v>
      </c>
      <c r="F47" s="227">
        <v>3.0700351774864087E-2</v>
      </c>
      <c r="G47" s="227">
        <v>8.1898332071121543E-2</v>
      </c>
      <c r="H47" s="227">
        <v>-1.8472402899089389E-2</v>
      </c>
      <c r="I47" s="227">
        <v>7.0310581705429892E-2</v>
      </c>
      <c r="J47" s="227">
        <v>6.5855640519120198E-2</v>
      </c>
      <c r="K47" s="227">
        <v>1.6357981791646395E-2</v>
      </c>
      <c r="L47" s="227">
        <v>1.3006987017992106E-3</v>
      </c>
      <c r="M47" s="227">
        <v>9.7585808473884705E-2</v>
      </c>
      <c r="N47" s="227">
        <v>8.0705521580020284E-2</v>
      </c>
      <c r="O47" s="227">
        <v>9.4984508483277483E-2</v>
      </c>
      <c r="P47" s="227">
        <v>2.9794825768718097E-2</v>
      </c>
      <c r="Q47" s="227">
        <v>0.10818880465261191</v>
      </c>
      <c r="R47" s="227">
        <v>0.1082194970236337</v>
      </c>
      <c r="S47" s="227">
        <v>2.3145912825749775E-2</v>
      </c>
      <c r="T47" s="227">
        <v>-4.1806657091113468E-2</v>
      </c>
      <c r="U47" s="227">
        <v>-2.2046099604215157E-2</v>
      </c>
      <c r="V47" s="227">
        <v>-5.0577641399674779E-2</v>
      </c>
      <c r="W47" s="227">
        <v>1.8032833467120358E-2</v>
      </c>
      <c r="X47" s="227">
        <v>3.1207189255445363E-2</v>
      </c>
      <c r="Y47" s="227">
        <v>2.690158311616303E-2</v>
      </c>
      <c r="Z47" s="227">
        <v>4.3466190324854888E-2</v>
      </c>
      <c r="AA47" s="227">
        <v>0.12646432374866878</v>
      </c>
      <c r="AB47" s="227">
        <v>3.5366648682672419E-2</v>
      </c>
      <c r="AC47" s="227">
        <v>0.12969195510943768</v>
      </c>
      <c r="AD47" s="227">
        <v>0.25122798182229611</v>
      </c>
      <c r="AE47" s="227">
        <v>0.40012232544181042</v>
      </c>
      <c r="AF47" s="227">
        <v>7.5031967848916234E-2</v>
      </c>
      <c r="AG47" s="227">
        <v>0.17291011784743704</v>
      </c>
      <c r="AH47" s="227">
        <v>0</v>
      </c>
      <c r="AI47" s="227">
        <v>1.8648081967352275E-2</v>
      </c>
      <c r="AJ47" s="227">
        <v>3.6486421526588111E-2</v>
      </c>
      <c r="AK47" s="227">
        <v>-5.7408757077983966E-3</v>
      </c>
      <c r="AL47" s="227">
        <v>8.9442499341088444E-2</v>
      </c>
      <c r="AM47" s="227">
        <v>9.047468045765987E-2</v>
      </c>
      <c r="AN47" s="227">
        <v>0</v>
      </c>
      <c r="AO47" s="227">
        <v>0.35371225388738525</v>
      </c>
      <c r="AP47" s="228">
        <v>9.6888587189489395E-2</v>
      </c>
      <c r="AQ47" s="218"/>
      <c r="AR47" s="218"/>
      <c r="AS47" s="218"/>
      <c r="AT47" s="218"/>
      <c r="AU47" s="218"/>
      <c r="AV47" s="218"/>
      <c r="AW47" s="218"/>
      <c r="AX47" s="218"/>
      <c r="AY47" s="218"/>
      <c r="AZ47" s="218"/>
      <c r="BA47" s="218"/>
      <c r="BB47" s="218"/>
      <c r="BC47" s="218"/>
      <c r="BD47" s="218"/>
      <c r="BE47" s="218"/>
      <c r="BF47" s="218"/>
      <c r="BG47" s="218"/>
      <c r="BH47" s="218"/>
    </row>
    <row r="48" spans="1:60">
      <c r="A48" s="136" t="s">
        <v>330</v>
      </c>
      <c r="B48" s="119" t="s">
        <v>39</v>
      </c>
      <c r="C48" s="226">
        <v>0.16007651390089878</v>
      </c>
      <c r="D48" s="227">
        <v>6.6413486476472772E-2</v>
      </c>
      <c r="E48" s="227">
        <v>0.13961046042443673</v>
      </c>
      <c r="F48" s="227">
        <v>7.392602068009807E-2</v>
      </c>
      <c r="G48" s="227">
        <v>5.4268042089809169E-2</v>
      </c>
      <c r="H48" s="227">
        <v>0.10929814780400174</v>
      </c>
      <c r="I48" s="227">
        <v>5.5215477121794393E-2</v>
      </c>
      <c r="J48" s="227">
        <v>0.13907103732238971</v>
      </c>
      <c r="K48" s="227">
        <v>5.5459031204392245E-2</v>
      </c>
      <c r="L48" s="227">
        <v>9.7370411870079998E-2</v>
      </c>
      <c r="M48" s="227">
        <v>0.11715559351893869</v>
      </c>
      <c r="N48" s="227">
        <v>4.0468546607300121E-2</v>
      </c>
      <c r="O48" s="227">
        <v>3.3257050718900373E-2</v>
      </c>
      <c r="P48" s="227">
        <v>8.3120703347101421E-2</v>
      </c>
      <c r="Q48" s="227">
        <v>0.10684427992819311</v>
      </c>
      <c r="R48" s="227">
        <v>9.9308352474976866E-2</v>
      </c>
      <c r="S48" s="227">
        <v>0.13285933420783894</v>
      </c>
      <c r="T48" s="227">
        <v>0.18685755323799413</v>
      </c>
      <c r="U48" s="227">
        <v>0.15932025835682181</v>
      </c>
      <c r="V48" s="227">
        <v>0.19565136041693598</v>
      </c>
      <c r="W48" s="227">
        <v>9.8170965610814731E-2</v>
      </c>
      <c r="X48" s="227">
        <v>9.2690792535444835E-2</v>
      </c>
      <c r="Y48" s="227">
        <v>3.6899245397312326E-2</v>
      </c>
      <c r="Z48" s="227">
        <v>0.16885751023733073</v>
      </c>
      <c r="AA48" s="227">
        <v>0.20972843450479234</v>
      </c>
      <c r="AB48" s="227">
        <v>7.7263735275604706E-2</v>
      </c>
      <c r="AC48" s="227">
        <v>8.9997619597833659E-2</v>
      </c>
      <c r="AD48" s="227">
        <v>7.3964743693354179E-2</v>
      </c>
      <c r="AE48" s="227">
        <v>0.33709603842610397</v>
      </c>
      <c r="AF48" s="227">
        <v>0.13747182088769178</v>
      </c>
      <c r="AG48" s="227">
        <v>0.1389021778607121</v>
      </c>
      <c r="AH48" s="227">
        <v>0.34791471928582041</v>
      </c>
      <c r="AI48" s="227">
        <v>0.16939579920149175</v>
      </c>
      <c r="AJ48" s="227">
        <v>6.5380170085349215E-2</v>
      </c>
      <c r="AK48" s="227">
        <v>6.2639457307843247E-2</v>
      </c>
      <c r="AL48" s="227">
        <v>0.11482970678034696</v>
      </c>
      <c r="AM48" s="227">
        <v>9.1970262326410951E-2</v>
      </c>
      <c r="AN48" s="227">
        <v>0</v>
      </c>
      <c r="AO48" s="227">
        <v>4.9042084593748342E-2</v>
      </c>
      <c r="AP48" s="228">
        <v>0.12703738217098923</v>
      </c>
      <c r="AQ48" s="218"/>
      <c r="AR48" s="218"/>
      <c r="AS48" s="218"/>
      <c r="AT48" s="218"/>
      <c r="AU48" s="218"/>
      <c r="AV48" s="218"/>
      <c r="AW48" s="218"/>
      <c r="AX48" s="218"/>
      <c r="AY48" s="218"/>
      <c r="AZ48" s="218"/>
      <c r="BA48" s="218"/>
      <c r="BB48" s="218"/>
      <c r="BC48" s="218"/>
      <c r="BD48" s="218"/>
      <c r="BE48" s="218"/>
      <c r="BF48" s="218"/>
      <c r="BG48" s="218"/>
      <c r="BH48" s="218"/>
    </row>
    <row r="49" spans="1:60">
      <c r="A49" s="136" t="s">
        <v>331</v>
      </c>
      <c r="B49" s="119" t="s">
        <v>171</v>
      </c>
      <c r="C49" s="226">
        <v>3.977674711107617E-2</v>
      </c>
      <c r="D49" s="227">
        <v>2.5379770285290849E-2</v>
      </c>
      <c r="E49" s="227">
        <v>5.1669611114746231E-2</v>
      </c>
      <c r="F49" s="227">
        <v>4.8662189532032829E-2</v>
      </c>
      <c r="G49" s="227">
        <v>5.8743250613228153E-2</v>
      </c>
      <c r="H49" s="227">
        <v>4.2557145511986617E-2</v>
      </c>
      <c r="I49" s="227">
        <v>2.6021710454937386E-2</v>
      </c>
      <c r="J49" s="227">
        <v>2.1258495884234972E-2</v>
      </c>
      <c r="K49" s="227">
        <v>8.0565014941969562E-2</v>
      </c>
      <c r="L49" s="227">
        <v>3.7258148547285486E-2</v>
      </c>
      <c r="M49" s="227">
        <v>3.1207934686033077E-2</v>
      </c>
      <c r="N49" s="227">
        <v>1.2900996108894806E-2</v>
      </c>
      <c r="O49" s="227">
        <v>8.0982491151578261E-3</v>
      </c>
      <c r="P49" s="227">
        <v>2.7565930959082628E-2</v>
      </c>
      <c r="Q49" s="227">
        <v>6.5928074418052608E-3</v>
      </c>
      <c r="R49" s="227">
        <v>9.4057576673720993E-3</v>
      </c>
      <c r="S49" s="227">
        <v>1.4514798942047625E-2</v>
      </c>
      <c r="T49" s="227">
        <v>7.8654842940111165E-3</v>
      </c>
      <c r="U49" s="227">
        <v>4.0442729049428913E-3</v>
      </c>
      <c r="V49" s="227">
        <v>1.2359076590214796E-2</v>
      </c>
      <c r="W49" s="227">
        <v>1.1458325933608484E-2</v>
      </c>
      <c r="X49" s="227">
        <v>2.5733968707598927E-2</v>
      </c>
      <c r="Y49" s="227">
        <v>3.7098464394058416E-2</v>
      </c>
      <c r="Z49" s="227">
        <v>2.581067604738578E-2</v>
      </c>
      <c r="AA49" s="227">
        <v>4.4472843450479235E-2</v>
      </c>
      <c r="AB49" s="227">
        <v>1.8613434043701107E-2</v>
      </c>
      <c r="AC49" s="227">
        <v>4.120250272356233E-2</v>
      </c>
      <c r="AD49" s="227">
        <v>2.0629414056584992E-2</v>
      </c>
      <c r="AE49" s="227">
        <v>4.9196047956754904E-2</v>
      </c>
      <c r="AF49" s="227">
        <v>6.6593831224495109E-2</v>
      </c>
      <c r="AG49" s="227">
        <v>3.2146927325326556E-2</v>
      </c>
      <c r="AH49" s="227">
        <v>1.5879958999341001E-3</v>
      </c>
      <c r="AI49" s="227">
        <v>1.2249263601096747E-2</v>
      </c>
      <c r="AJ49" s="227">
        <v>1.4781624874512069E-2</v>
      </c>
      <c r="AK49" s="227">
        <v>3.5241352245332737E-2</v>
      </c>
      <c r="AL49" s="227">
        <v>4.7635162407665507E-2</v>
      </c>
      <c r="AM49" s="227">
        <v>5.3464729475756756E-2</v>
      </c>
      <c r="AN49" s="227">
        <v>0</v>
      </c>
      <c r="AO49" s="227">
        <v>1.7502520830016452E-2</v>
      </c>
      <c r="AP49" s="228">
        <v>3.0450910777735898E-2</v>
      </c>
      <c r="AQ49" s="218"/>
      <c r="AR49" s="218"/>
      <c r="AS49" s="218"/>
      <c r="AT49" s="218"/>
      <c r="AU49" s="218"/>
      <c r="AV49" s="218"/>
      <c r="AW49" s="218"/>
      <c r="AX49" s="218"/>
      <c r="AY49" s="218"/>
      <c r="AZ49" s="218"/>
      <c r="BA49" s="218"/>
      <c r="BB49" s="218"/>
      <c r="BC49" s="218"/>
      <c r="BD49" s="218"/>
      <c r="BE49" s="218"/>
      <c r="BF49" s="218"/>
      <c r="BG49" s="218"/>
      <c r="BH49" s="218"/>
    </row>
    <row r="50" spans="1:60">
      <c r="A50" s="136" t="s">
        <v>332</v>
      </c>
      <c r="B50" s="119" t="s">
        <v>213</v>
      </c>
      <c r="C50" s="226">
        <v>-6.955428032387391E-2</v>
      </c>
      <c r="D50" s="227">
        <v>-4.3534642460170435E-2</v>
      </c>
      <c r="E50" s="227">
        <v>-8.5061833409670877E-4</v>
      </c>
      <c r="F50" s="227">
        <v>0</v>
      </c>
      <c r="G50" s="227">
        <v>-4.0921509381292211E-3</v>
      </c>
      <c r="H50" s="227">
        <v>0</v>
      </c>
      <c r="I50" s="227">
        <v>0</v>
      </c>
      <c r="J50" s="227">
        <v>-2.0400322325092735E-6</v>
      </c>
      <c r="K50" s="227">
        <v>-1.2857043574953089E-3</v>
      </c>
      <c r="L50" s="227">
        <v>-5.3526695547292622E-6</v>
      </c>
      <c r="M50" s="227">
        <v>0</v>
      </c>
      <c r="N50" s="227">
        <v>-1.4034644519997613E-6</v>
      </c>
      <c r="O50" s="227">
        <v>0</v>
      </c>
      <c r="P50" s="227">
        <v>-9.3980104411896004E-6</v>
      </c>
      <c r="Q50" s="227">
        <v>-3.7090337225346054E-6</v>
      </c>
      <c r="R50" s="227">
        <v>-2.3166890806335217E-6</v>
      </c>
      <c r="S50" s="227">
        <v>-4.272828655298094E-6</v>
      </c>
      <c r="T50" s="227">
        <v>-6.2449259976269284E-6</v>
      </c>
      <c r="U50" s="227">
        <v>-3.2736546097967388E-6</v>
      </c>
      <c r="V50" s="227">
        <v>-6.8037856263224859E-6</v>
      </c>
      <c r="W50" s="227">
        <v>-1.2431537745700464E-5</v>
      </c>
      <c r="X50" s="227">
        <v>-1.3109510294242959E-5</v>
      </c>
      <c r="Y50" s="227">
        <v>-4.2721407079994791E-3</v>
      </c>
      <c r="Z50" s="227">
        <v>-5.0958345661965352E-4</v>
      </c>
      <c r="AA50" s="227">
        <v>-4.7406815761448347E-2</v>
      </c>
      <c r="AB50" s="227">
        <v>-5.6199982016005753E-6</v>
      </c>
      <c r="AC50" s="227">
        <v>-4.7886046499505673E-4</v>
      </c>
      <c r="AD50" s="227">
        <v>-1.5107536669315172E-2</v>
      </c>
      <c r="AE50" s="227">
        <v>-2.5569286752611135E-4</v>
      </c>
      <c r="AF50" s="227">
        <v>-3.6519245308229997E-3</v>
      </c>
      <c r="AG50" s="227">
        <v>-1.0018910693934802E-5</v>
      </c>
      <c r="AH50" s="227">
        <v>0</v>
      </c>
      <c r="AI50" s="227">
        <v>-2.6467916776312995E-3</v>
      </c>
      <c r="AJ50" s="227">
        <v>-1.1700595723691773E-2</v>
      </c>
      <c r="AK50" s="227">
        <v>-1.7968268206536974E-2</v>
      </c>
      <c r="AL50" s="227">
        <v>-4.4907562593924967E-5</v>
      </c>
      <c r="AM50" s="227">
        <v>-5.9113907855773891E-6</v>
      </c>
      <c r="AN50" s="227">
        <v>0</v>
      </c>
      <c r="AO50" s="227">
        <v>-5.0575810645863183E-3</v>
      </c>
      <c r="AP50" s="228">
        <v>-2.8031058222565243E-3</v>
      </c>
      <c r="AQ50" s="218"/>
      <c r="AR50" s="218"/>
      <c r="AS50" s="218"/>
      <c r="AT50" s="218"/>
      <c r="AU50" s="218"/>
      <c r="AV50" s="218"/>
      <c r="AW50" s="218"/>
      <c r="AX50" s="218"/>
      <c r="AY50" s="218"/>
      <c r="AZ50" s="218"/>
      <c r="BA50" s="218"/>
      <c r="BB50" s="218"/>
      <c r="BC50" s="218"/>
      <c r="BD50" s="218"/>
      <c r="BE50" s="218"/>
      <c r="BF50" s="218"/>
      <c r="BG50" s="218"/>
      <c r="BH50" s="218"/>
    </row>
    <row r="51" spans="1:60">
      <c r="A51" s="213" t="s">
        <v>333</v>
      </c>
      <c r="B51" s="157" t="s">
        <v>40</v>
      </c>
      <c r="C51" s="229">
        <v>0.45559835442706287</v>
      </c>
      <c r="D51" s="230">
        <v>0.75268618006669141</v>
      </c>
      <c r="E51" s="230">
        <v>0.54437392309537835</v>
      </c>
      <c r="F51" s="230">
        <v>0.43870589489393452</v>
      </c>
      <c r="G51" s="230">
        <v>0.34475286065440297</v>
      </c>
      <c r="H51" s="230">
        <v>0.38075946230564334</v>
      </c>
      <c r="I51" s="230">
        <v>0.34846365126225565</v>
      </c>
      <c r="J51" s="230">
        <v>0.34395351446552858</v>
      </c>
      <c r="K51" s="230">
        <v>0.17658454374869692</v>
      </c>
      <c r="L51" s="230">
        <v>0.38846285604173653</v>
      </c>
      <c r="M51" s="230">
        <v>0.48074481107073264</v>
      </c>
      <c r="N51" s="230">
        <v>0.18361139472788579</v>
      </c>
      <c r="O51" s="230">
        <v>0.25434286685249258</v>
      </c>
      <c r="P51" s="230">
        <v>0.43996315979907052</v>
      </c>
      <c r="Q51" s="230">
        <v>0.43487307686601484</v>
      </c>
      <c r="R51" s="230">
        <v>0.43655457366550021</v>
      </c>
      <c r="S51" s="230">
        <v>0.37806842507808597</v>
      </c>
      <c r="T51" s="230">
        <v>0.36036657715606069</v>
      </c>
      <c r="U51" s="230">
        <v>0.35705096098131073</v>
      </c>
      <c r="V51" s="230">
        <v>0.35416935983181042</v>
      </c>
      <c r="W51" s="230">
        <v>0.31753876863842695</v>
      </c>
      <c r="X51" s="230">
        <v>0.42325583427831054</v>
      </c>
      <c r="Y51" s="230">
        <v>0.4648653814071988</v>
      </c>
      <c r="Z51" s="230">
        <v>0.31730063232183758</v>
      </c>
      <c r="AA51" s="230">
        <v>0.48346112886048986</v>
      </c>
      <c r="AB51" s="230">
        <v>0.63881395557953424</v>
      </c>
      <c r="AC51" s="230">
        <v>0.68525314795155101</v>
      </c>
      <c r="AD51" s="230">
        <v>0.67593274725947805</v>
      </c>
      <c r="AE51" s="230">
        <v>0.84446070241205662</v>
      </c>
      <c r="AF51" s="230">
        <v>0.66592996105891078</v>
      </c>
      <c r="AG51" s="230">
        <v>0.54039374319027167</v>
      </c>
      <c r="AH51" s="230">
        <v>0.7117725891390928</v>
      </c>
      <c r="AI51" s="230">
        <v>0.73782954027769521</v>
      </c>
      <c r="AJ51" s="230">
        <v>0.61729124416450643</v>
      </c>
      <c r="AK51" s="230">
        <v>0.61120704154286032</v>
      </c>
      <c r="AL51" s="230">
        <v>0.61182170200731456</v>
      </c>
      <c r="AM51" s="230">
        <v>0.52977968668784348</v>
      </c>
      <c r="AN51" s="230">
        <v>0</v>
      </c>
      <c r="AO51" s="230">
        <v>0.43207557183038792</v>
      </c>
      <c r="AP51" s="231">
        <v>0.52066079321387859</v>
      </c>
      <c r="AQ51" s="218"/>
      <c r="AR51" s="218"/>
      <c r="AS51" s="218"/>
      <c r="AT51" s="218"/>
      <c r="AU51" s="218"/>
      <c r="AV51" s="218"/>
      <c r="AW51" s="218"/>
      <c r="AX51" s="218"/>
      <c r="AY51" s="218"/>
      <c r="AZ51" s="218"/>
      <c r="BA51" s="218"/>
      <c r="BB51" s="218"/>
      <c r="BC51" s="218"/>
      <c r="BD51" s="218"/>
      <c r="BE51" s="218"/>
      <c r="BF51" s="218"/>
      <c r="BG51" s="218"/>
      <c r="BH51" s="218"/>
    </row>
    <row r="52" spans="1:60">
      <c r="A52" s="219" t="s">
        <v>334</v>
      </c>
      <c r="B52" s="118" t="s">
        <v>305</v>
      </c>
      <c r="C52" s="232">
        <v>1</v>
      </c>
      <c r="D52" s="233">
        <v>1</v>
      </c>
      <c r="E52" s="233">
        <v>1</v>
      </c>
      <c r="F52" s="233">
        <v>1</v>
      </c>
      <c r="G52" s="233">
        <v>1</v>
      </c>
      <c r="H52" s="233">
        <v>1</v>
      </c>
      <c r="I52" s="233">
        <v>1</v>
      </c>
      <c r="J52" s="233">
        <v>1</v>
      </c>
      <c r="K52" s="233">
        <v>1</v>
      </c>
      <c r="L52" s="233">
        <v>1</v>
      </c>
      <c r="M52" s="233">
        <v>1</v>
      </c>
      <c r="N52" s="233">
        <v>1</v>
      </c>
      <c r="O52" s="233">
        <v>1</v>
      </c>
      <c r="P52" s="233">
        <v>1</v>
      </c>
      <c r="Q52" s="233">
        <v>1</v>
      </c>
      <c r="R52" s="233">
        <v>1</v>
      </c>
      <c r="S52" s="233">
        <v>1</v>
      </c>
      <c r="T52" s="233">
        <v>1</v>
      </c>
      <c r="U52" s="233">
        <v>1</v>
      </c>
      <c r="V52" s="233">
        <v>1</v>
      </c>
      <c r="W52" s="233">
        <v>1</v>
      </c>
      <c r="X52" s="233">
        <v>1</v>
      </c>
      <c r="Y52" s="233">
        <v>1</v>
      </c>
      <c r="Z52" s="233">
        <v>1</v>
      </c>
      <c r="AA52" s="233">
        <v>1</v>
      </c>
      <c r="AB52" s="233">
        <v>1</v>
      </c>
      <c r="AC52" s="233">
        <v>1</v>
      </c>
      <c r="AD52" s="233">
        <v>1</v>
      </c>
      <c r="AE52" s="233">
        <v>1</v>
      </c>
      <c r="AF52" s="233">
        <v>1</v>
      </c>
      <c r="AG52" s="233">
        <v>1</v>
      </c>
      <c r="AH52" s="233">
        <v>1</v>
      </c>
      <c r="AI52" s="233">
        <v>1</v>
      </c>
      <c r="AJ52" s="233">
        <v>1</v>
      </c>
      <c r="AK52" s="233">
        <v>1</v>
      </c>
      <c r="AL52" s="233">
        <v>1</v>
      </c>
      <c r="AM52" s="233">
        <v>1</v>
      </c>
      <c r="AN52" s="233">
        <v>1</v>
      </c>
      <c r="AO52" s="233">
        <v>1</v>
      </c>
      <c r="AP52" s="234">
        <v>1</v>
      </c>
      <c r="AQ52" s="218"/>
      <c r="AR52" s="218"/>
      <c r="AS52" s="218"/>
      <c r="AT52" s="218"/>
      <c r="AU52" s="218"/>
      <c r="AV52" s="218"/>
      <c r="AW52" s="218"/>
      <c r="AX52" s="218"/>
      <c r="AY52" s="218"/>
      <c r="AZ52" s="218"/>
      <c r="BA52" s="218"/>
      <c r="BB52" s="218"/>
      <c r="BC52" s="218"/>
      <c r="BD52" s="218"/>
      <c r="BE52" s="218"/>
      <c r="BF52" s="218"/>
      <c r="BG52" s="218"/>
      <c r="BH52" s="218"/>
    </row>
    <row r="53" spans="1:60">
      <c r="A53" s="222" t="s">
        <v>318</v>
      </c>
    </row>
    <row r="55" spans="1:60">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row>
    <row r="56" spans="1:60">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row>
    <row r="57" spans="1:60">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row>
    <row r="58" spans="1:60">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row>
    <row r="59" spans="1:60">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row>
    <row r="60" spans="1:60">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row>
    <row r="61" spans="1:60">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row>
    <row r="62" spans="1:60">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row>
    <row r="63" spans="1:60">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row>
    <row r="64" spans="1:60">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row>
    <row r="65" spans="3:60" s="57" customFormat="1">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row>
    <row r="66" spans="3:60" s="57" customFormat="1">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row>
    <row r="67" spans="3:60" s="57" customFormat="1">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row>
    <row r="68" spans="3:60" s="57" customFormat="1">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row>
    <row r="69" spans="3:60" s="57" customFormat="1">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row>
    <row r="70" spans="3:60" s="57" customFormat="1">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row>
    <row r="71" spans="3:60" s="57" customFormat="1">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row>
    <row r="72" spans="3:60" s="57" customFormat="1">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row>
    <row r="73" spans="3:60" s="57" customFormat="1">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row>
    <row r="74" spans="3:60" s="57" customFormat="1">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row>
    <row r="75" spans="3:60" s="57" customFormat="1">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row>
    <row r="76" spans="3:60" s="57" customFormat="1">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row>
    <row r="77" spans="3:60" s="57" customFormat="1">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row>
    <row r="78" spans="3:60" s="57" customFormat="1">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row>
    <row r="79" spans="3:60" s="57" customFormat="1">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row>
    <row r="80" spans="3:60" s="57" customFormat="1">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row>
    <row r="81" spans="3:60" s="57" customFormat="1">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row>
    <row r="82" spans="3:60" s="57" customFormat="1">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row>
    <row r="83" spans="3:60" s="57" customFormat="1">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row>
    <row r="84" spans="3:60" s="57" customFormat="1">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row>
    <row r="85" spans="3:60" s="57" customFormat="1">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row>
    <row r="86" spans="3:60" s="57" customFormat="1">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row>
    <row r="87" spans="3:60" s="57" customFormat="1">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row>
    <row r="88" spans="3:60" s="57" customFormat="1">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row>
    <row r="89" spans="3:60" s="57" customFormat="1">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row>
    <row r="90" spans="3:60" s="57" customFormat="1">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row>
    <row r="91" spans="3:60" s="57" customFormat="1">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row>
    <row r="92" spans="3:60" s="57" customFormat="1">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row>
    <row r="93" spans="3:60" s="57" customFormat="1">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row>
    <row r="94" spans="3:60" s="57" customFormat="1">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row>
    <row r="95" spans="3:60" s="57" customFormat="1">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row>
    <row r="96" spans="3:60" s="57" customFormat="1">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row>
    <row r="97" spans="3:60" s="57" customFormat="1">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row>
    <row r="98" spans="3:60" s="57" customFormat="1">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row>
    <row r="99" spans="3:60" s="57" customFormat="1">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row>
    <row r="100" spans="3:60" s="57" customFormat="1">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row>
    <row r="101" spans="3:60" s="57" customFormat="1">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row>
    <row r="102" spans="3:60" s="57" customFormat="1">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row>
    <row r="103" spans="3:60" s="57" customFormat="1">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row>
    <row r="104" spans="3:60" s="57" customFormat="1">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row>
    <row r="105" spans="3:60" s="57" customFormat="1">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row>
    <row r="106" spans="3:60" s="57" customFormat="1">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row>
    <row r="107" spans="3:60" s="57" customFormat="1">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row>
    <row r="108" spans="3:60" s="57" customFormat="1">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row>
    <row r="109" spans="3:60" s="57" customFormat="1">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row>
    <row r="110" spans="3:60" s="57" customFormat="1">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row>
    <row r="111" spans="3:60" s="57" customFormat="1">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row>
    <row r="112" spans="3:60" s="57" customFormat="1">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row>
    <row r="113" spans="3:60" s="57" customFormat="1">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row>
    <row r="114" spans="3:60" s="57" customFormat="1">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row>
    <row r="115" spans="3:60" s="57" customFormat="1">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row>
    <row r="116" spans="3:60" s="57" customFormat="1">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row>
    <row r="117" spans="3:60" s="57" customFormat="1">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row>
    <row r="118" spans="3:60" s="57" customFormat="1">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row>
    <row r="119" spans="3:60" s="57" customFormat="1">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row>
  </sheetData>
  <phoneticPr fontId="3"/>
  <pageMargins left="0.78740157480314965" right="0.78740157480314965" top="0.78740157480314965" bottom="0.78740157480314965" header="0.51181102362204722" footer="0.27559055118110237"/>
  <pageSetup paperSize="9" scale="95" fitToWidth="5"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45"/>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3.5"/>
  <cols>
    <col min="1" max="1" width="4.875" customWidth="1"/>
    <col min="2" max="2" width="25.625" customWidth="1"/>
    <col min="3" max="41" width="9.125" customWidth="1"/>
  </cols>
  <sheetData>
    <row r="1" spans="1:42">
      <c r="A1" s="95" t="s">
        <v>293</v>
      </c>
      <c r="F1" t="s">
        <v>138</v>
      </c>
    </row>
    <row r="2" spans="1:42">
      <c r="A2" s="62" t="s">
        <v>244</v>
      </c>
    </row>
    <row r="3" spans="1:42" s="1" customFormat="1" ht="12">
      <c r="A3" s="64" t="s">
        <v>138</v>
      </c>
      <c r="B3" s="65"/>
      <c r="C3" s="96" t="s">
        <v>219</v>
      </c>
      <c r="D3" s="96" t="s">
        <v>220</v>
      </c>
      <c r="E3" s="96" t="s">
        <v>221</v>
      </c>
      <c r="F3" s="96" t="s">
        <v>222</v>
      </c>
      <c r="G3" s="96" t="s">
        <v>223</v>
      </c>
      <c r="H3" s="97" t="s">
        <v>224</v>
      </c>
      <c r="I3" s="97" t="s">
        <v>225</v>
      </c>
      <c r="J3" s="97" t="s">
        <v>226</v>
      </c>
      <c r="K3" s="97" t="s">
        <v>227</v>
      </c>
      <c r="L3" s="97" t="s">
        <v>139</v>
      </c>
      <c r="M3" s="97" t="s">
        <v>140</v>
      </c>
      <c r="N3" s="97" t="s">
        <v>141</v>
      </c>
      <c r="O3" s="97" t="s">
        <v>142</v>
      </c>
      <c r="P3" s="97" t="s">
        <v>143</v>
      </c>
      <c r="Q3" s="97" t="s">
        <v>144</v>
      </c>
      <c r="R3" s="97" t="s">
        <v>145</v>
      </c>
      <c r="S3" s="97" t="s">
        <v>146</v>
      </c>
      <c r="T3" s="97" t="s">
        <v>147</v>
      </c>
      <c r="U3" s="97" t="s">
        <v>148</v>
      </c>
      <c r="V3" s="97" t="s">
        <v>149</v>
      </c>
      <c r="W3" s="97" t="s">
        <v>150</v>
      </c>
      <c r="X3" s="97" t="s">
        <v>151</v>
      </c>
      <c r="Y3" s="97" t="s">
        <v>152</v>
      </c>
      <c r="Z3" s="97" t="s">
        <v>153</v>
      </c>
      <c r="AA3" s="97" t="s">
        <v>154</v>
      </c>
      <c r="AB3" s="97" t="s">
        <v>155</v>
      </c>
      <c r="AC3" s="97" t="s">
        <v>156</v>
      </c>
      <c r="AD3" s="97" t="s">
        <v>157</v>
      </c>
      <c r="AE3" s="97" t="s">
        <v>158</v>
      </c>
      <c r="AF3" s="97" t="s">
        <v>159</v>
      </c>
      <c r="AG3" s="97" t="s">
        <v>160</v>
      </c>
      <c r="AH3" s="97" t="s">
        <v>161</v>
      </c>
      <c r="AI3" s="97" t="s">
        <v>162</v>
      </c>
      <c r="AJ3" s="97" t="s">
        <v>163</v>
      </c>
      <c r="AK3" s="97" t="s">
        <v>170</v>
      </c>
      <c r="AL3" s="96" t="s">
        <v>203</v>
      </c>
      <c r="AM3" s="96" t="s">
        <v>205</v>
      </c>
      <c r="AN3" s="96" t="s">
        <v>206</v>
      </c>
      <c r="AO3" s="96" t="s">
        <v>207</v>
      </c>
      <c r="AP3" s="98"/>
    </row>
    <row r="4" spans="1:42" s="1" customFormat="1" ht="33" customHeight="1">
      <c r="A4" s="66"/>
      <c r="B4" s="67" t="s">
        <v>245</v>
      </c>
      <c r="C4" s="99" t="s">
        <v>246</v>
      </c>
      <c r="D4" s="99" t="s">
        <v>247</v>
      </c>
      <c r="E4" s="99" t="s">
        <v>248</v>
      </c>
      <c r="F4" s="99" t="s">
        <v>7</v>
      </c>
      <c r="G4" s="99" t="s">
        <v>210</v>
      </c>
      <c r="H4" s="100" t="s">
        <v>8</v>
      </c>
      <c r="I4" s="100" t="s">
        <v>36</v>
      </c>
      <c r="J4" s="100" t="s">
        <v>9</v>
      </c>
      <c r="K4" s="100" t="s">
        <v>10</v>
      </c>
      <c r="L4" s="100" t="s">
        <v>295</v>
      </c>
      <c r="M4" s="100" t="s">
        <v>11</v>
      </c>
      <c r="N4" s="100" t="s">
        <v>12</v>
      </c>
      <c r="O4" s="100" t="s">
        <v>13</v>
      </c>
      <c r="P4" s="100" t="s">
        <v>14</v>
      </c>
      <c r="Q4" s="100" t="s">
        <v>232</v>
      </c>
      <c r="R4" s="100" t="s">
        <v>233</v>
      </c>
      <c r="S4" s="100" t="s">
        <v>234</v>
      </c>
      <c r="T4" s="100" t="s">
        <v>249</v>
      </c>
      <c r="U4" s="100" t="s">
        <v>15</v>
      </c>
      <c r="V4" s="100" t="s">
        <v>335</v>
      </c>
      <c r="W4" s="100" t="s">
        <v>208</v>
      </c>
      <c r="X4" s="100" t="s">
        <v>16</v>
      </c>
      <c r="Y4" s="100" t="s">
        <v>17</v>
      </c>
      <c r="Z4" s="100" t="s">
        <v>209</v>
      </c>
      <c r="AA4" s="100" t="s">
        <v>236</v>
      </c>
      <c r="AB4" s="100" t="s">
        <v>250</v>
      </c>
      <c r="AC4" s="100" t="s">
        <v>251</v>
      </c>
      <c r="AD4" s="100" t="s">
        <v>18</v>
      </c>
      <c r="AE4" s="100" t="s">
        <v>19</v>
      </c>
      <c r="AF4" s="100" t="s">
        <v>297</v>
      </c>
      <c r="AG4" s="100" t="s">
        <v>212</v>
      </c>
      <c r="AH4" s="100" t="s">
        <v>20</v>
      </c>
      <c r="AI4" s="100" t="s">
        <v>21</v>
      </c>
      <c r="AJ4" s="100" t="s">
        <v>252</v>
      </c>
      <c r="AK4" s="100" t="s">
        <v>298</v>
      </c>
      <c r="AL4" s="99" t="s">
        <v>22</v>
      </c>
      <c r="AM4" s="99" t="s">
        <v>336</v>
      </c>
      <c r="AN4" s="99" t="s">
        <v>253</v>
      </c>
      <c r="AO4" s="99" t="s">
        <v>254</v>
      </c>
      <c r="AP4" s="101" t="s">
        <v>173</v>
      </c>
    </row>
    <row r="5" spans="1:42" s="1" customFormat="1" ht="12">
      <c r="A5" s="68" t="s">
        <v>219</v>
      </c>
      <c r="B5" s="69" t="s">
        <v>246</v>
      </c>
      <c r="C5" s="235">
        <v>1.0230575269407449</v>
      </c>
      <c r="D5" s="235">
        <v>3.0336405151010237E-4</v>
      </c>
      <c r="E5" s="235">
        <v>9.2746662931169851E-4</v>
      </c>
      <c r="F5" s="235">
        <v>1.0675991898499865E-5</v>
      </c>
      <c r="G5" s="235">
        <v>3.0739857940812333E-2</v>
      </c>
      <c r="H5" s="235">
        <v>1.5570989563195694E-3</v>
      </c>
      <c r="I5" s="235">
        <v>6.4888325044517905E-5</v>
      </c>
      <c r="J5" s="235">
        <v>3.0702239383130318E-4</v>
      </c>
      <c r="K5" s="235">
        <v>3.8462574454671976E-6</v>
      </c>
      <c r="L5" s="235">
        <v>9.7381687350662138E-4</v>
      </c>
      <c r="M5" s="235">
        <v>2.1661663136021259E-5</v>
      </c>
      <c r="N5" s="235">
        <v>5.8518752431162365E-6</v>
      </c>
      <c r="O5" s="235">
        <v>1.0442725485007035E-5</v>
      </c>
      <c r="P5" s="235">
        <v>6.6353584792680511E-6</v>
      </c>
      <c r="Q5" s="235">
        <v>5.4330783361924509E-6</v>
      </c>
      <c r="R5" s="235">
        <v>1.0520306415648242E-5</v>
      </c>
      <c r="S5" s="235">
        <v>1.5360664773870214E-5</v>
      </c>
      <c r="T5" s="235">
        <v>9.3142486284755441E-6</v>
      </c>
      <c r="U5" s="235">
        <v>1.3801152838635073E-5</v>
      </c>
      <c r="V5" s="235">
        <v>1.4010776749535248E-5</v>
      </c>
      <c r="W5" s="235">
        <v>1.002009759010692E-5</v>
      </c>
      <c r="X5" s="235">
        <v>8.934653962694274E-4</v>
      </c>
      <c r="Y5" s="235">
        <v>1.8398730684404094E-4</v>
      </c>
      <c r="Z5" s="235">
        <v>8.5892605230560923E-6</v>
      </c>
      <c r="AA5" s="235">
        <v>2.3575114403805806E-5</v>
      </c>
      <c r="AB5" s="235">
        <v>9.4547560118175235E-6</v>
      </c>
      <c r="AC5" s="235">
        <v>3.7193394622509821E-5</v>
      </c>
      <c r="AD5" s="235">
        <v>8.9350979241705119E-6</v>
      </c>
      <c r="AE5" s="235">
        <v>4.9314563228432059E-6</v>
      </c>
      <c r="AF5" s="235">
        <v>1.2859739544594795E-5</v>
      </c>
      <c r="AG5" s="235">
        <v>3.033854581608002E-5</v>
      </c>
      <c r="AH5" s="235">
        <v>1.4935350381396411E-5</v>
      </c>
      <c r="AI5" s="235">
        <v>3.9288072685559E-4</v>
      </c>
      <c r="AJ5" s="235">
        <v>5.1279676949279797E-4</v>
      </c>
      <c r="AK5" s="235">
        <v>4.2326574567893752E-4</v>
      </c>
      <c r="AL5" s="235">
        <v>1.2287311575676244E-5</v>
      </c>
      <c r="AM5" s="235">
        <v>4.306942152211969E-3</v>
      </c>
      <c r="AN5" s="235">
        <v>3.3906154868247184E-5</v>
      </c>
      <c r="AO5" s="235">
        <v>4.1131851915598791E-5</v>
      </c>
      <c r="AP5" s="236">
        <v>1.0650200924393634</v>
      </c>
    </row>
    <row r="6" spans="1:42" s="1" customFormat="1" ht="12">
      <c r="A6" s="70" t="s">
        <v>220</v>
      </c>
      <c r="B6" s="69" t="s">
        <v>247</v>
      </c>
      <c r="C6" s="235">
        <v>1.2109653161889176E-4</v>
      </c>
      <c r="D6" s="235">
        <v>1.0435009585960251</v>
      </c>
      <c r="E6" s="235">
        <v>1.0362040967411852E-4</v>
      </c>
      <c r="F6" s="235">
        <v>9.9955874878625452E-6</v>
      </c>
      <c r="G6" s="235">
        <v>2.4108266018057326E-4</v>
      </c>
      <c r="H6" s="235">
        <v>1.8885216560315629E-5</v>
      </c>
      <c r="I6" s="235">
        <v>7.6616131775545885E-3</v>
      </c>
      <c r="J6" s="235">
        <v>1.3609560075539858E-4</v>
      </c>
      <c r="K6" s="235">
        <v>2.422070262284252E-6</v>
      </c>
      <c r="L6" s="235">
        <v>1.8978188886969546E-5</v>
      </c>
      <c r="M6" s="235">
        <v>3.5339834449822088E-5</v>
      </c>
      <c r="N6" s="235">
        <v>4.3450423408155612E-6</v>
      </c>
      <c r="O6" s="235">
        <v>8.0050037657544307E-6</v>
      </c>
      <c r="P6" s="235">
        <v>1.1303187828245597E-5</v>
      </c>
      <c r="Q6" s="235">
        <v>3.5516060017785263E-6</v>
      </c>
      <c r="R6" s="235">
        <v>4.9825004607386446E-6</v>
      </c>
      <c r="S6" s="235">
        <v>1.3584052532171703E-5</v>
      </c>
      <c r="T6" s="235">
        <v>1.0950820748267577E-5</v>
      </c>
      <c r="U6" s="235">
        <v>1.5981422652835634E-5</v>
      </c>
      <c r="V6" s="235">
        <v>1.4869062919293532E-5</v>
      </c>
      <c r="W6" s="235">
        <v>8.5921435148394473E-6</v>
      </c>
      <c r="X6" s="235">
        <v>4.5760157807368145E-4</v>
      </c>
      <c r="Y6" s="235">
        <v>1.0140882650993419E-4</v>
      </c>
      <c r="Z6" s="235">
        <v>1.1315163232172246E-5</v>
      </c>
      <c r="AA6" s="235">
        <v>1.3949571726374906E-5</v>
      </c>
      <c r="AB6" s="235">
        <v>1.2141602813193723E-5</v>
      </c>
      <c r="AC6" s="235">
        <v>1.8192463121163182E-5</v>
      </c>
      <c r="AD6" s="235">
        <v>1.4442797671727377E-5</v>
      </c>
      <c r="AE6" s="235">
        <v>3.3621593390904171E-6</v>
      </c>
      <c r="AF6" s="235">
        <v>1.41373783803649E-5</v>
      </c>
      <c r="AG6" s="235">
        <v>3.0865552092034833E-5</v>
      </c>
      <c r="AH6" s="235">
        <v>9.787140233550903E-6</v>
      </c>
      <c r="AI6" s="235">
        <v>3.8032966642154936E-5</v>
      </c>
      <c r="AJ6" s="235">
        <v>4.6218300900710859E-5</v>
      </c>
      <c r="AK6" s="235">
        <v>4.161685840546573E-5</v>
      </c>
      <c r="AL6" s="235">
        <v>1.0130126651527849E-5</v>
      </c>
      <c r="AM6" s="235">
        <v>4.9511937204183172E-4</v>
      </c>
      <c r="AN6" s="235">
        <v>7.2793085528827163E-4</v>
      </c>
      <c r="AO6" s="235">
        <v>8.3979810401774184E-6</v>
      </c>
      <c r="AP6" s="237">
        <v>1.0540009034103845</v>
      </c>
    </row>
    <row r="7" spans="1:42" s="1" customFormat="1" ht="12">
      <c r="A7" s="70" t="s">
        <v>221</v>
      </c>
      <c r="B7" s="69" t="s">
        <v>248</v>
      </c>
      <c r="C7" s="235">
        <v>3.158092220443926E-4</v>
      </c>
      <c r="D7" s="235">
        <v>3.8499233440010728E-5</v>
      </c>
      <c r="E7" s="235">
        <v>1.0264562238546846</v>
      </c>
      <c r="F7" s="235">
        <v>1.2467559164063945E-5</v>
      </c>
      <c r="G7" s="235">
        <v>8.8735421867348757E-3</v>
      </c>
      <c r="H7" s="235">
        <v>3.5554361875805579E-5</v>
      </c>
      <c r="I7" s="235">
        <v>2.6478700719887709E-5</v>
      </c>
      <c r="J7" s="235">
        <v>5.1404440329937251E-5</v>
      </c>
      <c r="K7" s="235">
        <v>1.5903498627942413E-5</v>
      </c>
      <c r="L7" s="235">
        <v>6.9651420776748884E-6</v>
      </c>
      <c r="M7" s="235">
        <v>2.0364225385844445E-5</v>
      </c>
      <c r="N7" s="235">
        <v>1.5053425686521131E-5</v>
      </c>
      <c r="O7" s="235">
        <v>4.4864913555309691E-5</v>
      </c>
      <c r="P7" s="235">
        <v>1.1244709641793305E-5</v>
      </c>
      <c r="Q7" s="235">
        <v>4.3304814194936804E-6</v>
      </c>
      <c r="R7" s="235">
        <v>7.6418535858015644E-6</v>
      </c>
      <c r="S7" s="235">
        <v>1.7033558359372855E-5</v>
      </c>
      <c r="T7" s="235">
        <v>1.1145802313528923E-5</v>
      </c>
      <c r="U7" s="235">
        <v>7.2676431022864542E-6</v>
      </c>
      <c r="V7" s="235">
        <v>1.1221498212822727E-5</v>
      </c>
      <c r="W7" s="235">
        <v>5.8409738315835668E-6</v>
      </c>
      <c r="X7" s="235">
        <v>6.0698830394061284E-3</v>
      </c>
      <c r="Y7" s="235">
        <v>8.3413168944276235E-6</v>
      </c>
      <c r="Z7" s="235">
        <v>1.847423467291122E-5</v>
      </c>
      <c r="AA7" s="235">
        <v>1.1453591807839793E-5</v>
      </c>
      <c r="AB7" s="235">
        <v>9.7779218634611775E-6</v>
      </c>
      <c r="AC7" s="235">
        <v>1.3830738756135889E-5</v>
      </c>
      <c r="AD7" s="235">
        <v>2.4420831616333851E-5</v>
      </c>
      <c r="AE7" s="235">
        <v>3.4229299887722304E-6</v>
      </c>
      <c r="AF7" s="235">
        <v>9.8311619209479086E-6</v>
      </c>
      <c r="AG7" s="235">
        <v>4.2550313021092205E-5</v>
      </c>
      <c r="AH7" s="235">
        <v>1.9147575816661101E-5</v>
      </c>
      <c r="AI7" s="235">
        <v>7.704320012918513E-5</v>
      </c>
      <c r="AJ7" s="235">
        <v>4.3082636270517556E-4</v>
      </c>
      <c r="AK7" s="235">
        <v>7.3994561638666045E-5</v>
      </c>
      <c r="AL7" s="235">
        <v>1.4709569166368317E-5</v>
      </c>
      <c r="AM7" s="235">
        <v>3.0793362479511316E-3</v>
      </c>
      <c r="AN7" s="235">
        <v>8.2965352017140049E-5</v>
      </c>
      <c r="AO7" s="235">
        <v>2.1954769991207347E-5</v>
      </c>
      <c r="AP7" s="237">
        <v>1.0460008210041565</v>
      </c>
    </row>
    <row r="8" spans="1:42" s="1" customFormat="1" ht="12">
      <c r="A8" s="70" t="s">
        <v>222</v>
      </c>
      <c r="B8" s="69" t="s">
        <v>7</v>
      </c>
      <c r="C8" s="235">
        <v>1.382942137420438E-4</v>
      </c>
      <c r="D8" s="235">
        <v>8.0885247437661502E-5</v>
      </c>
      <c r="E8" s="235">
        <v>1.630795972550243E-4</v>
      </c>
      <c r="F8" s="235">
        <v>1.0004823817987401</v>
      </c>
      <c r="G8" s="235">
        <v>1.8475181249475958E-4</v>
      </c>
      <c r="H8" s="235">
        <v>2.5832955986967049E-4</v>
      </c>
      <c r="I8" s="235">
        <v>5.0408956030444357E-4</v>
      </c>
      <c r="J8" s="235">
        <v>4.9958544962033866E-4</v>
      </c>
      <c r="K8" s="235">
        <v>1.3640284110785886E-2</v>
      </c>
      <c r="L8" s="235">
        <v>3.1486713296396198E-4</v>
      </c>
      <c r="M8" s="235">
        <v>2.0389905376701468E-3</v>
      </c>
      <c r="N8" s="235">
        <v>1.4929367153001193E-3</v>
      </c>
      <c r="O8" s="235">
        <v>2.8840986790198584E-3</v>
      </c>
      <c r="P8" s="235">
        <v>3.6853256659012652E-4</v>
      </c>
      <c r="Q8" s="235">
        <v>2.1176590898620566E-4</v>
      </c>
      <c r="R8" s="235">
        <v>1.700866180554753E-4</v>
      </c>
      <c r="S8" s="235">
        <v>1.5477513146368535E-4</v>
      </c>
      <c r="T8" s="235">
        <v>2.8220836350454698E-4</v>
      </c>
      <c r="U8" s="235">
        <v>1.7868126197429974E-4</v>
      </c>
      <c r="V8" s="235">
        <v>9.2313585483206224E-5</v>
      </c>
      <c r="W8" s="235">
        <v>2.2179210520916791E-4</v>
      </c>
      <c r="X8" s="235">
        <v>2.0227628596289872E-4</v>
      </c>
      <c r="Y8" s="235">
        <v>2.8259149376801829E-4</v>
      </c>
      <c r="Z8" s="235">
        <v>8.082131302572829E-3</v>
      </c>
      <c r="AA8" s="235">
        <v>4.5840176039199903E-4</v>
      </c>
      <c r="AB8" s="235">
        <v>7.9882958823959704E-4</v>
      </c>
      <c r="AC8" s="235">
        <v>2.6985497050665132E-4</v>
      </c>
      <c r="AD8" s="235">
        <v>6.830674575810755E-5</v>
      </c>
      <c r="AE8" s="235">
        <v>4.2565771045943527E-5</v>
      </c>
      <c r="AF8" s="235">
        <v>2.2373312953129703E-4</v>
      </c>
      <c r="AG8" s="235">
        <v>8.3815612732574812E-5</v>
      </c>
      <c r="AH8" s="235">
        <v>1.599475953414067E-4</v>
      </c>
      <c r="AI8" s="235">
        <v>1.8699596321005235E-4</v>
      </c>
      <c r="AJ8" s="235">
        <v>1.4239261950235214E-4</v>
      </c>
      <c r="AK8" s="235">
        <v>7.5710588927148603E-5</v>
      </c>
      <c r="AL8" s="235">
        <v>7.546555380351548E-5</v>
      </c>
      <c r="AM8" s="235">
        <v>3.5009455845540265E-4</v>
      </c>
      <c r="AN8" s="235">
        <v>1.0397143801036697E-4</v>
      </c>
      <c r="AO8" s="235">
        <v>1.5688354791765447E-4</v>
      </c>
      <c r="AP8" s="237">
        <v>1.0361266984821482</v>
      </c>
    </row>
    <row r="9" spans="1:42" s="1" customFormat="1" ht="12">
      <c r="A9" s="70" t="s">
        <v>223</v>
      </c>
      <c r="B9" s="69" t="s">
        <v>210</v>
      </c>
      <c r="C9" s="235">
        <v>3.729884400747456E-2</v>
      </c>
      <c r="D9" s="235">
        <v>3.9789609816755032E-3</v>
      </c>
      <c r="E9" s="235">
        <v>3.1545823706301546E-2</v>
      </c>
      <c r="F9" s="235">
        <v>4.5667482730070911E-5</v>
      </c>
      <c r="G9" s="235">
        <v>1.0619023993590695</v>
      </c>
      <c r="H9" s="235">
        <v>1.5727850183009963E-3</v>
      </c>
      <c r="I9" s="235">
        <v>4.3937376547185009E-4</v>
      </c>
      <c r="J9" s="235">
        <v>2.5800938863399111E-3</v>
      </c>
      <c r="K9" s="235">
        <v>1.3441103955905391E-5</v>
      </c>
      <c r="L9" s="235">
        <v>1.4353683040874217E-4</v>
      </c>
      <c r="M9" s="235">
        <v>1.3008200512167487E-4</v>
      </c>
      <c r="N9" s="235">
        <v>2.176512553132138E-5</v>
      </c>
      <c r="O9" s="235">
        <v>3.3347822493614528E-5</v>
      </c>
      <c r="P9" s="235">
        <v>2.3848457145418087E-5</v>
      </c>
      <c r="Q9" s="235">
        <v>1.9735851468274445E-5</v>
      </c>
      <c r="R9" s="235">
        <v>2.5110774553758447E-5</v>
      </c>
      <c r="S9" s="235">
        <v>3.1738580890895871E-5</v>
      </c>
      <c r="T9" s="235">
        <v>2.7333023411725088E-5</v>
      </c>
      <c r="U9" s="235">
        <v>2.8945927420217244E-5</v>
      </c>
      <c r="V9" s="235">
        <v>2.5231988399776883E-5</v>
      </c>
      <c r="W9" s="235">
        <v>2.4649464098062431E-5</v>
      </c>
      <c r="X9" s="235">
        <v>2.723968149656445E-3</v>
      </c>
      <c r="Y9" s="235">
        <v>5.2838812706202328E-5</v>
      </c>
      <c r="Z9" s="235">
        <v>2.2458059650935396E-5</v>
      </c>
      <c r="AA9" s="235">
        <v>4.7922747706468619E-5</v>
      </c>
      <c r="AB9" s="235">
        <v>4.1827078292716309E-5</v>
      </c>
      <c r="AC9" s="235">
        <v>8.7629014335071159E-5</v>
      </c>
      <c r="AD9" s="235">
        <v>3.5588859676608111E-5</v>
      </c>
      <c r="AE9" s="235">
        <v>2.0756997909655855E-5</v>
      </c>
      <c r="AF9" s="235">
        <v>7.3206030218855498E-5</v>
      </c>
      <c r="AG9" s="235">
        <v>2.2214391562116765E-4</v>
      </c>
      <c r="AH9" s="235">
        <v>1.1479787946554838E-4</v>
      </c>
      <c r="AI9" s="235">
        <v>1.6898617721402825E-3</v>
      </c>
      <c r="AJ9" s="235">
        <v>2.8786641456574227E-3</v>
      </c>
      <c r="AK9" s="235">
        <v>5.6658628968265384E-4</v>
      </c>
      <c r="AL9" s="235">
        <v>5.3108328070981142E-5</v>
      </c>
      <c r="AM9" s="235">
        <v>3.9595831772664375E-2</v>
      </c>
      <c r="AN9" s="235">
        <v>9.9570908299959169E-5</v>
      </c>
      <c r="AO9" s="235">
        <v>9.7463897919541106E-4</v>
      </c>
      <c r="AP9" s="237">
        <v>1.1892141149032138</v>
      </c>
    </row>
    <row r="10" spans="1:42" s="1" customFormat="1" ht="12">
      <c r="A10" s="70" t="s">
        <v>224</v>
      </c>
      <c r="B10" s="69" t="s">
        <v>8</v>
      </c>
      <c r="C10" s="235">
        <v>3.0675236259790502E-4</v>
      </c>
      <c r="D10" s="235">
        <v>8.8316675432696101E-5</v>
      </c>
      <c r="E10" s="235">
        <v>1.4060093621748833E-3</v>
      </c>
      <c r="F10" s="235">
        <v>3.658703547895935E-4</v>
      </c>
      <c r="G10" s="235">
        <v>1.3142394625486752E-4</v>
      </c>
      <c r="H10" s="235">
        <v>1.0173417913527376</v>
      </c>
      <c r="I10" s="235">
        <v>3.5040281750452483E-4</v>
      </c>
      <c r="J10" s="235">
        <v>1.3377613161766471E-4</v>
      </c>
      <c r="K10" s="235">
        <v>2.5596197481081838E-5</v>
      </c>
      <c r="L10" s="235">
        <v>3.6789154744938408E-4</v>
      </c>
      <c r="M10" s="235">
        <v>3.0537836606504799E-4</v>
      </c>
      <c r="N10" s="235">
        <v>5.1202355898884062E-5</v>
      </c>
      <c r="O10" s="235">
        <v>6.3391828869154631E-5</v>
      </c>
      <c r="P10" s="235">
        <v>1.1153932910944146E-4</v>
      </c>
      <c r="Q10" s="235">
        <v>7.3486529440183867E-5</v>
      </c>
      <c r="R10" s="235">
        <v>8.7154717544493291E-5</v>
      </c>
      <c r="S10" s="235">
        <v>1.049756786186708E-4</v>
      </c>
      <c r="T10" s="235">
        <v>2.2592043809644555E-4</v>
      </c>
      <c r="U10" s="235">
        <v>1.6728843165872678E-4</v>
      </c>
      <c r="V10" s="235">
        <v>1.2731777851744056E-4</v>
      </c>
      <c r="W10" s="235">
        <v>1.126744395613338E-4</v>
      </c>
      <c r="X10" s="235">
        <v>7.4156956864613135E-4</v>
      </c>
      <c r="Y10" s="235">
        <v>2.6261943365567974E-4</v>
      </c>
      <c r="Z10" s="235">
        <v>4.3762122672260261E-5</v>
      </c>
      <c r="AA10" s="235">
        <v>1.3209645895679838E-4</v>
      </c>
      <c r="AB10" s="235">
        <v>1.6944665709955892E-4</v>
      </c>
      <c r="AC10" s="235">
        <v>3.271792748313605E-4</v>
      </c>
      <c r="AD10" s="235">
        <v>1.3899822318076663E-4</v>
      </c>
      <c r="AE10" s="235">
        <v>1.8575410407203194E-5</v>
      </c>
      <c r="AF10" s="235">
        <v>1.7000684127577899E-4</v>
      </c>
      <c r="AG10" s="235">
        <v>9.3255265250676106E-5</v>
      </c>
      <c r="AH10" s="235">
        <v>2.7147152122189265E-4</v>
      </c>
      <c r="AI10" s="235">
        <v>6.1498974594047825E-5</v>
      </c>
      <c r="AJ10" s="235">
        <v>2.2750166908427699E-4</v>
      </c>
      <c r="AK10" s="235">
        <v>1.5338030278220836E-3</v>
      </c>
      <c r="AL10" s="235">
        <v>1.6814662097492441E-4</v>
      </c>
      <c r="AM10" s="235">
        <v>2.8430258148382767E-4</v>
      </c>
      <c r="AN10" s="235">
        <v>1.4191530544140083E-3</v>
      </c>
      <c r="AO10" s="235">
        <v>1.3120111852471246E-4</v>
      </c>
      <c r="AP10" s="237">
        <v>1.0281427484655163</v>
      </c>
    </row>
    <row r="11" spans="1:42" s="1" customFormat="1" ht="12">
      <c r="A11" s="70" t="s">
        <v>225</v>
      </c>
      <c r="B11" s="69" t="s">
        <v>36</v>
      </c>
      <c r="C11" s="235">
        <v>6.4190987139998868E-3</v>
      </c>
      <c r="D11" s="235">
        <v>1.7386412326041054E-3</v>
      </c>
      <c r="E11" s="235">
        <v>1.4226919930697252E-3</v>
      </c>
      <c r="F11" s="235">
        <v>1.2136823365590161E-3</v>
      </c>
      <c r="G11" s="235">
        <v>4.8749520013811999E-3</v>
      </c>
      <c r="H11" s="235">
        <v>2.0882083981092858E-3</v>
      </c>
      <c r="I11" s="235">
        <v>1.0717393609759518</v>
      </c>
      <c r="J11" s="235">
        <v>4.3805382086896591E-3</v>
      </c>
      <c r="K11" s="235">
        <v>1.9763429545214465E-4</v>
      </c>
      <c r="L11" s="235">
        <v>2.0814778362895263E-3</v>
      </c>
      <c r="M11" s="235">
        <v>4.6780602193549712E-3</v>
      </c>
      <c r="N11" s="235">
        <v>4.5351538028303015E-4</v>
      </c>
      <c r="O11" s="235">
        <v>7.3178205171553436E-4</v>
      </c>
      <c r="P11" s="235">
        <v>1.4540670756591088E-3</v>
      </c>
      <c r="Q11" s="235">
        <v>4.4212476158868828E-4</v>
      </c>
      <c r="R11" s="235">
        <v>6.060912658242682E-4</v>
      </c>
      <c r="S11" s="235">
        <v>1.7083181922452674E-3</v>
      </c>
      <c r="T11" s="235">
        <v>1.3746783534274011E-3</v>
      </c>
      <c r="U11" s="235">
        <v>2.1105332548750485E-3</v>
      </c>
      <c r="V11" s="235">
        <v>1.9431828549888153E-3</v>
      </c>
      <c r="W11" s="235">
        <v>9.4004539802256893E-4</v>
      </c>
      <c r="X11" s="235">
        <v>1.5184136635296216E-2</v>
      </c>
      <c r="Y11" s="235">
        <v>1.2309246216181837E-2</v>
      </c>
      <c r="Z11" s="235">
        <v>1.3894616764352124E-3</v>
      </c>
      <c r="AA11" s="235">
        <v>1.7467477771218446E-3</v>
      </c>
      <c r="AB11" s="235">
        <v>1.5617394162486628E-3</v>
      </c>
      <c r="AC11" s="235">
        <v>2.3920198694825138E-3</v>
      </c>
      <c r="AD11" s="235">
        <v>1.7988477759335922E-3</v>
      </c>
      <c r="AE11" s="235">
        <v>4.0701383238745645E-4</v>
      </c>
      <c r="AF11" s="235">
        <v>1.8577139054780751E-3</v>
      </c>
      <c r="AG11" s="235">
        <v>3.7465460946517364E-3</v>
      </c>
      <c r="AH11" s="235">
        <v>1.0063557416814782E-3</v>
      </c>
      <c r="AI11" s="235">
        <v>2.2606211289231855E-3</v>
      </c>
      <c r="AJ11" s="235">
        <v>1.8289313097561504E-3</v>
      </c>
      <c r="AK11" s="235">
        <v>5.143791099517207E-3</v>
      </c>
      <c r="AL11" s="235">
        <v>1.2416972862802518E-3</v>
      </c>
      <c r="AM11" s="235">
        <v>2.0761926073602521E-3</v>
      </c>
      <c r="AN11" s="235">
        <v>0.10113913510693295</v>
      </c>
      <c r="AO11" s="235">
        <v>8.9670893849010808E-4</v>
      </c>
      <c r="AP11" s="237">
        <v>1.2705855912182495</v>
      </c>
    </row>
    <row r="12" spans="1:42" s="1" customFormat="1" ht="12">
      <c r="A12" s="70" t="s">
        <v>226</v>
      </c>
      <c r="B12" s="69" t="s">
        <v>9</v>
      </c>
      <c r="C12" s="235">
        <v>1.2657917183214578E-2</v>
      </c>
      <c r="D12" s="235">
        <v>2.7669574477326583E-4</v>
      </c>
      <c r="E12" s="235">
        <v>2.5658136941910719E-3</v>
      </c>
      <c r="F12" s="235">
        <v>4.166923090650778E-3</v>
      </c>
      <c r="G12" s="235">
        <v>2.7187358093462978E-3</v>
      </c>
      <c r="H12" s="235">
        <v>2.2739310143373062E-2</v>
      </c>
      <c r="I12" s="235">
        <v>7.6555494480810542E-3</v>
      </c>
      <c r="J12" s="235">
        <v>1.0705332260311768</v>
      </c>
      <c r="K12" s="235">
        <v>5.7392847775868247E-4</v>
      </c>
      <c r="L12" s="235">
        <v>3.7356130468763689E-2</v>
      </c>
      <c r="M12" s="235">
        <v>6.4622853272121071E-3</v>
      </c>
      <c r="N12" s="235">
        <v>1.1972656835107648E-3</v>
      </c>
      <c r="O12" s="235">
        <v>1.1448023237917665E-3</v>
      </c>
      <c r="P12" s="235">
        <v>1.6327096786476522E-3</v>
      </c>
      <c r="Q12" s="235">
        <v>5.6460810358437315E-4</v>
      </c>
      <c r="R12" s="235">
        <v>1.047924102698744E-3</v>
      </c>
      <c r="S12" s="235">
        <v>3.1776532942747876E-3</v>
      </c>
      <c r="T12" s="235">
        <v>3.9089658643683706E-3</v>
      </c>
      <c r="U12" s="235">
        <v>3.9014672885474351E-3</v>
      </c>
      <c r="V12" s="235">
        <v>2.3220651823121644E-3</v>
      </c>
      <c r="W12" s="235">
        <v>2.2255469928129912E-3</v>
      </c>
      <c r="X12" s="235">
        <v>7.8890382062675162E-3</v>
      </c>
      <c r="Y12" s="235">
        <v>1.3703182514044519E-3</v>
      </c>
      <c r="Z12" s="235">
        <v>3.9713262421061686E-4</v>
      </c>
      <c r="AA12" s="235">
        <v>2.4187678131427867E-3</v>
      </c>
      <c r="AB12" s="235">
        <v>3.0042797284737209E-3</v>
      </c>
      <c r="AC12" s="235">
        <v>2.1542153129605761E-4</v>
      </c>
      <c r="AD12" s="235">
        <v>2.0278075163793292E-4</v>
      </c>
      <c r="AE12" s="235">
        <v>6.2506496253471043E-5</v>
      </c>
      <c r="AF12" s="235">
        <v>3.1956639582651438E-4</v>
      </c>
      <c r="AG12" s="235">
        <v>5.1817619529383543E-4</v>
      </c>
      <c r="AH12" s="235">
        <v>4.1116825565153207E-4</v>
      </c>
      <c r="AI12" s="235">
        <v>1.7973150366655324E-3</v>
      </c>
      <c r="AJ12" s="235">
        <v>2.6321129564213439E-2</v>
      </c>
      <c r="AK12" s="235">
        <v>7.2567863290173081E-4</v>
      </c>
      <c r="AL12" s="235">
        <v>9.3002973556315441E-4</v>
      </c>
      <c r="AM12" s="235">
        <v>1.4933272039391852E-3</v>
      </c>
      <c r="AN12" s="235">
        <v>3.2666295082733727E-3</v>
      </c>
      <c r="AO12" s="235">
        <v>1.7191609935337613E-3</v>
      </c>
      <c r="AP12" s="237">
        <v>1.2418919508576394</v>
      </c>
    </row>
    <row r="13" spans="1:42" s="1" customFormat="1" ht="12">
      <c r="A13" s="70" t="s">
        <v>227</v>
      </c>
      <c r="B13" s="69" t="s">
        <v>10</v>
      </c>
      <c r="C13" s="235">
        <v>2.6141018697337474E-3</v>
      </c>
      <c r="D13" s="235">
        <v>2.2815344235823155E-3</v>
      </c>
      <c r="E13" s="235">
        <v>7.3563904731847925E-3</v>
      </c>
      <c r="F13" s="235">
        <v>1.6838286270713054E-2</v>
      </c>
      <c r="G13" s="235">
        <v>1.4666277453617058E-3</v>
      </c>
      <c r="H13" s="235">
        <v>1.5256725838719227E-3</v>
      </c>
      <c r="I13" s="235">
        <v>1.6267732303874552E-3</v>
      </c>
      <c r="J13" s="235">
        <v>2.1416313181711541E-3</v>
      </c>
      <c r="K13" s="235">
        <v>1.0114233605140837</v>
      </c>
      <c r="L13" s="235">
        <v>8.6765192289414619E-4</v>
      </c>
      <c r="M13" s="235">
        <v>4.0159467215839248E-3</v>
      </c>
      <c r="N13" s="235">
        <v>3.7337750570883149E-3</v>
      </c>
      <c r="O13" s="235">
        <v>1.197891580169077E-3</v>
      </c>
      <c r="P13" s="235">
        <v>1.411900699050127E-3</v>
      </c>
      <c r="Q13" s="235">
        <v>8.8301305971340358E-4</v>
      </c>
      <c r="R13" s="235">
        <v>7.6528869956998672E-4</v>
      </c>
      <c r="S13" s="235">
        <v>7.9868873745658048E-4</v>
      </c>
      <c r="T13" s="235">
        <v>7.5981522553864175E-4</v>
      </c>
      <c r="U13" s="235">
        <v>6.8750307040550999E-4</v>
      </c>
      <c r="V13" s="235">
        <v>3.6332546954542214E-4</v>
      </c>
      <c r="W13" s="235">
        <v>1.0820936904980549E-3</v>
      </c>
      <c r="X13" s="235">
        <v>1.839832825465158E-3</v>
      </c>
      <c r="Y13" s="235">
        <v>2.6599518644232346E-3</v>
      </c>
      <c r="Z13" s="235">
        <v>9.7295638580113201E-3</v>
      </c>
      <c r="AA13" s="235">
        <v>2.8597415838025183E-3</v>
      </c>
      <c r="AB13" s="235">
        <v>3.5158925470141064E-3</v>
      </c>
      <c r="AC13" s="235">
        <v>2.1389341125120751E-3</v>
      </c>
      <c r="AD13" s="235">
        <v>6.7467068497909801E-4</v>
      </c>
      <c r="AE13" s="235">
        <v>2.5794134743966761E-4</v>
      </c>
      <c r="AF13" s="235">
        <v>5.8183100826597195E-3</v>
      </c>
      <c r="AG13" s="235">
        <v>8.1288623431844428E-4</v>
      </c>
      <c r="AH13" s="235">
        <v>2.0968555511242434E-3</v>
      </c>
      <c r="AI13" s="235">
        <v>1.1122644612681387E-3</v>
      </c>
      <c r="AJ13" s="235">
        <v>8.4315585146682863E-4</v>
      </c>
      <c r="AK13" s="235">
        <v>1.1801584597011664E-3</v>
      </c>
      <c r="AL13" s="235">
        <v>8.1598801134860686E-4</v>
      </c>
      <c r="AM13" s="235">
        <v>1.7930223167719015E-3</v>
      </c>
      <c r="AN13" s="235">
        <v>8.6388588428534037E-4</v>
      </c>
      <c r="AO13" s="235">
        <v>3.8033061933091727E-3</v>
      </c>
      <c r="AP13" s="237">
        <v>1.1066576342325032</v>
      </c>
    </row>
    <row r="14" spans="1:42" s="1" customFormat="1" ht="12">
      <c r="A14" s="70" t="s">
        <v>139</v>
      </c>
      <c r="B14" s="69" t="s">
        <v>295</v>
      </c>
      <c r="C14" s="235">
        <v>1.836787392385255E-3</v>
      </c>
      <c r="D14" s="235">
        <v>1.7347864634419936E-3</v>
      </c>
      <c r="E14" s="235">
        <v>3.639263027437585E-3</v>
      </c>
      <c r="F14" s="235">
        <v>1.9154168678311497E-3</v>
      </c>
      <c r="G14" s="235">
        <v>4.2249469635017257E-3</v>
      </c>
      <c r="H14" s="235">
        <v>2.6791943396302941E-3</v>
      </c>
      <c r="I14" s="235">
        <v>4.496905912814376E-3</v>
      </c>
      <c r="J14" s="235">
        <v>4.4087703820904194E-3</v>
      </c>
      <c r="K14" s="235">
        <v>1.6145359544946034E-4</v>
      </c>
      <c r="L14" s="235">
        <v>1.0442853063154942</v>
      </c>
      <c r="M14" s="235">
        <v>3.0629420001163565E-3</v>
      </c>
      <c r="N14" s="235">
        <v>3.9564053023992667E-4</v>
      </c>
      <c r="O14" s="235">
        <v>6.8752679870582624E-4</v>
      </c>
      <c r="P14" s="235">
        <v>1.5148979348953697E-3</v>
      </c>
      <c r="Q14" s="235">
        <v>1.8055182124529225E-3</v>
      </c>
      <c r="R14" s="235">
        <v>6.4485870600495395E-3</v>
      </c>
      <c r="S14" s="235">
        <v>9.4960643588299608E-3</v>
      </c>
      <c r="T14" s="235">
        <v>3.6770587013265441E-3</v>
      </c>
      <c r="U14" s="235">
        <v>9.0897562566772377E-3</v>
      </c>
      <c r="V14" s="235">
        <v>9.1397528614680333E-3</v>
      </c>
      <c r="W14" s="235">
        <v>6.4098881462531856E-3</v>
      </c>
      <c r="X14" s="235">
        <v>1.2441387084182397E-2</v>
      </c>
      <c r="Y14" s="235">
        <v>3.1444297627504785E-3</v>
      </c>
      <c r="Z14" s="235">
        <v>2.8115905099760757E-4</v>
      </c>
      <c r="AA14" s="235">
        <v>9.0778375395101189E-3</v>
      </c>
      <c r="AB14" s="235">
        <v>3.2254264746271583E-3</v>
      </c>
      <c r="AC14" s="235">
        <v>1.6378968803975125E-3</v>
      </c>
      <c r="AD14" s="235">
        <v>9.5998403860880017E-4</v>
      </c>
      <c r="AE14" s="235">
        <v>2.6638978480296655E-4</v>
      </c>
      <c r="AF14" s="235">
        <v>7.7775047683722814E-4</v>
      </c>
      <c r="AG14" s="235">
        <v>1.1885680487260016E-3</v>
      </c>
      <c r="AH14" s="235">
        <v>8.1662615373853924E-4</v>
      </c>
      <c r="AI14" s="235">
        <v>1.173302861158382E-3</v>
      </c>
      <c r="AJ14" s="235">
        <v>8.5541456984001868E-4</v>
      </c>
      <c r="AK14" s="235">
        <v>1.8790393844531634E-3</v>
      </c>
      <c r="AL14" s="235">
        <v>2.2587644825912108E-3</v>
      </c>
      <c r="AM14" s="235">
        <v>1.069050667419955E-3</v>
      </c>
      <c r="AN14" s="235">
        <v>1.0465206488946416E-2</v>
      </c>
      <c r="AO14" s="235">
        <v>1.2646360710655514E-3</v>
      </c>
      <c r="AP14" s="237">
        <v>1.173893333941745</v>
      </c>
    </row>
    <row r="15" spans="1:42" s="1" customFormat="1" ht="12">
      <c r="A15" s="70" t="s">
        <v>140</v>
      </c>
      <c r="B15" s="69" t="s">
        <v>11</v>
      </c>
      <c r="C15" s="235">
        <v>8.8087000389012885E-4</v>
      </c>
      <c r="D15" s="235">
        <v>1.4563770756689784E-4</v>
      </c>
      <c r="E15" s="235">
        <v>1.4598258189219202E-4</v>
      </c>
      <c r="F15" s="235">
        <v>2.5028155730172103E-4</v>
      </c>
      <c r="G15" s="235">
        <v>1.3357553921586043E-3</v>
      </c>
      <c r="H15" s="235">
        <v>3.2703294335500375E-4</v>
      </c>
      <c r="I15" s="235">
        <v>9.1358613019765504E-4</v>
      </c>
      <c r="J15" s="235">
        <v>2.5045593113696024E-3</v>
      </c>
      <c r="K15" s="235">
        <v>4.3058293897672888E-4</v>
      </c>
      <c r="L15" s="235">
        <v>1.2005512955909408E-3</v>
      </c>
      <c r="M15" s="235">
        <v>1.0259917262223823</v>
      </c>
      <c r="N15" s="235">
        <v>2.2473810275281799E-3</v>
      </c>
      <c r="O15" s="235">
        <v>2.4558403910739813E-3</v>
      </c>
      <c r="P15" s="235">
        <v>1.58813834813544E-3</v>
      </c>
      <c r="Q15" s="235">
        <v>1.3162851151100902E-3</v>
      </c>
      <c r="R15" s="235">
        <v>1.4295951171137623E-3</v>
      </c>
      <c r="S15" s="235">
        <v>2.1485721376647759E-3</v>
      </c>
      <c r="T15" s="235">
        <v>8.0608897574203624E-3</v>
      </c>
      <c r="U15" s="235">
        <v>3.852766162921361E-3</v>
      </c>
      <c r="V15" s="235">
        <v>1.1307384886293256E-3</v>
      </c>
      <c r="W15" s="235">
        <v>1.6161566755400498E-3</v>
      </c>
      <c r="X15" s="235">
        <v>2.556858772193406E-3</v>
      </c>
      <c r="Y15" s="235">
        <v>1.6846505298039709E-2</v>
      </c>
      <c r="Z15" s="235">
        <v>3.570343674248831E-4</v>
      </c>
      <c r="AA15" s="235">
        <v>2.2469707716330054E-3</v>
      </c>
      <c r="AB15" s="235">
        <v>3.3971801579338535E-4</v>
      </c>
      <c r="AC15" s="235">
        <v>2.0636041507532632E-4</v>
      </c>
      <c r="AD15" s="235">
        <v>1.1617918717111002E-4</v>
      </c>
      <c r="AE15" s="235">
        <v>2.00227478353521E-4</v>
      </c>
      <c r="AF15" s="235">
        <v>1.8977119902615435E-4</v>
      </c>
      <c r="AG15" s="235">
        <v>1.3054823302362792E-4</v>
      </c>
      <c r="AH15" s="235">
        <v>2.8448452664287676E-4</v>
      </c>
      <c r="AI15" s="235">
        <v>7.004594277298374E-4</v>
      </c>
      <c r="AJ15" s="235">
        <v>4.2438420090061047E-4</v>
      </c>
      <c r="AK15" s="235">
        <v>2.4089265658036713E-4</v>
      </c>
      <c r="AL15" s="235">
        <v>3.2193984595814759E-4</v>
      </c>
      <c r="AM15" s="235">
        <v>5.9996573746265512E-4</v>
      </c>
      <c r="AN15" s="235">
        <v>1.7989243527035633E-3</v>
      </c>
      <c r="AO15" s="235">
        <v>1.6082887973317291E-3</v>
      </c>
      <c r="AP15" s="237">
        <v>1.0891424425888632</v>
      </c>
    </row>
    <row r="16" spans="1:42" s="1" customFormat="1" ht="12">
      <c r="A16" s="70" t="s">
        <v>141</v>
      </c>
      <c r="B16" s="69" t="s">
        <v>12</v>
      </c>
      <c r="C16" s="235">
        <v>1.9012159822066055E-4</v>
      </c>
      <c r="D16" s="235">
        <v>8.9472199415108599E-5</v>
      </c>
      <c r="E16" s="235">
        <v>6.9669967015866061E-4</v>
      </c>
      <c r="F16" s="235">
        <v>1.3873759750612738E-3</v>
      </c>
      <c r="G16" s="235">
        <v>3.5952735951751569E-4</v>
      </c>
      <c r="H16" s="235">
        <v>2.2194465329343537E-4</v>
      </c>
      <c r="I16" s="235">
        <v>1.5661295005062123E-3</v>
      </c>
      <c r="J16" s="235">
        <v>4.6513871129108704E-4</v>
      </c>
      <c r="K16" s="235">
        <v>1.0243290954350762E-4</v>
      </c>
      <c r="L16" s="235">
        <v>1.5075861896364806E-3</v>
      </c>
      <c r="M16" s="235">
        <v>3.9116717164150551E-3</v>
      </c>
      <c r="N16" s="235">
        <v>1.2890247757608211</v>
      </c>
      <c r="O16" s="235">
        <v>4.9979214767606006E-4</v>
      </c>
      <c r="P16" s="235">
        <v>9.9142541603670781E-2</v>
      </c>
      <c r="Q16" s="235">
        <v>6.870170822856253E-2</v>
      </c>
      <c r="R16" s="235">
        <v>4.7154292543264621E-2</v>
      </c>
      <c r="S16" s="235">
        <v>1.0959412706197526E-2</v>
      </c>
      <c r="T16" s="235">
        <v>2.7841116373810153E-3</v>
      </c>
      <c r="U16" s="235">
        <v>2.2713600560856202E-2</v>
      </c>
      <c r="V16" s="235">
        <v>5.1772778018500431E-3</v>
      </c>
      <c r="W16" s="235">
        <v>3.8002555363079032E-2</v>
      </c>
      <c r="X16" s="235">
        <v>3.2626193726981363E-3</v>
      </c>
      <c r="Y16" s="235">
        <v>1.4086398352064189E-2</v>
      </c>
      <c r="Z16" s="235">
        <v>3.5202073029596089E-4</v>
      </c>
      <c r="AA16" s="235">
        <v>8.5745270169347663E-4</v>
      </c>
      <c r="AB16" s="235">
        <v>2.2581818103041521E-4</v>
      </c>
      <c r="AC16" s="235">
        <v>2.5956318370365307E-4</v>
      </c>
      <c r="AD16" s="235">
        <v>1.7877075032926291E-4</v>
      </c>
      <c r="AE16" s="235">
        <v>1.7865101421308185E-4</v>
      </c>
      <c r="AF16" s="235">
        <v>5.1407794993603157E-4</v>
      </c>
      <c r="AG16" s="235">
        <v>2.1813721906403146E-4</v>
      </c>
      <c r="AH16" s="235">
        <v>4.1794427544276116E-4</v>
      </c>
      <c r="AI16" s="235">
        <v>2.080990670926402E-4</v>
      </c>
      <c r="AJ16" s="235">
        <v>1.8807014177791597E-4</v>
      </c>
      <c r="AK16" s="235">
        <v>2.2277154743740419E-4</v>
      </c>
      <c r="AL16" s="235">
        <v>1.0927239502274838E-3</v>
      </c>
      <c r="AM16" s="235">
        <v>2.2316515268201468E-4</v>
      </c>
      <c r="AN16" s="235">
        <v>4.3268681585228389E-4</v>
      </c>
      <c r="AO16" s="235">
        <v>2.6866819687470832E-3</v>
      </c>
      <c r="AP16" s="237">
        <v>1.6202638212107061</v>
      </c>
    </row>
    <row r="17" spans="1:42" s="1" customFormat="1" ht="12">
      <c r="A17" s="70" t="s">
        <v>142</v>
      </c>
      <c r="B17" s="69" t="s">
        <v>13</v>
      </c>
      <c r="C17" s="235">
        <v>4.3551013110438201E-5</v>
      </c>
      <c r="D17" s="235">
        <v>1.5308655228527969E-5</v>
      </c>
      <c r="E17" s="235">
        <v>6.8382690064792645E-5</v>
      </c>
      <c r="F17" s="235">
        <v>1.2606634751616673E-4</v>
      </c>
      <c r="G17" s="235">
        <v>3.1535435600896753E-4</v>
      </c>
      <c r="H17" s="235">
        <v>4.4667391121939365E-5</v>
      </c>
      <c r="I17" s="235">
        <v>1.8958496877294743E-4</v>
      </c>
      <c r="J17" s="235">
        <v>8.1975456792243349E-4</v>
      </c>
      <c r="K17" s="235">
        <v>1.7203373666220302E-5</v>
      </c>
      <c r="L17" s="235">
        <v>3.6465564365897131E-4</v>
      </c>
      <c r="M17" s="235">
        <v>1.1115643826857017E-3</v>
      </c>
      <c r="N17" s="235">
        <v>1.8621832952745573E-3</v>
      </c>
      <c r="O17" s="235">
        <v>1.0548605649078242</v>
      </c>
      <c r="P17" s="235">
        <v>8.8988126792390564E-3</v>
      </c>
      <c r="Q17" s="235">
        <v>5.4622781515491943E-3</v>
      </c>
      <c r="R17" s="235">
        <v>2.5055753071351709E-3</v>
      </c>
      <c r="S17" s="235">
        <v>3.0686241905283282E-3</v>
      </c>
      <c r="T17" s="235">
        <v>3.4729207959622536E-3</v>
      </c>
      <c r="U17" s="235">
        <v>1.0999872467470761E-2</v>
      </c>
      <c r="V17" s="235">
        <v>6.1547387030687377E-3</v>
      </c>
      <c r="W17" s="235">
        <v>2.9440336171355427E-3</v>
      </c>
      <c r="X17" s="235">
        <v>2.4199345961157179E-3</v>
      </c>
      <c r="Y17" s="235">
        <v>1.3822038864644212E-3</v>
      </c>
      <c r="Z17" s="235">
        <v>7.0189121870742734E-5</v>
      </c>
      <c r="AA17" s="235">
        <v>1.3730914783262918E-4</v>
      </c>
      <c r="AB17" s="235">
        <v>4.374202870659344E-5</v>
      </c>
      <c r="AC17" s="235">
        <v>4.4740420239932E-5</v>
      </c>
      <c r="AD17" s="235">
        <v>3.8463015014998489E-5</v>
      </c>
      <c r="AE17" s="235">
        <v>2.2052259044103793E-5</v>
      </c>
      <c r="AF17" s="235">
        <v>4.9053746408975446E-5</v>
      </c>
      <c r="AG17" s="235">
        <v>5.6347211802851666E-5</v>
      </c>
      <c r="AH17" s="235">
        <v>8.326879766496414E-5</v>
      </c>
      <c r="AI17" s="235">
        <v>5.5354172347470848E-5</v>
      </c>
      <c r="AJ17" s="235">
        <v>2.2063774550088377E-4</v>
      </c>
      <c r="AK17" s="235">
        <v>7.9694782768459331E-5</v>
      </c>
      <c r="AL17" s="235">
        <v>2.3143178356474807E-4</v>
      </c>
      <c r="AM17" s="235">
        <v>8.7291356579731876E-5</v>
      </c>
      <c r="AN17" s="235">
        <v>2.3320676717202823E-4</v>
      </c>
      <c r="AO17" s="235">
        <v>5.3396501511542146E-4</v>
      </c>
      <c r="AP17" s="237">
        <v>1.1091345833591599</v>
      </c>
    </row>
    <row r="18" spans="1:42" s="1" customFormat="1" ht="12">
      <c r="A18" s="70" t="s">
        <v>143</v>
      </c>
      <c r="B18" s="69" t="s">
        <v>14</v>
      </c>
      <c r="C18" s="235">
        <v>7.4878654466677976E-4</v>
      </c>
      <c r="D18" s="235">
        <v>3.1266578180963011E-4</v>
      </c>
      <c r="E18" s="235">
        <v>7.7396545180115242E-4</v>
      </c>
      <c r="F18" s="235">
        <v>7.3822609221244036E-3</v>
      </c>
      <c r="G18" s="235">
        <v>2.705089788235502E-3</v>
      </c>
      <c r="H18" s="235">
        <v>6.9706514200416968E-4</v>
      </c>
      <c r="I18" s="235">
        <v>2.0303519005650285E-3</v>
      </c>
      <c r="J18" s="235">
        <v>3.2860641390432097E-3</v>
      </c>
      <c r="K18" s="235">
        <v>4.8295250046632288E-4</v>
      </c>
      <c r="L18" s="235">
        <v>2.4779975532756493E-3</v>
      </c>
      <c r="M18" s="235">
        <v>3.3155573667182471E-3</v>
      </c>
      <c r="N18" s="235">
        <v>4.3550780187906544E-4</v>
      </c>
      <c r="O18" s="235">
        <v>6.7650430557691476E-4</v>
      </c>
      <c r="P18" s="235">
        <v>1.0246355458664995</v>
      </c>
      <c r="Q18" s="235">
        <v>1.0212660035381531E-2</v>
      </c>
      <c r="R18" s="235">
        <v>9.8051879620044708E-3</v>
      </c>
      <c r="S18" s="235">
        <v>1.0325714222505169E-2</v>
      </c>
      <c r="T18" s="235">
        <v>4.6558511684519337E-3</v>
      </c>
      <c r="U18" s="235">
        <v>8.7252356351821513E-3</v>
      </c>
      <c r="V18" s="235">
        <v>6.6102000589735675E-3</v>
      </c>
      <c r="W18" s="235">
        <v>5.6402511568941849E-3</v>
      </c>
      <c r="X18" s="235">
        <v>4.5046610637384746E-3</v>
      </c>
      <c r="Y18" s="235">
        <v>2.5859751044375861E-2</v>
      </c>
      <c r="Z18" s="235">
        <v>7.8433320028618316E-4</v>
      </c>
      <c r="AA18" s="235">
        <v>1.3120724783914533E-3</v>
      </c>
      <c r="AB18" s="235">
        <v>3.5049533498308281E-4</v>
      </c>
      <c r="AC18" s="235">
        <v>9.5176671363477133E-4</v>
      </c>
      <c r="AD18" s="235">
        <v>2.4523911060769657E-4</v>
      </c>
      <c r="AE18" s="235">
        <v>3.7018104439500457E-4</v>
      </c>
      <c r="AF18" s="235">
        <v>8.0106874674007542E-4</v>
      </c>
      <c r="AG18" s="235">
        <v>3.786731076729264E-4</v>
      </c>
      <c r="AH18" s="235">
        <v>1.4341814486228126E-3</v>
      </c>
      <c r="AI18" s="235">
        <v>3.3904795691392151E-4</v>
      </c>
      <c r="AJ18" s="235">
        <v>3.9922983083751269E-4</v>
      </c>
      <c r="AK18" s="235">
        <v>8.2152139202952361E-4</v>
      </c>
      <c r="AL18" s="235">
        <v>8.8811469562621512E-4</v>
      </c>
      <c r="AM18" s="235">
        <v>9.8922287941874605E-4</v>
      </c>
      <c r="AN18" s="235">
        <v>6.770925724183225E-4</v>
      </c>
      <c r="AO18" s="235">
        <v>2.0435475705966964E-3</v>
      </c>
      <c r="AP18" s="237">
        <v>1.1490856154953479</v>
      </c>
    </row>
    <row r="19" spans="1:42" s="1" customFormat="1" ht="12">
      <c r="A19" s="70" t="s">
        <v>144</v>
      </c>
      <c r="B19" s="69" t="s">
        <v>232</v>
      </c>
      <c r="C19" s="235">
        <v>1.4056435946366197E-4</v>
      </c>
      <c r="D19" s="235">
        <v>9.2524818424971576E-5</v>
      </c>
      <c r="E19" s="235">
        <v>1.3617015525332587E-4</v>
      </c>
      <c r="F19" s="235">
        <v>9.4931000354175172E-4</v>
      </c>
      <c r="G19" s="235">
        <v>1.585416859948863E-4</v>
      </c>
      <c r="H19" s="235">
        <v>1.3140042698734237E-4</v>
      </c>
      <c r="I19" s="235">
        <v>2.8893776399284069E-4</v>
      </c>
      <c r="J19" s="235">
        <v>2.1597830115162623E-4</v>
      </c>
      <c r="K19" s="235">
        <v>6.4189643789219015E-5</v>
      </c>
      <c r="L19" s="235">
        <v>2.3771134184835435E-4</v>
      </c>
      <c r="M19" s="235">
        <v>4.653263225499265E-4</v>
      </c>
      <c r="N19" s="235">
        <v>1.0641876160479355E-4</v>
      </c>
      <c r="O19" s="235">
        <v>8.7047506926511884E-5</v>
      </c>
      <c r="P19" s="235">
        <v>4.0129501605323933E-4</v>
      </c>
      <c r="Q19" s="235">
        <v>1.0322422144379535</v>
      </c>
      <c r="R19" s="235">
        <v>7.7184069395355298E-3</v>
      </c>
      <c r="S19" s="235">
        <v>3.212214432689384E-3</v>
      </c>
      <c r="T19" s="235">
        <v>6.1785214763769613E-4</v>
      </c>
      <c r="U19" s="235">
        <v>2.735617937006855E-3</v>
      </c>
      <c r="V19" s="235">
        <v>4.7082193391106167E-4</v>
      </c>
      <c r="W19" s="235">
        <v>3.352950531832829E-3</v>
      </c>
      <c r="X19" s="235">
        <v>2.2524390870579743E-4</v>
      </c>
      <c r="Y19" s="235">
        <v>1.7504326463563694E-3</v>
      </c>
      <c r="Z19" s="235">
        <v>2.1032929448370734E-4</v>
      </c>
      <c r="AA19" s="235">
        <v>3.0024500017896516E-3</v>
      </c>
      <c r="AB19" s="235">
        <v>2.8202168109662542E-4</v>
      </c>
      <c r="AC19" s="235">
        <v>3.4980331918620881E-4</v>
      </c>
      <c r="AD19" s="235">
        <v>3.7994731050563103E-4</v>
      </c>
      <c r="AE19" s="235">
        <v>1.2228765657398225E-4</v>
      </c>
      <c r="AF19" s="235">
        <v>2.8749349526255579E-4</v>
      </c>
      <c r="AG19" s="235">
        <v>5.0637722102425155E-4</v>
      </c>
      <c r="AH19" s="235">
        <v>3.91483278663353E-4</v>
      </c>
      <c r="AI19" s="235">
        <v>2.5425399583278848E-4</v>
      </c>
      <c r="AJ19" s="235">
        <v>2.007160344851756E-4</v>
      </c>
      <c r="AK19" s="235">
        <v>2.711638478049811E-4</v>
      </c>
      <c r="AL19" s="235">
        <v>4.3353900112839397E-3</v>
      </c>
      <c r="AM19" s="235">
        <v>1.946437976683187E-4</v>
      </c>
      <c r="AN19" s="235">
        <v>1.2948696634426085E-4</v>
      </c>
      <c r="AO19" s="235">
        <v>2.7802050566358281E-4</v>
      </c>
      <c r="AP19" s="237">
        <v>1.0669970394408808</v>
      </c>
    </row>
    <row r="20" spans="1:42" s="1" customFormat="1" ht="12">
      <c r="A20" s="70" t="s">
        <v>145</v>
      </c>
      <c r="B20" s="69" t="s">
        <v>233</v>
      </c>
      <c r="C20" s="235">
        <v>1.5703153330419868E-4</v>
      </c>
      <c r="D20" s="235">
        <v>1.2785477400691742E-4</v>
      </c>
      <c r="E20" s="235">
        <v>1.2195838567711667E-4</v>
      </c>
      <c r="F20" s="235">
        <v>1.183129101521196E-3</v>
      </c>
      <c r="G20" s="235">
        <v>1.801557207596259E-4</v>
      </c>
      <c r="H20" s="235">
        <v>1.4833484965199283E-4</v>
      </c>
      <c r="I20" s="235">
        <v>1.5343390718310367E-4</v>
      </c>
      <c r="J20" s="235">
        <v>2.3261346448675196E-4</v>
      </c>
      <c r="K20" s="235">
        <v>7.0693355474415863E-5</v>
      </c>
      <c r="L20" s="235">
        <v>7.2636055845767648E-4</v>
      </c>
      <c r="M20" s="235">
        <v>4.9511823570544454E-4</v>
      </c>
      <c r="N20" s="235">
        <v>1.1355099637277371E-4</v>
      </c>
      <c r="O20" s="235">
        <v>1.312870061553095E-4</v>
      </c>
      <c r="P20" s="235">
        <v>2.7494468688564055E-4</v>
      </c>
      <c r="Q20" s="235">
        <v>9.030080635606104E-4</v>
      </c>
      <c r="R20" s="235">
        <v>1.0344533994745773</v>
      </c>
      <c r="S20" s="235">
        <v>5.9195048197334453E-4</v>
      </c>
      <c r="T20" s="235">
        <v>8.120893020106475E-4</v>
      </c>
      <c r="U20" s="235">
        <v>5.6137364878957371E-4</v>
      </c>
      <c r="V20" s="235">
        <v>3.0005114981618763E-4</v>
      </c>
      <c r="W20" s="235">
        <v>5.0009968931488734E-4</v>
      </c>
      <c r="X20" s="235">
        <v>2.2921162347690961E-4</v>
      </c>
      <c r="Y20" s="235">
        <v>4.0398835531241451E-4</v>
      </c>
      <c r="Z20" s="235">
        <v>2.2087063027281356E-4</v>
      </c>
      <c r="AA20" s="235">
        <v>6.710348898960576E-4</v>
      </c>
      <c r="AB20" s="235">
        <v>3.0250162906617279E-4</v>
      </c>
      <c r="AC20" s="235">
        <v>4.0146077280452536E-4</v>
      </c>
      <c r="AD20" s="235">
        <v>4.4706505787951695E-4</v>
      </c>
      <c r="AE20" s="235">
        <v>1.2939206298720005E-4</v>
      </c>
      <c r="AF20" s="235">
        <v>3.0217257901118049E-4</v>
      </c>
      <c r="AG20" s="235">
        <v>5.9340138550201076E-4</v>
      </c>
      <c r="AH20" s="235">
        <v>3.6705333791971868E-4</v>
      </c>
      <c r="AI20" s="235">
        <v>2.6927746997906711E-4</v>
      </c>
      <c r="AJ20" s="235">
        <v>2.0399899145743481E-4</v>
      </c>
      <c r="AK20" s="235">
        <v>3.1393423515998733E-4</v>
      </c>
      <c r="AL20" s="235">
        <v>5.2267577172941298E-3</v>
      </c>
      <c r="AM20" s="235">
        <v>1.9950597073196697E-4</v>
      </c>
      <c r="AN20" s="235">
        <v>9.8078212296550651E-5</v>
      </c>
      <c r="AO20" s="235">
        <v>2.9919428055400345E-4</v>
      </c>
      <c r="AP20" s="237">
        <v>1.0529173375872862</v>
      </c>
    </row>
    <row r="21" spans="1:42" s="1" customFormat="1" ht="12">
      <c r="A21" s="70" t="s">
        <v>146</v>
      </c>
      <c r="B21" s="69" t="s">
        <v>234</v>
      </c>
      <c r="C21" s="235">
        <v>5.8956756152399683E-4</v>
      </c>
      <c r="D21" s="235">
        <v>1.2036733553758712E-4</v>
      </c>
      <c r="E21" s="235">
        <v>1.4437418739258415E-4</v>
      </c>
      <c r="F21" s="235">
        <v>4.9957863246801056E-4</v>
      </c>
      <c r="G21" s="235">
        <v>1.9077031376705253E-4</v>
      </c>
      <c r="H21" s="235">
        <v>1.5388437354835047E-4</v>
      </c>
      <c r="I21" s="235">
        <v>1.5047966818281352E-4</v>
      </c>
      <c r="J21" s="235">
        <v>2.1129295432225953E-4</v>
      </c>
      <c r="K21" s="235">
        <v>5.6807890363992759E-5</v>
      </c>
      <c r="L21" s="235">
        <v>1.6171034229368753E-4</v>
      </c>
      <c r="M21" s="235">
        <v>2.399485160319307E-4</v>
      </c>
      <c r="N21" s="235">
        <v>8.8797120987908681E-5</v>
      </c>
      <c r="O21" s="235">
        <v>8.9789054025164839E-5</v>
      </c>
      <c r="P21" s="235">
        <v>1.5352649657986525E-4</v>
      </c>
      <c r="Q21" s="235">
        <v>1.2599136452313756E-3</v>
      </c>
      <c r="R21" s="235">
        <v>3.5776489012715662E-3</v>
      </c>
      <c r="S21" s="235">
        <v>1.0688711341921429</v>
      </c>
      <c r="T21" s="235">
        <v>2.3196044189580401E-4</v>
      </c>
      <c r="U21" s="235">
        <v>4.8271824143225313E-4</v>
      </c>
      <c r="V21" s="235">
        <v>4.2636155773548339E-4</v>
      </c>
      <c r="W21" s="235">
        <v>3.96405659123768E-4</v>
      </c>
      <c r="X21" s="235">
        <v>2.6892882978212098E-4</v>
      </c>
      <c r="Y21" s="235">
        <v>4.5863495572010416E-4</v>
      </c>
      <c r="Z21" s="235">
        <v>1.872486357243001E-4</v>
      </c>
      <c r="AA21" s="235">
        <v>5.821463495415968E-4</v>
      </c>
      <c r="AB21" s="235">
        <v>3.1583045924353325E-4</v>
      </c>
      <c r="AC21" s="235">
        <v>8.0096860165607901E-4</v>
      </c>
      <c r="AD21" s="235">
        <v>4.2527570695418483E-4</v>
      </c>
      <c r="AE21" s="235">
        <v>1.1622144781512516E-4</v>
      </c>
      <c r="AF21" s="235">
        <v>2.9824824346852353E-4</v>
      </c>
      <c r="AG21" s="235">
        <v>5.4394160533921543E-4</v>
      </c>
      <c r="AH21" s="235">
        <v>1.6271031226833066E-3</v>
      </c>
      <c r="AI21" s="235">
        <v>2.7688233301057522E-4</v>
      </c>
      <c r="AJ21" s="235">
        <v>5.607520987283861E-3</v>
      </c>
      <c r="AK21" s="235">
        <v>3.3111438245714199E-4</v>
      </c>
      <c r="AL21" s="235">
        <v>4.280885155452635E-3</v>
      </c>
      <c r="AM21" s="235">
        <v>4.4746395379627703E-4</v>
      </c>
      <c r="AN21" s="235">
        <v>1.2481759762212576E-2</v>
      </c>
      <c r="AO21" s="235">
        <v>5.9562708160150956E-4</v>
      </c>
      <c r="AP21" s="237">
        <v>1.1077428386996013</v>
      </c>
    </row>
    <row r="22" spans="1:42" s="1" customFormat="1" ht="12">
      <c r="A22" s="70" t="s">
        <v>147</v>
      </c>
      <c r="B22" s="69" t="s">
        <v>249</v>
      </c>
      <c r="C22" s="235">
        <v>1.2086247930160075E-4</v>
      </c>
      <c r="D22" s="235">
        <v>8.4206941154693824E-5</v>
      </c>
      <c r="E22" s="235">
        <v>1.045855750226634E-4</v>
      </c>
      <c r="F22" s="235">
        <v>4.0513198797116444E-4</v>
      </c>
      <c r="G22" s="235">
        <v>1.3040791574944226E-4</v>
      </c>
      <c r="H22" s="235">
        <v>1.0842849615970773E-4</v>
      </c>
      <c r="I22" s="235">
        <v>1.0723672970815116E-4</v>
      </c>
      <c r="J22" s="235">
        <v>1.6543886281200482E-4</v>
      </c>
      <c r="K22" s="235">
        <v>4.3195410078559118E-5</v>
      </c>
      <c r="L22" s="235">
        <v>1.2388694594827322E-4</v>
      </c>
      <c r="M22" s="235">
        <v>1.8621708085233158E-4</v>
      </c>
      <c r="N22" s="235">
        <v>6.6008588674337475E-5</v>
      </c>
      <c r="O22" s="235">
        <v>7.1916397783070555E-5</v>
      </c>
      <c r="P22" s="235">
        <v>9.9934726816428791E-4</v>
      </c>
      <c r="Q22" s="235">
        <v>6.0204347311042824E-4</v>
      </c>
      <c r="R22" s="235">
        <v>1.4919989758124396E-3</v>
      </c>
      <c r="S22" s="235">
        <v>1.8865733741355219E-2</v>
      </c>
      <c r="T22" s="235">
        <v>1.0399976077819841</v>
      </c>
      <c r="U22" s="235">
        <v>1.1083512242775536E-2</v>
      </c>
      <c r="V22" s="235">
        <v>3.9544573216941888E-2</v>
      </c>
      <c r="W22" s="235">
        <v>1.1699589926254187E-3</v>
      </c>
      <c r="X22" s="235">
        <v>3.4116337246956123E-4</v>
      </c>
      <c r="Y22" s="235">
        <v>3.7738085949558714E-4</v>
      </c>
      <c r="Z22" s="235">
        <v>1.5136779086799234E-4</v>
      </c>
      <c r="AA22" s="235">
        <v>4.3010860279020665E-4</v>
      </c>
      <c r="AB22" s="235">
        <v>2.2441831043533815E-4</v>
      </c>
      <c r="AC22" s="235">
        <v>3.0173606952722592E-4</v>
      </c>
      <c r="AD22" s="235">
        <v>3.3392739366290775E-4</v>
      </c>
      <c r="AE22" s="235">
        <v>9.3581888153873631E-5</v>
      </c>
      <c r="AF22" s="235">
        <v>2.162576815641644E-4</v>
      </c>
      <c r="AG22" s="235">
        <v>5.3592040148172759E-4</v>
      </c>
      <c r="AH22" s="235">
        <v>5.3683383536213939E-4</v>
      </c>
      <c r="AI22" s="235">
        <v>4.0298012235873685E-4</v>
      </c>
      <c r="AJ22" s="235">
        <v>2.4660622618175401E-4</v>
      </c>
      <c r="AK22" s="235">
        <v>2.4435880715832257E-4</v>
      </c>
      <c r="AL22" s="235">
        <v>3.5630531595579602E-3</v>
      </c>
      <c r="AM22" s="235">
        <v>1.5455858869355211E-4</v>
      </c>
      <c r="AN22" s="235">
        <v>4.7107755796461934E-3</v>
      </c>
      <c r="AO22" s="235">
        <v>2.8564580564763509E-4</v>
      </c>
      <c r="AP22" s="237">
        <v>1.1286229735990401</v>
      </c>
    </row>
    <row r="23" spans="1:42" s="1" customFormat="1" ht="12">
      <c r="A23" s="70" t="s">
        <v>148</v>
      </c>
      <c r="B23" s="69" t="s">
        <v>15</v>
      </c>
      <c r="C23" s="235">
        <v>1.588697686858531E-4</v>
      </c>
      <c r="D23" s="235">
        <v>9.6681734307437153E-5</v>
      </c>
      <c r="E23" s="235">
        <v>6.3286243517466311E-4</v>
      </c>
      <c r="F23" s="235">
        <v>5.6248936241649395E-4</v>
      </c>
      <c r="G23" s="235">
        <v>1.6452592322895149E-4</v>
      </c>
      <c r="H23" s="235">
        <v>1.3536541166477901E-4</v>
      </c>
      <c r="I23" s="235">
        <v>1.6558990008257532E-4</v>
      </c>
      <c r="J23" s="235">
        <v>2.087404455633902E-4</v>
      </c>
      <c r="K23" s="235">
        <v>5.9372620480703886E-5</v>
      </c>
      <c r="L23" s="235">
        <v>1.6994785959005058E-4</v>
      </c>
      <c r="M23" s="235">
        <v>2.5221759924254258E-4</v>
      </c>
      <c r="N23" s="235">
        <v>9.925410935074933E-5</v>
      </c>
      <c r="O23" s="235">
        <v>9.504097089329859E-5</v>
      </c>
      <c r="P23" s="235">
        <v>4.1149920745351944E-4</v>
      </c>
      <c r="Q23" s="235">
        <v>7.3362104657480817E-3</v>
      </c>
      <c r="R23" s="235">
        <v>6.8086342014501899E-3</v>
      </c>
      <c r="S23" s="235">
        <v>7.678671978994237E-3</v>
      </c>
      <c r="T23" s="235">
        <v>1.2726760418390892E-2</v>
      </c>
      <c r="U23" s="235">
        <v>1.0463832741219565</v>
      </c>
      <c r="V23" s="235">
        <v>8.0216238035516491E-3</v>
      </c>
      <c r="W23" s="235">
        <v>7.9365245126386038E-3</v>
      </c>
      <c r="X23" s="235">
        <v>6.1017929248250488E-4</v>
      </c>
      <c r="Y23" s="235">
        <v>2.9210306242030064E-3</v>
      </c>
      <c r="Z23" s="235">
        <v>2.3024766224546207E-4</v>
      </c>
      <c r="AA23" s="235">
        <v>6.756498819009808E-4</v>
      </c>
      <c r="AB23" s="235">
        <v>2.7696214998323331E-4</v>
      </c>
      <c r="AC23" s="235">
        <v>4.1680759030553671E-4</v>
      </c>
      <c r="AD23" s="235">
        <v>3.8536818987150293E-4</v>
      </c>
      <c r="AE23" s="235">
        <v>1.3687031305971179E-4</v>
      </c>
      <c r="AF23" s="235">
        <v>3.5101178391950351E-4</v>
      </c>
      <c r="AG23" s="235">
        <v>5.4036134173067322E-4</v>
      </c>
      <c r="AH23" s="235">
        <v>8.5090539954120687E-4</v>
      </c>
      <c r="AI23" s="235">
        <v>3.8233176869789974E-4</v>
      </c>
      <c r="AJ23" s="235">
        <v>2.4157118237431676E-4</v>
      </c>
      <c r="AK23" s="235">
        <v>2.7562201991194953E-4</v>
      </c>
      <c r="AL23" s="235">
        <v>4.3095715146550728E-3</v>
      </c>
      <c r="AM23" s="235">
        <v>2.3718690089978163E-4</v>
      </c>
      <c r="AN23" s="235">
        <v>2.367562682823371E-4</v>
      </c>
      <c r="AO23" s="235">
        <v>7.422401903085104E-4</v>
      </c>
      <c r="AP23" s="237">
        <v>1.1139248309252385</v>
      </c>
    </row>
    <row r="24" spans="1:42" s="1" customFormat="1" ht="12">
      <c r="A24" s="70" t="s">
        <v>149</v>
      </c>
      <c r="B24" s="69" t="s">
        <v>335</v>
      </c>
      <c r="C24" s="235">
        <v>2.2631198475974839E-5</v>
      </c>
      <c r="D24" s="235">
        <v>1.2687919387595478E-5</v>
      </c>
      <c r="E24" s="235">
        <v>2.8879402912579036E-5</v>
      </c>
      <c r="F24" s="235">
        <v>6.3428341097580929E-5</v>
      </c>
      <c r="G24" s="235">
        <v>2.7349253757335039E-5</v>
      </c>
      <c r="H24" s="235">
        <v>1.93316584661998E-5</v>
      </c>
      <c r="I24" s="235">
        <v>2.0667876989173787E-5</v>
      </c>
      <c r="J24" s="235">
        <v>3.2917283238641339E-5</v>
      </c>
      <c r="K24" s="235">
        <v>8.2079932922317379E-6</v>
      </c>
      <c r="L24" s="235">
        <v>2.266199115844723E-5</v>
      </c>
      <c r="M24" s="235">
        <v>3.2714157112887139E-5</v>
      </c>
      <c r="N24" s="235">
        <v>1.4064091960370128E-5</v>
      </c>
      <c r="O24" s="235">
        <v>1.299664741633888E-5</v>
      </c>
      <c r="P24" s="235">
        <v>2.8143688609805992E-5</v>
      </c>
      <c r="Q24" s="235">
        <v>1.3246309120140681E-4</v>
      </c>
      <c r="R24" s="235">
        <v>6.7296784685530543E-5</v>
      </c>
      <c r="S24" s="235">
        <v>2.9984670909042416E-5</v>
      </c>
      <c r="T24" s="235">
        <v>3.1705817038908611E-5</v>
      </c>
      <c r="U24" s="235">
        <v>3.3448006063728962E-5</v>
      </c>
      <c r="V24" s="235">
        <v>1.0031383005904579</v>
      </c>
      <c r="W24" s="235">
        <v>2.9774065257905997E-4</v>
      </c>
      <c r="X24" s="235">
        <v>3.9870802020290813E-5</v>
      </c>
      <c r="Y24" s="235">
        <v>4.2461046469560959E-4</v>
      </c>
      <c r="Z24" s="235">
        <v>3.3340025681993508E-5</v>
      </c>
      <c r="AA24" s="235">
        <v>7.7250185938708882E-5</v>
      </c>
      <c r="AB24" s="235">
        <v>3.9430353007147365E-5</v>
      </c>
      <c r="AC24" s="235">
        <v>1.0980866726695692E-4</v>
      </c>
      <c r="AD24" s="235">
        <v>8.0200947470058801E-5</v>
      </c>
      <c r="AE24" s="235">
        <v>3.3608429627803034E-5</v>
      </c>
      <c r="AF24" s="235">
        <v>6.7486889004247805E-5</v>
      </c>
      <c r="AG24" s="235">
        <v>1.0717059045086383E-4</v>
      </c>
      <c r="AH24" s="235">
        <v>3.4110678059432923E-4</v>
      </c>
      <c r="AI24" s="235">
        <v>5.9438034609868623E-5</v>
      </c>
      <c r="AJ24" s="235">
        <v>2.9883715358641997E-5</v>
      </c>
      <c r="AK24" s="235">
        <v>5.206156464402239E-5</v>
      </c>
      <c r="AL24" s="235">
        <v>4.9820721036389457E-4</v>
      </c>
      <c r="AM24" s="235">
        <v>5.3907756698288146E-5</v>
      </c>
      <c r="AN24" s="235">
        <v>1.920136978148343E-5</v>
      </c>
      <c r="AO24" s="235">
        <v>1.0852388982903964E-4</v>
      </c>
      <c r="AP24" s="237">
        <v>1.0062527287938545</v>
      </c>
    </row>
    <row r="25" spans="1:42" s="1" customFormat="1" ht="12">
      <c r="A25" s="70" t="s">
        <v>150</v>
      </c>
      <c r="B25" s="69" t="s">
        <v>208</v>
      </c>
      <c r="C25" s="235">
        <v>2.5213427218078827E-4</v>
      </c>
      <c r="D25" s="235">
        <v>1.9350496864484971E-4</v>
      </c>
      <c r="E25" s="235">
        <v>1.1343857813047276E-2</v>
      </c>
      <c r="F25" s="235">
        <v>7.6151497479528131E-4</v>
      </c>
      <c r="G25" s="235">
        <v>3.7325213011892174E-4</v>
      </c>
      <c r="H25" s="235">
        <v>2.1820512039139739E-4</v>
      </c>
      <c r="I25" s="235">
        <v>2.5287781629407784E-4</v>
      </c>
      <c r="J25" s="235">
        <v>3.2297786036694924E-4</v>
      </c>
      <c r="K25" s="235">
        <v>1.4174057605406755E-4</v>
      </c>
      <c r="L25" s="235">
        <v>2.4418234118015169E-4</v>
      </c>
      <c r="M25" s="235">
        <v>3.9348251667912517E-4</v>
      </c>
      <c r="N25" s="235">
        <v>1.6232374159623017E-4</v>
      </c>
      <c r="O25" s="235">
        <v>1.6064062824193187E-4</v>
      </c>
      <c r="P25" s="235">
        <v>2.2449461845757489E-4</v>
      </c>
      <c r="Q25" s="235">
        <v>2.3236414255502189E-4</v>
      </c>
      <c r="R25" s="235">
        <v>5.591621685496613E-4</v>
      </c>
      <c r="S25" s="235">
        <v>2.4544552391021616E-4</v>
      </c>
      <c r="T25" s="235">
        <v>2.570764301955945E-4</v>
      </c>
      <c r="U25" s="235">
        <v>2.3894236805896218E-4</v>
      </c>
      <c r="V25" s="235">
        <v>2.3446830915469698E-4</v>
      </c>
      <c r="W25" s="235">
        <v>1.0840033999943663</v>
      </c>
      <c r="X25" s="235">
        <v>5.0981021440603251E-4</v>
      </c>
      <c r="Y25" s="235">
        <v>5.0566810928938486E-4</v>
      </c>
      <c r="Z25" s="235">
        <v>3.3707324341008225E-4</v>
      </c>
      <c r="AA25" s="235">
        <v>7.3378959556343536E-4</v>
      </c>
      <c r="AB25" s="235">
        <v>4.5063751188129645E-4</v>
      </c>
      <c r="AC25" s="235">
        <v>5.0926173645601141E-4</v>
      </c>
      <c r="AD25" s="235">
        <v>5.7733894136384467E-4</v>
      </c>
      <c r="AE25" s="235">
        <v>1.5596493035662992E-4</v>
      </c>
      <c r="AF25" s="235">
        <v>3.8253624015937228E-3</v>
      </c>
      <c r="AG25" s="235">
        <v>7.2241109622641719E-4</v>
      </c>
      <c r="AH25" s="235">
        <v>1.5958830405593165E-3</v>
      </c>
      <c r="AI25" s="235">
        <v>3.668695003822875E-4</v>
      </c>
      <c r="AJ25" s="235">
        <v>2.6639238944773329E-4</v>
      </c>
      <c r="AK25" s="235">
        <v>4.241817145249965E-4</v>
      </c>
      <c r="AL25" s="235">
        <v>5.9636212235474112E-3</v>
      </c>
      <c r="AM25" s="235">
        <v>3.3467579464215854E-4</v>
      </c>
      <c r="AN25" s="235">
        <v>3.8016520110889225E-4</v>
      </c>
      <c r="AO25" s="235">
        <v>7.5647288553912717E-4</v>
      </c>
      <c r="AP25" s="237">
        <v>1.119231627845138</v>
      </c>
    </row>
    <row r="26" spans="1:42" s="1" customFormat="1" ht="12">
      <c r="A26" s="70" t="s">
        <v>151</v>
      </c>
      <c r="B26" s="69" t="s">
        <v>16</v>
      </c>
      <c r="C26" s="235">
        <v>5.4411964807516181E-4</v>
      </c>
      <c r="D26" s="235">
        <v>8.2528496323068892E-4</v>
      </c>
      <c r="E26" s="235">
        <v>1.7175467728059062E-3</v>
      </c>
      <c r="F26" s="235">
        <v>1.8567372730878349E-3</v>
      </c>
      <c r="G26" s="235">
        <v>2.2006961154988069E-3</v>
      </c>
      <c r="H26" s="235">
        <v>3.5920738362777865E-3</v>
      </c>
      <c r="I26" s="235">
        <v>3.7091239306718264E-3</v>
      </c>
      <c r="J26" s="235">
        <v>1.3329943741127363E-3</v>
      </c>
      <c r="K26" s="235">
        <v>2.605403638567841E-3</v>
      </c>
      <c r="L26" s="235">
        <v>7.6580829688626295E-4</v>
      </c>
      <c r="M26" s="235">
        <v>3.1184446326212598E-3</v>
      </c>
      <c r="N26" s="235">
        <v>2.4207269082178748E-3</v>
      </c>
      <c r="O26" s="235">
        <v>7.3980800524826662E-3</v>
      </c>
      <c r="P26" s="235">
        <v>1.7615040759084298E-3</v>
      </c>
      <c r="Q26" s="235">
        <v>6.1185201027727206E-4</v>
      </c>
      <c r="R26" s="235">
        <v>1.1251311991468183E-3</v>
      </c>
      <c r="S26" s="235">
        <v>2.6858783266007326E-3</v>
      </c>
      <c r="T26" s="235">
        <v>1.7246448534553127E-3</v>
      </c>
      <c r="U26" s="235">
        <v>1.0583213564039234E-3</v>
      </c>
      <c r="V26" s="235">
        <v>1.7369798397597507E-3</v>
      </c>
      <c r="W26" s="235">
        <v>8.3949818679672809E-4</v>
      </c>
      <c r="X26" s="235">
        <v>1.0123218855764986</v>
      </c>
      <c r="Y26" s="235">
        <v>1.1557222336946395E-3</v>
      </c>
      <c r="Z26" s="235">
        <v>2.9731715754039542E-3</v>
      </c>
      <c r="AA26" s="235">
        <v>1.590877013684966E-3</v>
      </c>
      <c r="AB26" s="235">
        <v>1.4638616851288132E-3</v>
      </c>
      <c r="AC26" s="235">
        <v>1.8361709977386957E-3</v>
      </c>
      <c r="AD26" s="235">
        <v>3.8392560663798817E-3</v>
      </c>
      <c r="AE26" s="235">
        <v>3.4838956327322684E-4</v>
      </c>
      <c r="AF26" s="235">
        <v>9.0991476838494525E-4</v>
      </c>
      <c r="AG26" s="235">
        <v>4.4829488741123021E-3</v>
      </c>
      <c r="AH26" s="235">
        <v>2.2405001593608217E-3</v>
      </c>
      <c r="AI26" s="235">
        <v>3.9743181300547284E-3</v>
      </c>
      <c r="AJ26" s="235">
        <v>1.1584426048266996E-3</v>
      </c>
      <c r="AK26" s="235">
        <v>1.065963746099073E-2</v>
      </c>
      <c r="AL26" s="235">
        <v>1.9477071214383684E-3</v>
      </c>
      <c r="AM26" s="235">
        <v>1.8164136332223515E-3</v>
      </c>
      <c r="AN26" s="235">
        <v>1.3644896217648111E-2</v>
      </c>
      <c r="AO26" s="235">
        <v>1.2920994155307885E-3</v>
      </c>
      <c r="AP26" s="237">
        <v>1.1112870633882581</v>
      </c>
    </row>
    <row r="27" spans="1:42" s="1" customFormat="1" ht="12">
      <c r="A27" s="70" t="s">
        <v>152</v>
      </c>
      <c r="B27" s="69" t="s">
        <v>17</v>
      </c>
      <c r="C27" s="235">
        <v>3.6074434362942187E-3</v>
      </c>
      <c r="D27" s="235">
        <v>1.6239220165755359E-3</v>
      </c>
      <c r="E27" s="235">
        <v>1.9384465715818549E-3</v>
      </c>
      <c r="F27" s="235">
        <v>8.9064542795783911E-3</v>
      </c>
      <c r="G27" s="235">
        <v>1.7081180892233661E-3</v>
      </c>
      <c r="H27" s="235">
        <v>2.8577693212027502E-3</v>
      </c>
      <c r="I27" s="235">
        <v>5.4990387179179043E-3</v>
      </c>
      <c r="J27" s="235">
        <v>4.956231762299263E-3</v>
      </c>
      <c r="K27" s="235">
        <v>1.8605076044392597E-3</v>
      </c>
      <c r="L27" s="235">
        <v>4.3479724946306813E-3</v>
      </c>
      <c r="M27" s="235">
        <v>7.4788488308285628E-3</v>
      </c>
      <c r="N27" s="235">
        <v>6.8587257261155665E-3</v>
      </c>
      <c r="O27" s="235">
        <v>4.3062627446039253E-3</v>
      </c>
      <c r="P27" s="235">
        <v>4.4985869979726556E-3</v>
      </c>
      <c r="Q27" s="235">
        <v>2.7476253746497991E-3</v>
      </c>
      <c r="R27" s="235">
        <v>2.6046048378398118E-3</v>
      </c>
      <c r="S27" s="235">
        <v>1.8324755050856544E-3</v>
      </c>
      <c r="T27" s="235">
        <v>3.9522880489686382E-3</v>
      </c>
      <c r="U27" s="235">
        <v>2.6430947091934617E-3</v>
      </c>
      <c r="V27" s="235">
        <v>2.4584081716406011E-3</v>
      </c>
      <c r="W27" s="235">
        <v>2.2380189746705782E-3</v>
      </c>
      <c r="X27" s="235">
        <v>2.8141543396553656E-3</v>
      </c>
      <c r="Y27" s="235">
        <v>1.001843774679579</v>
      </c>
      <c r="Z27" s="235">
        <v>1.8134372949947367E-2</v>
      </c>
      <c r="AA27" s="235">
        <v>3.3595537632218883E-2</v>
      </c>
      <c r="AB27" s="235">
        <v>5.7028659064913088E-3</v>
      </c>
      <c r="AC27" s="235">
        <v>4.7494930783924284E-3</v>
      </c>
      <c r="AD27" s="235">
        <v>3.4277765469540038E-3</v>
      </c>
      <c r="AE27" s="235">
        <v>9.6677320570699513E-3</v>
      </c>
      <c r="AF27" s="235">
        <v>7.1681938190852222E-3</v>
      </c>
      <c r="AG27" s="235">
        <v>3.4853032162222245E-3</v>
      </c>
      <c r="AH27" s="235">
        <v>9.8752222286865986E-3</v>
      </c>
      <c r="AI27" s="235">
        <v>6.4586009861428099E-3</v>
      </c>
      <c r="AJ27" s="235">
        <v>3.3677415911316268E-3</v>
      </c>
      <c r="AK27" s="235">
        <v>2.4336361520743703E-3</v>
      </c>
      <c r="AL27" s="235">
        <v>2.0684298367335797E-3</v>
      </c>
      <c r="AM27" s="235">
        <v>3.9277149715158379E-3</v>
      </c>
      <c r="AN27" s="235">
        <v>1.6674245627439754E-3</v>
      </c>
      <c r="AO27" s="235">
        <v>3.6241872902588734E-3</v>
      </c>
      <c r="AP27" s="237">
        <v>1.202937006060216</v>
      </c>
    </row>
    <row r="28" spans="1:42" s="1" customFormat="1" ht="12">
      <c r="A28" s="70" t="s">
        <v>153</v>
      </c>
      <c r="B28" s="69" t="s">
        <v>209</v>
      </c>
      <c r="C28" s="235">
        <v>1.372885957219222E-2</v>
      </c>
      <c r="D28" s="235">
        <v>5.4597913494517369E-3</v>
      </c>
      <c r="E28" s="235">
        <v>8.7035333325971038E-3</v>
      </c>
      <c r="F28" s="235">
        <v>3.3874781313396871E-2</v>
      </c>
      <c r="G28" s="235">
        <v>2.1377660986094539E-2</v>
      </c>
      <c r="H28" s="235">
        <v>3.1652053977862721E-2</v>
      </c>
      <c r="I28" s="235">
        <v>5.7629424794246521E-2</v>
      </c>
      <c r="J28" s="235">
        <v>4.7312696458689261E-2</v>
      </c>
      <c r="K28" s="235">
        <v>1.3902222847236835E-2</v>
      </c>
      <c r="L28" s="235">
        <v>4.052658750029093E-2</v>
      </c>
      <c r="M28" s="235">
        <v>6.7056043289056524E-2</v>
      </c>
      <c r="N28" s="235">
        <v>7.747057587135453E-2</v>
      </c>
      <c r="O28" s="235">
        <v>5.3342359255675174E-2</v>
      </c>
      <c r="P28" s="235">
        <v>3.5006370017441071E-2</v>
      </c>
      <c r="Q28" s="235">
        <v>1.8960611994853459E-2</v>
      </c>
      <c r="R28" s="235">
        <v>1.6457194923994323E-2</v>
      </c>
      <c r="S28" s="235">
        <v>1.7298420965711353E-2</v>
      </c>
      <c r="T28" s="235">
        <v>3.4114530816774236E-2</v>
      </c>
      <c r="U28" s="235">
        <v>1.675054922367248E-2</v>
      </c>
      <c r="V28" s="235">
        <v>9.2466448413475628E-3</v>
      </c>
      <c r="W28" s="235">
        <v>2.3589952188863395E-2</v>
      </c>
      <c r="X28" s="235">
        <v>2.1338356067302475E-2</v>
      </c>
      <c r="Y28" s="235">
        <v>9.6600419850454908E-3</v>
      </c>
      <c r="Z28" s="235">
        <v>1.1016171836105877</v>
      </c>
      <c r="AA28" s="235">
        <v>5.6932193266763229E-2</v>
      </c>
      <c r="AB28" s="235">
        <v>0.10389914718077077</v>
      </c>
      <c r="AC28" s="235">
        <v>3.3217069273550448E-2</v>
      </c>
      <c r="AD28" s="235">
        <v>8.0632117819279727E-3</v>
      </c>
      <c r="AE28" s="235">
        <v>5.1602965261050163E-3</v>
      </c>
      <c r="AF28" s="235">
        <v>1.9911506091783632E-2</v>
      </c>
      <c r="AG28" s="235">
        <v>9.9238231271667234E-3</v>
      </c>
      <c r="AH28" s="235">
        <v>1.7911809861211693E-2</v>
      </c>
      <c r="AI28" s="235">
        <v>2.3362237518208092E-2</v>
      </c>
      <c r="AJ28" s="235">
        <v>1.7460960357718252E-2</v>
      </c>
      <c r="AK28" s="235">
        <v>7.9377223068208824E-3</v>
      </c>
      <c r="AL28" s="235">
        <v>8.6000842132037195E-3</v>
      </c>
      <c r="AM28" s="235">
        <v>4.4819706791561734E-2</v>
      </c>
      <c r="AN28" s="235">
        <v>1.1402265385053562E-2</v>
      </c>
      <c r="AO28" s="235">
        <v>1.3161855212540907E-2</v>
      </c>
      <c r="AP28" s="237">
        <v>2.1578403360781251</v>
      </c>
    </row>
    <row r="29" spans="1:42" s="1" customFormat="1" ht="12">
      <c r="A29" s="70" t="s">
        <v>154</v>
      </c>
      <c r="B29" s="69" t="s">
        <v>236</v>
      </c>
      <c r="C29" s="235">
        <v>1.47162499801988E-3</v>
      </c>
      <c r="D29" s="235">
        <v>2.7874767972290657E-4</v>
      </c>
      <c r="E29" s="235">
        <v>7.3978621613727679E-4</v>
      </c>
      <c r="F29" s="235">
        <v>5.1031161558825512E-3</v>
      </c>
      <c r="G29" s="235">
        <v>2.869873141032396E-3</v>
      </c>
      <c r="H29" s="235">
        <v>1.9899504067578608E-3</v>
      </c>
      <c r="I29" s="235">
        <v>2.9574919767279637E-3</v>
      </c>
      <c r="J29" s="235">
        <v>3.0709404688675701E-3</v>
      </c>
      <c r="K29" s="235">
        <v>2.1356210433697929E-3</v>
      </c>
      <c r="L29" s="235">
        <v>1.4597075505991758E-3</v>
      </c>
      <c r="M29" s="235">
        <v>2.0297711182629009E-3</v>
      </c>
      <c r="N29" s="235">
        <v>1.9460745491437833E-3</v>
      </c>
      <c r="O29" s="235">
        <v>1.3867767981648232E-3</v>
      </c>
      <c r="P29" s="235">
        <v>1.1978831964521278E-3</v>
      </c>
      <c r="Q29" s="235">
        <v>8.8861705854501982E-4</v>
      </c>
      <c r="R29" s="235">
        <v>8.9237807276765051E-4</v>
      </c>
      <c r="S29" s="235">
        <v>8.3126182952715033E-4</v>
      </c>
      <c r="T29" s="235">
        <v>2.4388533280354846E-3</v>
      </c>
      <c r="U29" s="235">
        <v>1.0089364518241198E-3</v>
      </c>
      <c r="V29" s="235">
        <v>5.6616351238958276E-4</v>
      </c>
      <c r="W29" s="235">
        <v>9.7917975792673781E-4</v>
      </c>
      <c r="X29" s="235">
        <v>1.6769613997458539E-3</v>
      </c>
      <c r="Y29" s="235">
        <v>1.4308916191378776E-3</v>
      </c>
      <c r="Z29" s="235">
        <v>1.4288784454438974E-3</v>
      </c>
      <c r="AA29" s="235">
        <v>1.0914060347653964</v>
      </c>
      <c r="AB29" s="235">
        <v>1.06047288506629E-2</v>
      </c>
      <c r="AC29" s="235">
        <v>3.9126378906131579E-3</v>
      </c>
      <c r="AD29" s="235">
        <v>1.8715738439421942E-3</v>
      </c>
      <c r="AE29" s="235">
        <v>6.2698500834150873E-4</v>
      </c>
      <c r="AF29" s="235">
        <v>2.9573629293432402E-3</v>
      </c>
      <c r="AG29" s="235">
        <v>4.2379216325943801E-3</v>
      </c>
      <c r="AH29" s="235">
        <v>5.1518796839987013E-3</v>
      </c>
      <c r="AI29" s="235">
        <v>9.6233272030557104E-3</v>
      </c>
      <c r="AJ29" s="235">
        <v>5.7155445719474672E-3</v>
      </c>
      <c r="AK29" s="235">
        <v>2.9874543431067709E-3</v>
      </c>
      <c r="AL29" s="235">
        <v>1.3728119453581379E-3</v>
      </c>
      <c r="AM29" s="235">
        <v>1.0176960608985717E-2</v>
      </c>
      <c r="AN29" s="235">
        <v>9.5329557917053504E-4</v>
      </c>
      <c r="AO29" s="235">
        <v>3.6958458852676961E-3</v>
      </c>
      <c r="AP29" s="237">
        <v>1.1960738515162688</v>
      </c>
    </row>
    <row r="30" spans="1:42" s="1" customFormat="1" ht="12">
      <c r="A30" s="70" t="s">
        <v>155</v>
      </c>
      <c r="B30" s="69" t="s">
        <v>250</v>
      </c>
      <c r="C30" s="235">
        <v>9.0728183329434424E-4</v>
      </c>
      <c r="D30" s="235">
        <v>2.8629195240053885E-4</v>
      </c>
      <c r="E30" s="235">
        <v>4.8517771599275976E-4</v>
      </c>
      <c r="F30" s="235">
        <v>2.9857035809088359E-3</v>
      </c>
      <c r="G30" s="235">
        <v>1.228849892798662E-3</v>
      </c>
      <c r="H30" s="235">
        <v>6.9417542841126198E-4</v>
      </c>
      <c r="I30" s="235">
        <v>1.7795922278968938E-3</v>
      </c>
      <c r="J30" s="235">
        <v>3.0487724018701274E-3</v>
      </c>
      <c r="K30" s="235">
        <v>4.1984194722150344E-4</v>
      </c>
      <c r="L30" s="235">
        <v>6.2500992022900914E-4</v>
      </c>
      <c r="M30" s="235">
        <v>3.0162584346188799E-3</v>
      </c>
      <c r="N30" s="235">
        <v>8.4931140356163761E-4</v>
      </c>
      <c r="O30" s="235">
        <v>6.361410323376921E-4</v>
      </c>
      <c r="P30" s="235">
        <v>6.2647252917526262E-4</v>
      </c>
      <c r="Q30" s="235">
        <v>6.4935766071640003E-4</v>
      </c>
      <c r="R30" s="235">
        <v>4.6418019536690003E-4</v>
      </c>
      <c r="S30" s="235">
        <v>5.4192069715122985E-4</v>
      </c>
      <c r="T30" s="235">
        <v>1.0007291591710933E-3</v>
      </c>
      <c r="U30" s="235">
        <v>5.708473039598874E-4</v>
      </c>
      <c r="V30" s="235">
        <v>4.8621377858128277E-4</v>
      </c>
      <c r="W30" s="235">
        <v>2.6553569179038586E-3</v>
      </c>
      <c r="X30" s="235">
        <v>9.3765479669883842E-4</v>
      </c>
      <c r="Y30" s="235">
        <v>2.2728624096641174E-3</v>
      </c>
      <c r="Z30" s="235">
        <v>6.5786886098231868E-3</v>
      </c>
      <c r="AA30" s="235">
        <v>2.8457113792260832E-3</v>
      </c>
      <c r="AB30" s="235">
        <v>1.0014032601854546</v>
      </c>
      <c r="AC30" s="235">
        <v>1.9786306733223262E-3</v>
      </c>
      <c r="AD30" s="235">
        <v>3.548416237785945E-3</v>
      </c>
      <c r="AE30" s="235">
        <v>3.6835866554472469E-4</v>
      </c>
      <c r="AF30" s="235">
        <v>6.3279515216550846E-3</v>
      </c>
      <c r="AG30" s="235">
        <v>6.6530944015913349E-3</v>
      </c>
      <c r="AH30" s="235">
        <v>2.7880426842018975E-2</v>
      </c>
      <c r="AI30" s="235">
        <v>5.1478213726896963E-3</v>
      </c>
      <c r="AJ30" s="235">
        <v>4.0085992701967147E-3</v>
      </c>
      <c r="AK30" s="235">
        <v>6.5622223883505745E-4</v>
      </c>
      <c r="AL30" s="235">
        <v>7.3765248151258294E-4</v>
      </c>
      <c r="AM30" s="235">
        <v>1.6800847609704902E-2</v>
      </c>
      <c r="AN30" s="235">
        <v>8.9310935892093486E-4</v>
      </c>
      <c r="AO30" s="235">
        <v>2.0774332986444363E-2</v>
      </c>
      <c r="AP30" s="237">
        <v>1.1337711270546571</v>
      </c>
    </row>
    <row r="31" spans="1:42" s="1" customFormat="1" ht="12">
      <c r="A31" s="70" t="s">
        <v>156</v>
      </c>
      <c r="B31" s="69" t="s">
        <v>251</v>
      </c>
      <c r="C31" s="235">
        <v>3.3508699143652822E-2</v>
      </c>
      <c r="D31" s="235">
        <v>8.0664429770009628E-3</v>
      </c>
      <c r="E31" s="235">
        <v>3.1147992272025676E-2</v>
      </c>
      <c r="F31" s="235">
        <v>2.2029065550050513E-2</v>
      </c>
      <c r="G31" s="235">
        <v>3.9389282920654391E-2</v>
      </c>
      <c r="H31" s="235">
        <v>3.6389550302685376E-2</v>
      </c>
      <c r="I31" s="235">
        <v>4.4450886493340738E-2</v>
      </c>
      <c r="J31" s="235">
        <v>2.3692823603999463E-2</v>
      </c>
      <c r="K31" s="235">
        <v>9.5259325359534647E-3</v>
      </c>
      <c r="L31" s="235">
        <v>2.7458752850777601E-2</v>
      </c>
      <c r="M31" s="235">
        <v>1.911575355156837E-2</v>
      </c>
      <c r="N31" s="235">
        <v>1.5706866990359142E-2</v>
      </c>
      <c r="O31" s="235">
        <v>1.7811238304479622E-2</v>
      </c>
      <c r="P31" s="235">
        <v>2.2206420262051548E-2</v>
      </c>
      <c r="Q31" s="235">
        <v>2.2420818900950209E-2</v>
      </c>
      <c r="R31" s="235">
        <v>2.0599571955866633E-2</v>
      </c>
      <c r="S31" s="235">
        <v>2.8280020770268973E-2</v>
      </c>
      <c r="T31" s="235">
        <v>2.1374109068560791E-2</v>
      </c>
      <c r="U31" s="235">
        <v>2.6259429217757715E-2</v>
      </c>
      <c r="V31" s="235">
        <v>2.2056040360430802E-2</v>
      </c>
      <c r="W31" s="235">
        <v>2.1187985964968709E-2</v>
      </c>
      <c r="X31" s="235">
        <v>3.6736072357571994E-2</v>
      </c>
      <c r="Y31" s="235">
        <v>2.8213065681712744E-2</v>
      </c>
      <c r="Z31" s="235">
        <v>1.195932284668292E-2</v>
      </c>
      <c r="AA31" s="235">
        <v>1.3335270593487141E-2</v>
      </c>
      <c r="AB31" s="235">
        <v>1.0384608259813714E-2</v>
      </c>
      <c r="AC31" s="235">
        <v>1.0084652325519647</v>
      </c>
      <c r="AD31" s="235">
        <v>5.1215812669754973E-3</v>
      </c>
      <c r="AE31" s="235">
        <v>1.6241803393381138E-3</v>
      </c>
      <c r="AF31" s="235">
        <v>6.6555008879849277E-3</v>
      </c>
      <c r="AG31" s="235">
        <v>8.3107910392478408E-3</v>
      </c>
      <c r="AH31" s="235">
        <v>7.192700685152288E-3</v>
      </c>
      <c r="AI31" s="235">
        <v>1.0760923061911891E-2</v>
      </c>
      <c r="AJ31" s="235">
        <v>2.5246404738263842E-2</v>
      </c>
      <c r="AK31" s="235">
        <v>1.9145496405609926E-2</v>
      </c>
      <c r="AL31" s="235">
        <v>1.3657752383181022E-2</v>
      </c>
      <c r="AM31" s="235">
        <v>3.8675679994892444E-2</v>
      </c>
      <c r="AN31" s="235">
        <v>0.10434879013253558</v>
      </c>
      <c r="AO31" s="235">
        <v>8.3476484985881508E-3</v>
      </c>
      <c r="AP31" s="237">
        <v>1.8708587057223185</v>
      </c>
    </row>
    <row r="32" spans="1:42" s="1" customFormat="1" ht="12">
      <c r="A32" s="70" t="s">
        <v>157</v>
      </c>
      <c r="B32" s="69" t="s">
        <v>18</v>
      </c>
      <c r="C32" s="235">
        <v>9.0192220847186665E-3</v>
      </c>
      <c r="D32" s="235">
        <v>1.0621691146556313E-2</v>
      </c>
      <c r="E32" s="235">
        <v>1.1211924112812372E-2</v>
      </c>
      <c r="F32" s="235">
        <v>5.6191888003458861E-2</v>
      </c>
      <c r="G32" s="235">
        <v>8.1531684102454632E-3</v>
      </c>
      <c r="H32" s="235">
        <v>1.9142625717299626E-2</v>
      </c>
      <c r="I32" s="235">
        <v>1.2685685155954779E-2</v>
      </c>
      <c r="J32" s="235">
        <v>9.0844556386391936E-3</v>
      </c>
      <c r="K32" s="235">
        <v>6.2099620384632121E-3</v>
      </c>
      <c r="L32" s="235">
        <v>6.0480665192227112E-3</v>
      </c>
      <c r="M32" s="235">
        <v>1.265455463869259E-2</v>
      </c>
      <c r="N32" s="235">
        <v>7.6741770124557638E-3</v>
      </c>
      <c r="O32" s="235">
        <v>9.5425584333676088E-3</v>
      </c>
      <c r="P32" s="235">
        <v>1.34121574620707E-2</v>
      </c>
      <c r="Q32" s="235">
        <v>1.0031875040071806E-2</v>
      </c>
      <c r="R32" s="235">
        <v>8.2654686293440662E-3</v>
      </c>
      <c r="S32" s="235">
        <v>9.7159504342289107E-3</v>
      </c>
      <c r="T32" s="235">
        <v>7.2712212802822857E-3</v>
      </c>
      <c r="U32" s="235">
        <v>7.7298749614563437E-3</v>
      </c>
      <c r="V32" s="235">
        <v>5.6841822909136676E-3</v>
      </c>
      <c r="W32" s="235">
        <v>1.13469603199291E-2</v>
      </c>
      <c r="X32" s="235">
        <v>1.9582665609151988E-2</v>
      </c>
      <c r="Y32" s="235">
        <v>1.5010941962045188E-2</v>
      </c>
      <c r="Z32" s="235">
        <v>1.6812744875865072E-2</v>
      </c>
      <c r="AA32" s="235">
        <v>2.8455856075440784E-2</v>
      </c>
      <c r="AB32" s="235">
        <v>3.0792312777696791E-2</v>
      </c>
      <c r="AC32" s="235">
        <v>1.9512981711778933E-2</v>
      </c>
      <c r="AD32" s="235">
        <v>1.042939092312009</v>
      </c>
      <c r="AE32" s="235">
        <v>7.0229754697727034E-2</v>
      </c>
      <c r="AF32" s="235">
        <v>2.1661099814524066E-2</v>
      </c>
      <c r="AG32" s="235">
        <v>1.0971360038068669E-2</v>
      </c>
      <c r="AH32" s="235">
        <v>2.1260761378500442E-2</v>
      </c>
      <c r="AI32" s="235">
        <v>9.8003812164397588E-3</v>
      </c>
      <c r="AJ32" s="235">
        <v>1.0636111404989483E-2</v>
      </c>
      <c r="AK32" s="235">
        <v>2.7899098074332045E-2</v>
      </c>
      <c r="AL32" s="235">
        <v>1.0346528779134213E-2</v>
      </c>
      <c r="AM32" s="235">
        <v>1.1106853388406043E-2</v>
      </c>
      <c r="AN32" s="235">
        <v>5.2675383938129141E-3</v>
      </c>
      <c r="AO32" s="235">
        <v>1.2761230810509261E-2</v>
      </c>
      <c r="AP32" s="237">
        <v>1.6367449826506162</v>
      </c>
    </row>
    <row r="33" spans="1:42" s="1" customFormat="1" ht="12">
      <c r="A33" s="70" t="s">
        <v>158</v>
      </c>
      <c r="B33" s="69" t="s">
        <v>19</v>
      </c>
      <c r="C33" s="235">
        <v>6.6964689388270522E-3</v>
      </c>
      <c r="D33" s="235">
        <v>2.1152081617486088E-3</v>
      </c>
      <c r="E33" s="235">
        <v>3.4288357645704199E-3</v>
      </c>
      <c r="F33" s="235">
        <v>1.1766060628861839E-2</v>
      </c>
      <c r="G33" s="235">
        <v>5.8276301305084221E-3</v>
      </c>
      <c r="H33" s="235">
        <v>6.2368666713877524E-3</v>
      </c>
      <c r="I33" s="235">
        <v>5.816411469579316E-3</v>
      </c>
      <c r="J33" s="235">
        <v>4.7825436488609435E-3</v>
      </c>
      <c r="K33" s="235">
        <v>1.98961672480633E-3</v>
      </c>
      <c r="L33" s="235">
        <v>5.5594378005107319E-3</v>
      </c>
      <c r="M33" s="235">
        <v>5.8777934784693901E-3</v>
      </c>
      <c r="N33" s="235">
        <v>3.7358570281102016E-3</v>
      </c>
      <c r="O33" s="235">
        <v>2.9720866420058995E-3</v>
      </c>
      <c r="P33" s="235">
        <v>6.0302425022861024E-3</v>
      </c>
      <c r="Q33" s="235">
        <v>4.7452995352789415E-3</v>
      </c>
      <c r="R33" s="235">
        <v>4.3452850502364963E-3</v>
      </c>
      <c r="S33" s="235">
        <v>5.0479689071570846E-3</v>
      </c>
      <c r="T33" s="235">
        <v>3.2963592503283479E-3</v>
      </c>
      <c r="U33" s="235">
        <v>5.1962356966551333E-3</v>
      </c>
      <c r="V33" s="235">
        <v>4.145810011068409E-3</v>
      </c>
      <c r="W33" s="235">
        <v>3.2565188150689445E-3</v>
      </c>
      <c r="X33" s="235">
        <v>6.5771594021375871E-3</v>
      </c>
      <c r="Y33" s="235">
        <v>8.5518507713134469E-3</v>
      </c>
      <c r="Z33" s="235">
        <v>8.5843153617600632E-3</v>
      </c>
      <c r="AA33" s="235">
        <v>5.4432203315277422E-3</v>
      </c>
      <c r="AB33" s="235">
        <v>5.8437936365891719E-3</v>
      </c>
      <c r="AC33" s="235">
        <v>2.9069604765757477E-2</v>
      </c>
      <c r="AD33" s="235">
        <v>1.8828663353141421E-2</v>
      </c>
      <c r="AE33" s="235">
        <v>1.0305938902094707</v>
      </c>
      <c r="AF33" s="235">
        <v>2.8544683644691159E-2</v>
      </c>
      <c r="AG33" s="235">
        <v>2.2603064059696584E-2</v>
      </c>
      <c r="AH33" s="235">
        <v>3.9500940171981382E-3</v>
      </c>
      <c r="AI33" s="235">
        <v>1.0853591382274024E-2</v>
      </c>
      <c r="AJ33" s="235">
        <v>1.9449500753214961E-2</v>
      </c>
      <c r="AK33" s="235">
        <v>2.1241587414461929E-2</v>
      </c>
      <c r="AL33" s="235">
        <v>9.8956962627634211E-3</v>
      </c>
      <c r="AM33" s="235">
        <v>1.6462100993755616E-2</v>
      </c>
      <c r="AN33" s="235">
        <v>5.814404816270032E-3</v>
      </c>
      <c r="AO33" s="235">
        <v>3.6119930592447197E-2</v>
      </c>
      <c r="AP33" s="237">
        <v>1.3912956886247971</v>
      </c>
    </row>
    <row r="34" spans="1:42" s="1" customFormat="1" ht="12">
      <c r="A34" s="70" t="s">
        <v>159</v>
      </c>
      <c r="B34" s="69" t="s">
        <v>297</v>
      </c>
      <c r="C34" s="235">
        <v>2.1417256715298219E-2</v>
      </c>
      <c r="D34" s="235">
        <v>2.1416326441447139E-2</v>
      </c>
      <c r="E34" s="235">
        <v>1.6759347550036517E-2</v>
      </c>
      <c r="F34" s="235">
        <v>2.5171710165915968E-2</v>
      </c>
      <c r="G34" s="235">
        <v>2.2385794171361727E-2</v>
      </c>
      <c r="H34" s="235">
        <v>1.5278463187352645E-2</v>
      </c>
      <c r="I34" s="235">
        <v>2.7413078508659885E-2</v>
      </c>
      <c r="J34" s="235">
        <v>1.8712673555919289E-2</v>
      </c>
      <c r="K34" s="235">
        <v>2.1870888002515319E-2</v>
      </c>
      <c r="L34" s="235">
        <v>1.4233519091049836E-2</v>
      </c>
      <c r="M34" s="235">
        <v>3.0693197574062237E-2</v>
      </c>
      <c r="N34" s="235">
        <v>1.7346413915021543E-2</v>
      </c>
      <c r="O34" s="235">
        <v>1.7039752020257551E-2</v>
      </c>
      <c r="P34" s="235">
        <v>1.6429065662635592E-2</v>
      </c>
      <c r="Q34" s="235">
        <v>1.4826833719896432E-2</v>
      </c>
      <c r="R34" s="235">
        <v>1.1515727045098923E-2</v>
      </c>
      <c r="S34" s="235">
        <v>1.6115709106521825E-2</v>
      </c>
      <c r="T34" s="235">
        <v>1.3063613882429704E-2</v>
      </c>
      <c r="U34" s="235">
        <v>1.5568745291329853E-2</v>
      </c>
      <c r="V34" s="235">
        <v>1.4612291793578319E-2</v>
      </c>
      <c r="W34" s="235">
        <v>1.2288531359705545E-2</v>
      </c>
      <c r="X34" s="235">
        <v>6.1093464610231678E-2</v>
      </c>
      <c r="Y34" s="235">
        <v>2.0952691181153345E-2</v>
      </c>
      <c r="Z34" s="235">
        <v>2.8204935162590105E-2</v>
      </c>
      <c r="AA34" s="235">
        <v>1.4803599943520842E-2</v>
      </c>
      <c r="AB34" s="235">
        <v>3.1568588805150913E-2</v>
      </c>
      <c r="AC34" s="235">
        <v>1.5854800898909175E-2</v>
      </c>
      <c r="AD34" s="235">
        <v>2.0721542303161183E-2</v>
      </c>
      <c r="AE34" s="235">
        <v>2.6655986861851499E-3</v>
      </c>
      <c r="AF34" s="235">
        <v>1.0481348241101027</v>
      </c>
      <c r="AG34" s="235">
        <v>1.469921996780009E-2</v>
      </c>
      <c r="AH34" s="235">
        <v>1.738121260535485E-2</v>
      </c>
      <c r="AI34" s="235">
        <v>1.4176703024947097E-2</v>
      </c>
      <c r="AJ34" s="235">
        <v>9.7843085962075887E-3</v>
      </c>
      <c r="AK34" s="235">
        <v>2.0289027206826217E-2</v>
      </c>
      <c r="AL34" s="235">
        <v>8.7403173111080448E-3</v>
      </c>
      <c r="AM34" s="235">
        <v>2.1375060154918427E-2</v>
      </c>
      <c r="AN34" s="235">
        <v>8.5450258690098202E-2</v>
      </c>
      <c r="AO34" s="235">
        <v>4.2611991277335518E-2</v>
      </c>
      <c r="AP34" s="237">
        <v>1.8626670832956949</v>
      </c>
    </row>
    <row r="35" spans="1:42" s="1" customFormat="1" ht="12">
      <c r="A35" s="70" t="s">
        <v>160</v>
      </c>
      <c r="B35" s="69" t="s">
        <v>212</v>
      </c>
      <c r="C35" s="235">
        <v>3.7751771626479869E-3</v>
      </c>
      <c r="D35" s="235">
        <v>1.8443795674269667E-3</v>
      </c>
      <c r="E35" s="235">
        <v>4.5748135523369267E-3</v>
      </c>
      <c r="F35" s="235">
        <v>6.9477025323754164E-3</v>
      </c>
      <c r="G35" s="235">
        <v>4.6209245894135893E-3</v>
      </c>
      <c r="H35" s="235">
        <v>5.0796624996150069E-3</v>
      </c>
      <c r="I35" s="235">
        <v>5.5071832867171575E-3</v>
      </c>
      <c r="J35" s="235">
        <v>7.8096747778361167E-3</v>
      </c>
      <c r="K35" s="235">
        <v>1.3324085998851138E-3</v>
      </c>
      <c r="L35" s="235">
        <v>5.0299204987808155E-3</v>
      </c>
      <c r="M35" s="235">
        <v>5.422228807244113E-3</v>
      </c>
      <c r="N35" s="235">
        <v>3.2872782717548489E-3</v>
      </c>
      <c r="O35" s="235">
        <v>3.2943610520189213E-3</v>
      </c>
      <c r="P35" s="235">
        <v>4.7924845182330473E-3</v>
      </c>
      <c r="Q35" s="235">
        <v>5.1443828321289797E-3</v>
      </c>
      <c r="R35" s="235">
        <v>7.1055493047999744E-3</v>
      </c>
      <c r="S35" s="235">
        <v>5.0244058066060537E-3</v>
      </c>
      <c r="T35" s="235">
        <v>5.2099444240329149E-3</v>
      </c>
      <c r="U35" s="235">
        <v>8.6216777131263109E-3</v>
      </c>
      <c r="V35" s="235">
        <v>8.8427106668949786E-3</v>
      </c>
      <c r="W35" s="235">
        <v>3.7251139542009096E-3</v>
      </c>
      <c r="X35" s="235">
        <v>5.8239287396907669E-3</v>
      </c>
      <c r="Y35" s="235">
        <v>7.0369422930742411E-3</v>
      </c>
      <c r="Z35" s="235">
        <v>7.0951248550966926E-3</v>
      </c>
      <c r="AA35" s="235">
        <v>2.5257594186990522E-2</v>
      </c>
      <c r="AB35" s="235">
        <v>8.3722289796002141E-3</v>
      </c>
      <c r="AC35" s="235">
        <v>2.0740314431131144E-2</v>
      </c>
      <c r="AD35" s="235">
        <v>3.0002594567250119E-2</v>
      </c>
      <c r="AE35" s="235">
        <v>4.091790010630778E-3</v>
      </c>
      <c r="AF35" s="235">
        <v>8.485636521070929E-3</v>
      </c>
      <c r="AG35" s="235">
        <v>1.0813159632719807</v>
      </c>
      <c r="AH35" s="235">
        <v>1.6313360280263079E-2</v>
      </c>
      <c r="AI35" s="235">
        <v>1.5857579604479342E-2</v>
      </c>
      <c r="AJ35" s="235">
        <v>7.7347102415474336E-3</v>
      </c>
      <c r="AK35" s="235">
        <v>3.351476164603738E-2</v>
      </c>
      <c r="AL35" s="235">
        <v>1.9722221327441676E-2</v>
      </c>
      <c r="AM35" s="235">
        <v>1.0285411777230972E-2</v>
      </c>
      <c r="AN35" s="235">
        <v>3.4394037765589931E-3</v>
      </c>
      <c r="AO35" s="235">
        <v>4.0319404827491571E-2</v>
      </c>
      <c r="AP35" s="237">
        <v>1.4524009557556428</v>
      </c>
    </row>
    <row r="36" spans="1:42" s="1" customFormat="1" ht="12">
      <c r="A36" s="70" t="s">
        <v>161</v>
      </c>
      <c r="B36" s="69" t="s">
        <v>20</v>
      </c>
      <c r="C36" s="235">
        <v>1.1267365204514642E-3</v>
      </c>
      <c r="D36" s="235">
        <v>8.0705606379157522E-4</v>
      </c>
      <c r="E36" s="235">
        <v>2.0288673018363829E-3</v>
      </c>
      <c r="F36" s="235">
        <v>3.8405946978446628E-3</v>
      </c>
      <c r="G36" s="235">
        <v>1.4053482546617778E-3</v>
      </c>
      <c r="H36" s="235">
        <v>8.3238183933487502E-4</v>
      </c>
      <c r="I36" s="235">
        <v>9.7013319312590869E-4</v>
      </c>
      <c r="J36" s="235">
        <v>6.5972262920282446E-4</v>
      </c>
      <c r="K36" s="235">
        <v>3.169766033429095E-4</v>
      </c>
      <c r="L36" s="235">
        <v>7.6484110850052187E-4</v>
      </c>
      <c r="M36" s="235">
        <v>2.2234987736864738E-3</v>
      </c>
      <c r="N36" s="235">
        <v>1.3755612105574623E-3</v>
      </c>
      <c r="O36" s="235">
        <v>1.0554799712427794E-3</v>
      </c>
      <c r="P36" s="235">
        <v>1.4936447763456808E-3</v>
      </c>
      <c r="Q36" s="235">
        <v>1.9602310195261877E-3</v>
      </c>
      <c r="R36" s="235">
        <v>1.8971809838778345E-3</v>
      </c>
      <c r="S36" s="235">
        <v>1.0428685707724096E-3</v>
      </c>
      <c r="T36" s="235">
        <v>4.9638083519860303E-4</v>
      </c>
      <c r="U36" s="235">
        <v>9.6284177281973689E-4</v>
      </c>
      <c r="V36" s="235">
        <v>4.5110314843578358E-4</v>
      </c>
      <c r="W36" s="235">
        <v>1.7442192312927449E-3</v>
      </c>
      <c r="X36" s="235">
        <v>8.415629652659142E-4</v>
      </c>
      <c r="Y36" s="235">
        <v>3.8151388447798893E-3</v>
      </c>
      <c r="Z36" s="235">
        <v>9.0604308801134933E-4</v>
      </c>
      <c r="AA36" s="235">
        <v>2.8955841271935492E-3</v>
      </c>
      <c r="AB36" s="235">
        <v>5.288679065846613E-3</v>
      </c>
      <c r="AC36" s="235">
        <v>1.9795375488972085E-3</v>
      </c>
      <c r="AD36" s="235">
        <v>1.4433847427043132E-3</v>
      </c>
      <c r="AE36" s="235">
        <v>6.0087307100418271E-4</v>
      </c>
      <c r="AF36" s="235">
        <v>2.7453847460948196E-3</v>
      </c>
      <c r="AG36" s="235">
        <v>9.039199699701992E-4</v>
      </c>
      <c r="AH36" s="235">
        <v>1.0005842927891238</v>
      </c>
      <c r="AI36" s="235">
        <v>2.7281838673184964E-3</v>
      </c>
      <c r="AJ36" s="235">
        <v>1.1182337251635043E-3</v>
      </c>
      <c r="AK36" s="235">
        <v>1.2120967144758294E-3</v>
      </c>
      <c r="AL36" s="235">
        <v>1.0574279733529491E-3</v>
      </c>
      <c r="AM36" s="235">
        <v>1.0434431603599664E-3</v>
      </c>
      <c r="AN36" s="235">
        <v>6.5468931130343634E-4</v>
      </c>
      <c r="AO36" s="235">
        <v>0.24703723940139352</v>
      </c>
      <c r="AP36" s="237">
        <v>1.3043113836181079</v>
      </c>
    </row>
    <row r="37" spans="1:42" s="1" customFormat="1" ht="12">
      <c r="A37" s="70" t="s">
        <v>162</v>
      </c>
      <c r="B37" s="69" t="s">
        <v>21</v>
      </c>
      <c r="C37" s="235">
        <v>1.6440463439961777E-4</v>
      </c>
      <c r="D37" s="235">
        <v>1.3120810540788368E-4</v>
      </c>
      <c r="E37" s="235">
        <v>7.1946682625411836E-5</v>
      </c>
      <c r="F37" s="235">
        <v>4.1595283786223823E-4</v>
      </c>
      <c r="G37" s="235">
        <v>3.5727486405127767E-4</v>
      </c>
      <c r="H37" s="235">
        <v>1.0331059828497617E-4</v>
      </c>
      <c r="I37" s="235">
        <v>1.9856412556234858E-4</v>
      </c>
      <c r="J37" s="235">
        <v>4.0620205130026702E-4</v>
      </c>
      <c r="K37" s="235">
        <v>4.8119515408120383E-5</v>
      </c>
      <c r="L37" s="235">
        <v>2.0149521659730188E-4</v>
      </c>
      <c r="M37" s="235">
        <v>4.444404763945687E-4</v>
      </c>
      <c r="N37" s="235">
        <v>1.4748833745866923E-4</v>
      </c>
      <c r="O37" s="235">
        <v>9.159003392726037E-5</v>
      </c>
      <c r="P37" s="235">
        <v>3.9160550424609827E-4</v>
      </c>
      <c r="Q37" s="235">
        <v>3.6976594593357055E-4</v>
      </c>
      <c r="R37" s="235">
        <v>5.5504997907886166E-4</v>
      </c>
      <c r="S37" s="235">
        <v>3.2957479502528959E-4</v>
      </c>
      <c r="T37" s="235">
        <v>7.5818396147670798E-4</v>
      </c>
      <c r="U37" s="235">
        <v>9.5325982052097465E-4</v>
      </c>
      <c r="V37" s="235">
        <v>1.9356917420900719E-3</v>
      </c>
      <c r="W37" s="235">
        <v>3.736476915469528E-4</v>
      </c>
      <c r="X37" s="235">
        <v>1.7579367032213752E-4</v>
      </c>
      <c r="Y37" s="235">
        <v>2.6505073184389242E-4</v>
      </c>
      <c r="Z37" s="235">
        <v>5.9274343471167189E-4</v>
      </c>
      <c r="AA37" s="235">
        <v>2.9055002717797541E-4</v>
      </c>
      <c r="AB37" s="235">
        <v>2.8805732512792191E-4</v>
      </c>
      <c r="AC37" s="235">
        <v>3.509806330632562E-4</v>
      </c>
      <c r="AD37" s="235">
        <v>3.70932623435909E-4</v>
      </c>
      <c r="AE37" s="235">
        <v>4.7161612595111219E-5</v>
      </c>
      <c r="AF37" s="235">
        <v>1.219347321317607E-3</v>
      </c>
      <c r="AG37" s="235">
        <v>3.8892088287429943E-3</v>
      </c>
      <c r="AH37" s="235">
        <v>2.2406224775231993E-4</v>
      </c>
      <c r="AI37" s="235">
        <v>1.0001176220481005</v>
      </c>
      <c r="AJ37" s="235">
        <v>1.664718178925425E-4</v>
      </c>
      <c r="AK37" s="235">
        <v>1.8265661097821695E-4</v>
      </c>
      <c r="AL37" s="235">
        <v>5.1232775374664933E-4</v>
      </c>
      <c r="AM37" s="235">
        <v>5.133511817756348E-4</v>
      </c>
      <c r="AN37" s="235">
        <v>1.5893729976228758E-4</v>
      </c>
      <c r="AO37" s="235">
        <v>3.9706466113768391E-4</v>
      </c>
      <c r="AP37" s="237">
        <v>1.018211096748683</v>
      </c>
    </row>
    <row r="38" spans="1:42" s="1" customFormat="1" ht="12">
      <c r="A38" s="70" t="s">
        <v>163</v>
      </c>
      <c r="B38" s="69" t="s">
        <v>252</v>
      </c>
      <c r="C38" s="235">
        <v>1.1584957855963623E-3</v>
      </c>
      <c r="D38" s="235">
        <v>5.2308978137621587E-5</v>
      </c>
      <c r="E38" s="235">
        <v>5.9976022455645582E-5</v>
      </c>
      <c r="F38" s="235">
        <v>1.0617210305325817E-4</v>
      </c>
      <c r="G38" s="235">
        <v>9.6898393682950815E-5</v>
      </c>
      <c r="H38" s="235">
        <v>4.8484132643111168E-5</v>
      </c>
      <c r="I38" s="235">
        <v>7.3473465509273048E-5</v>
      </c>
      <c r="J38" s="235">
        <v>6.5857957793895847E-5</v>
      </c>
      <c r="K38" s="235">
        <v>4.7039400909115653E-5</v>
      </c>
      <c r="L38" s="235">
        <v>4.4954575574188656E-5</v>
      </c>
      <c r="M38" s="235">
        <v>8.8813996614599134E-5</v>
      </c>
      <c r="N38" s="235">
        <v>5.4998837960793342E-5</v>
      </c>
      <c r="O38" s="235">
        <v>4.8113741030513012E-5</v>
      </c>
      <c r="P38" s="235">
        <v>5.3841549776403034E-5</v>
      </c>
      <c r="Q38" s="235">
        <v>5.5131619649610903E-5</v>
      </c>
      <c r="R38" s="235">
        <v>4.9588369149060563E-5</v>
      </c>
      <c r="S38" s="235">
        <v>4.8257027305339348E-5</v>
      </c>
      <c r="T38" s="235">
        <v>3.7269344858101411E-5</v>
      </c>
      <c r="U38" s="235">
        <v>4.8907056471843374E-5</v>
      </c>
      <c r="V38" s="235">
        <v>4.1497864606161039E-5</v>
      </c>
      <c r="W38" s="235">
        <v>4.722380134575213E-5</v>
      </c>
      <c r="X38" s="235">
        <v>1.4007920503674047E-4</v>
      </c>
      <c r="Y38" s="235">
        <v>8.9389873401778615E-5</v>
      </c>
      <c r="Z38" s="235">
        <v>7.6965633729994296E-5</v>
      </c>
      <c r="AA38" s="235">
        <v>3.8707529696167049E-4</v>
      </c>
      <c r="AB38" s="235">
        <v>1.2911666016246888E-4</v>
      </c>
      <c r="AC38" s="235">
        <v>1.0139220948521719E-4</v>
      </c>
      <c r="AD38" s="235">
        <v>2.4970283315179791E-4</v>
      </c>
      <c r="AE38" s="235">
        <v>3.3236236746614315E-5</v>
      </c>
      <c r="AF38" s="235">
        <v>1.9774365491953259E-3</v>
      </c>
      <c r="AG38" s="235">
        <v>8.8509728495464511E-4</v>
      </c>
      <c r="AH38" s="235">
        <v>8.5177806426572913E-5</v>
      </c>
      <c r="AI38" s="235">
        <v>9.8621382091861545E-5</v>
      </c>
      <c r="AJ38" s="235">
        <v>1.0161519747643986</v>
      </c>
      <c r="AK38" s="235">
        <v>9.6138762093465272E-5</v>
      </c>
      <c r="AL38" s="235">
        <v>8.1472747688867019E-5</v>
      </c>
      <c r="AM38" s="235">
        <v>1.530309386456659E-4</v>
      </c>
      <c r="AN38" s="235">
        <v>1.7236227995290413E-4</v>
      </c>
      <c r="AO38" s="235">
        <v>2.6074236655612118E-3</v>
      </c>
      <c r="AP38" s="237">
        <v>1.0258429981538089</v>
      </c>
    </row>
    <row r="39" spans="1:42" s="1" customFormat="1" ht="12">
      <c r="A39" s="70" t="s">
        <v>170</v>
      </c>
      <c r="B39" s="69" t="s">
        <v>298</v>
      </c>
      <c r="C39" s="235">
        <v>5.0437145368269741E-4</v>
      </c>
      <c r="D39" s="235">
        <v>2.3766934719052224E-4</v>
      </c>
      <c r="E39" s="235">
        <v>9.1640585144056302E-3</v>
      </c>
      <c r="F39" s="235">
        <v>2.8342858129395058E-3</v>
      </c>
      <c r="G39" s="235">
        <v>1.1181455249592632E-3</v>
      </c>
      <c r="H39" s="235">
        <v>7.8665792005535922E-4</v>
      </c>
      <c r="I39" s="235">
        <v>1.2878054900524545E-3</v>
      </c>
      <c r="J39" s="235">
        <v>1.9472783417658335E-3</v>
      </c>
      <c r="K39" s="235">
        <v>4.6754801429067675E-4</v>
      </c>
      <c r="L39" s="235">
        <v>7.5436326744876959E-4</v>
      </c>
      <c r="M39" s="235">
        <v>1.2431477097556594E-3</v>
      </c>
      <c r="N39" s="235">
        <v>1.0758935364830018E-3</v>
      </c>
      <c r="O39" s="235">
        <v>5.8477598365637819E-4</v>
      </c>
      <c r="P39" s="235">
        <v>1.1417979016790777E-3</v>
      </c>
      <c r="Q39" s="235">
        <v>1.5866325384566368E-3</v>
      </c>
      <c r="R39" s="235">
        <v>1.4418636286483895E-3</v>
      </c>
      <c r="S39" s="235">
        <v>1.7616063316773175E-3</v>
      </c>
      <c r="T39" s="235">
        <v>8.5142865820243721E-4</v>
      </c>
      <c r="U39" s="235">
        <v>9.2110254449357992E-4</v>
      </c>
      <c r="V39" s="235">
        <v>1.0740424763283E-3</v>
      </c>
      <c r="W39" s="235">
        <v>7.0736620032389134E-4</v>
      </c>
      <c r="X39" s="235">
        <v>1.2531839132339331E-3</v>
      </c>
      <c r="Y39" s="235">
        <v>1.3259571499953532E-3</v>
      </c>
      <c r="Z39" s="235">
        <v>1.935057218444771E-3</v>
      </c>
      <c r="AA39" s="235">
        <v>9.1834440897216943E-3</v>
      </c>
      <c r="AB39" s="235">
        <v>2.4417320586082791E-3</v>
      </c>
      <c r="AC39" s="235">
        <v>9.9945971867645327E-4</v>
      </c>
      <c r="AD39" s="235">
        <v>3.2866088945075686E-3</v>
      </c>
      <c r="AE39" s="235">
        <v>5.8838172034720432E-4</v>
      </c>
      <c r="AF39" s="235">
        <v>1.9846250957791379E-3</v>
      </c>
      <c r="AG39" s="235">
        <v>1.7828559288269818E-3</v>
      </c>
      <c r="AH39" s="235">
        <v>3.9969881513693645E-4</v>
      </c>
      <c r="AI39" s="235">
        <v>2.3172567728287161E-3</v>
      </c>
      <c r="AJ39" s="235">
        <v>1.2960436767359453E-3</v>
      </c>
      <c r="AK39" s="235">
        <v>1.0003725438525755</v>
      </c>
      <c r="AL39" s="235">
        <v>2.0625709860359566E-3</v>
      </c>
      <c r="AM39" s="235">
        <v>2.8868109656686228E-3</v>
      </c>
      <c r="AN39" s="235">
        <v>4.2595770626275642E-4</v>
      </c>
      <c r="AO39" s="235">
        <v>4.9137518480932797E-3</v>
      </c>
      <c r="AP39" s="237">
        <v>1.0709477816079744</v>
      </c>
    </row>
    <row r="40" spans="1:42" s="1" customFormat="1" ht="12">
      <c r="A40" s="70" t="s">
        <v>203</v>
      </c>
      <c r="B40" s="69" t="s">
        <v>22</v>
      </c>
      <c r="C40" s="235">
        <v>3.2769857165167379E-2</v>
      </c>
      <c r="D40" s="235">
        <v>2.2483842196949742E-2</v>
      </c>
      <c r="E40" s="235">
        <v>2.4449937064520869E-2</v>
      </c>
      <c r="F40" s="235">
        <v>0.12048319821541661</v>
      </c>
      <c r="G40" s="235">
        <v>3.732166678080949E-2</v>
      </c>
      <c r="H40" s="235">
        <v>3.0893374552488875E-2</v>
      </c>
      <c r="I40" s="235">
        <v>2.9796485049419646E-2</v>
      </c>
      <c r="J40" s="235">
        <v>4.8280280724197329E-2</v>
      </c>
      <c r="K40" s="235">
        <v>1.2642561340467599E-2</v>
      </c>
      <c r="L40" s="235">
        <v>3.6422596054928376E-2</v>
      </c>
      <c r="M40" s="235">
        <v>5.3681868300174379E-2</v>
      </c>
      <c r="N40" s="235">
        <v>1.9123915599854852E-2</v>
      </c>
      <c r="O40" s="235">
        <v>1.8999340531558963E-2</v>
      </c>
      <c r="P40" s="235">
        <v>3.1254981864667991E-2</v>
      </c>
      <c r="Q40" s="235">
        <v>3.3597052525736172E-2</v>
      </c>
      <c r="R40" s="235">
        <v>3.5321578744636449E-2</v>
      </c>
      <c r="S40" s="235">
        <v>3.5417381446711839E-2</v>
      </c>
      <c r="T40" s="235">
        <v>3.9595224790534914E-2</v>
      </c>
      <c r="U40" s="235">
        <v>3.4583111833058892E-2</v>
      </c>
      <c r="V40" s="235">
        <v>3.445801773102717E-2</v>
      </c>
      <c r="W40" s="235">
        <v>3.0404315804047385E-2</v>
      </c>
      <c r="X40" s="235">
        <v>4.442200907576168E-2</v>
      </c>
      <c r="Y40" s="235">
        <v>8.0268626053491818E-2</v>
      </c>
      <c r="Z40" s="235">
        <v>4.4986130432781733E-2</v>
      </c>
      <c r="AA40" s="235">
        <v>0.12683945722861623</v>
      </c>
      <c r="AB40" s="235">
        <v>6.3184883307448064E-2</v>
      </c>
      <c r="AC40" s="235">
        <v>8.4337373410881142E-2</v>
      </c>
      <c r="AD40" s="235">
        <v>9.430807708583526E-2</v>
      </c>
      <c r="AE40" s="235">
        <v>2.7260111249055009E-2</v>
      </c>
      <c r="AF40" s="235">
        <v>6.0599104104821611E-2</v>
      </c>
      <c r="AG40" s="235">
        <v>0.12513514469274484</v>
      </c>
      <c r="AH40" s="235">
        <v>7.6420236507739006E-2</v>
      </c>
      <c r="AI40" s="235">
        <v>5.6502039819004313E-2</v>
      </c>
      <c r="AJ40" s="235">
        <v>4.2415766097236421E-2</v>
      </c>
      <c r="AK40" s="235">
        <v>6.5991034773949811E-2</v>
      </c>
      <c r="AL40" s="235">
        <v>1.1051555065918919</v>
      </c>
      <c r="AM40" s="235">
        <v>4.1348910328445988E-2</v>
      </c>
      <c r="AN40" s="235">
        <v>1.7379743998488281E-2</v>
      </c>
      <c r="AO40" s="235">
        <v>6.2529642012772405E-2</v>
      </c>
      <c r="AP40" s="237">
        <v>2.9810643850873406</v>
      </c>
    </row>
    <row r="41" spans="1:42" s="1" customFormat="1" ht="12">
      <c r="A41" s="70" t="s">
        <v>337</v>
      </c>
      <c r="B41" s="69" t="s">
        <v>336</v>
      </c>
      <c r="C41" s="235">
        <v>2.4355827224038893E-4</v>
      </c>
      <c r="D41" s="235">
        <v>1.1794240677760534E-4</v>
      </c>
      <c r="E41" s="235">
        <v>7.4543544194608576E-4</v>
      </c>
      <c r="F41" s="235">
        <v>3.0366975638460649E-4</v>
      </c>
      <c r="G41" s="235">
        <v>2.5571443730515654E-4</v>
      </c>
      <c r="H41" s="235">
        <v>1.7921228115376159E-4</v>
      </c>
      <c r="I41" s="235">
        <v>1.6321505931577449E-4</v>
      </c>
      <c r="J41" s="235">
        <v>1.921247076537641E-4</v>
      </c>
      <c r="K41" s="235">
        <v>6.5070041255084945E-5</v>
      </c>
      <c r="L41" s="235">
        <v>1.5098250896001858E-4</v>
      </c>
      <c r="M41" s="235">
        <v>1.6181462169365235E-4</v>
      </c>
      <c r="N41" s="235">
        <v>1.2636692057749159E-4</v>
      </c>
      <c r="O41" s="235">
        <v>1.2395341380892427E-4</v>
      </c>
      <c r="P41" s="235">
        <v>1.6163710549394784E-4</v>
      </c>
      <c r="Q41" s="235">
        <v>1.6466525540022602E-4</v>
      </c>
      <c r="R41" s="235">
        <v>2.3516645243607754E-4</v>
      </c>
      <c r="S41" s="235">
        <v>2.2713150411859517E-4</v>
      </c>
      <c r="T41" s="235">
        <v>1.7924812594191043E-4</v>
      </c>
      <c r="U41" s="235">
        <v>2.0635128245561566E-4</v>
      </c>
      <c r="V41" s="235">
        <v>1.826180272644048E-4</v>
      </c>
      <c r="W41" s="235">
        <v>1.9529518544637392E-4</v>
      </c>
      <c r="X41" s="235">
        <v>2.1443657622253676E-4</v>
      </c>
      <c r="Y41" s="235">
        <v>3.3037448762754108E-4</v>
      </c>
      <c r="Z41" s="235">
        <v>1.6293637062384734E-4</v>
      </c>
      <c r="AA41" s="235">
        <v>4.9003126042438544E-4</v>
      </c>
      <c r="AB41" s="235">
        <v>1.9143113474706902E-4</v>
      </c>
      <c r="AC41" s="235">
        <v>7.5995916162851693E-4</v>
      </c>
      <c r="AD41" s="235">
        <v>3.9113405677725733E-4</v>
      </c>
      <c r="AE41" s="235">
        <v>4.2466792448566591E-4</v>
      </c>
      <c r="AF41" s="235">
        <v>7.099105370860241E-4</v>
      </c>
      <c r="AG41" s="235">
        <v>4.9661677497640083E-3</v>
      </c>
      <c r="AH41" s="235">
        <v>4.8216429463795665E-4</v>
      </c>
      <c r="AI41" s="235">
        <v>2.1923061180244867E-3</v>
      </c>
      <c r="AJ41" s="235">
        <v>8.8221731077661458E-3</v>
      </c>
      <c r="AK41" s="235">
        <v>2.0399684428775598E-3</v>
      </c>
      <c r="AL41" s="235">
        <v>9.4435408875715994E-4</v>
      </c>
      <c r="AM41" s="235">
        <v>1.0119369512990171</v>
      </c>
      <c r="AN41" s="235">
        <v>1.5283570485483233E-4</v>
      </c>
      <c r="AO41" s="235">
        <v>1.5531152514787617E-3</v>
      </c>
      <c r="AP41" s="237">
        <v>1.0411460903744303</v>
      </c>
    </row>
    <row r="42" spans="1:42" s="1" customFormat="1" ht="12">
      <c r="A42" s="70" t="s">
        <v>338</v>
      </c>
      <c r="B42" s="69" t="s">
        <v>253</v>
      </c>
      <c r="C42" s="235">
        <v>1.1242786883484336E-3</v>
      </c>
      <c r="D42" s="235">
        <v>2.2795285587210541E-3</v>
      </c>
      <c r="E42" s="235">
        <v>1.4985040771167727E-3</v>
      </c>
      <c r="F42" s="235">
        <v>1.3183573694149772E-3</v>
      </c>
      <c r="G42" s="235">
        <v>1.1103727125757639E-3</v>
      </c>
      <c r="H42" s="235">
        <v>1.2983629690561337E-3</v>
      </c>
      <c r="I42" s="235">
        <v>1.0437920394005796E-3</v>
      </c>
      <c r="J42" s="235">
        <v>8.9774989632757075E-4</v>
      </c>
      <c r="K42" s="235">
        <v>1.9608817337184848E-4</v>
      </c>
      <c r="L42" s="235">
        <v>4.0757378195503549E-4</v>
      </c>
      <c r="M42" s="235">
        <v>1.5287927134283812E-3</v>
      </c>
      <c r="N42" s="235">
        <v>3.8777837582493993E-4</v>
      </c>
      <c r="O42" s="235">
        <v>4.6756742809767293E-4</v>
      </c>
      <c r="P42" s="235">
        <v>6.6603218721718674E-4</v>
      </c>
      <c r="Q42" s="235">
        <v>8.6900645924630848E-4</v>
      </c>
      <c r="R42" s="235">
        <v>1.1274079697401358E-3</v>
      </c>
      <c r="S42" s="235">
        <v>1.6139033874497893E-3</v>
      </c>
      <c r="T42" s="235">
        <v>1.3447684715248874E-3</v>
      </c>
      <c r="U42" s="235">
        <v>1.2420974559693011E-3</v>
      </c>
      <c r="V42" s="235">
        <v>1.0564846622996955E-3</v>
      </c>
      <c r="W42" s="235">
        <v>1.0458938516387636E-3</v>
      </c>
      <c r="X42" s="235">
        <v>1.6436069949817525E-3</v>
      </c>
      <c r="Y42" s="235">
        <v>1.2415039287606098E-3</v>
      </c>
      <c r="Z42" s="235">
        <v>3.4979955616701579E-4</v>
      </c>
      <c r="AA42" s="235">
        <v>1.6070002933064184E-3</v>
      </c>
      <c r="AB42" s="235">
        <v>3.6120704500685074E-3</v>
      </c>
      <c r="AC42" s="235">
        <v>2.46952815727937E-3</v>
      </c>
      <c r="AD42" s="235">
        <v>4.0336684406345694E-3</v>
      </c>
      <c r="AE42" s="235">
        <v>6.4565652462041957E-4</v>
      </c>
      <c r="AF42" s="235">
        <v>2.4190126829121742E-3</v>
      </c>
      <c r="AG42" s="235">
        <v>2.7470479143777535E-3</v>
      </c>
      <c r="AH42" s="235">
        <v>3.3521125350863823E-3</v>
      </c>
      <c r="AI42" s="235">
        <v>3.8911856221700422E-3</v>
      </c>
      <c r="AJ42" s="235">
        <v>2.6164297112381404E-3</v>
      </c>
      <c r="AK42" s="235">
        <v>5.197540103903369E-3</v>
      </c>
      <c r="AL42" s="235">
        <v>1.8835404089438729E-3</v>
      </c>
      <c r="AM42" s="235">
        <v>2.2492452920474049E-3</v>
      </c>
      <c r="AN42" s="235">
        <v>1.0005793051489471</v>
      </c>
      <c r="AO42" s="235">
        <v>1.4120864222006177E-3</v>
      </c>
      <c r="AP42" s="237">
        <v>1.0644746814163708</v>
      </c>
    </row>
    <row r="43" spans="1:42" s="1" customFormat="1" ht="12">
      <c r="A43" s="70" t="s">
        <v>339</v>
      </c>
      <c r="B43" s="69" t="s">
        <v>254</v>
      </c>
      <c r="C43" s="235">
        <v>4.5690697171900359E-3</v>
      </c>
      <c r="D43" s="235">
        <v>3.272722019933426E-3</v>
      </c>
      <c r="E43" s="235">
        <v>8.2273326378941962E-3</v>
      </c>
      <c r="F43" s="235">
        <v>1.557413344771278E-2</v>
      </c>
      <c r="G43" s="235">
        <v>5.6988781635551851E-3</v>
      </c>
      <c r="H43" s="235">
        <v>3.3754214816078183E-3</v>
      </c>
      <c r="I43" s="235">
        <v>3.934021942038758E-3</v>
      </c>
      <c r="J43" s="235">
        <v>2.6752649196351863E-3</v>
      </c>
      <c r="K43" s="235">
        <v>1.2853832045947541E-3</v>
      </c>
      <c r="L43" s="235">
        <v>3.1015346390934066E-3</v>
      </c>
      <c r="M43" s="235">
        <v>9.0165897072275424E-3</v>
      </c>
      <c r="N43" s="235">
        <v>5.5780876515665444E-3</v>
      </c>
      <c r="O43" s="235">
        <v>4.2801147261772206E-3</v>
      </c>
      <c r="P43" s="235">
        <v>6.0569325587366656E-3</v>
      </c>
      <c r="Q43" s="235">
        <v>7.9490031852566239E-3</v>
      </c>
      <c r="R43" s="235">
        <v>7.6933267220199355E-3</v>
      </c>
      <c r="S43" s="235">
        <v>4.2289737833439891E-3</v>
      </c>
      <c r="T43" s="235">
        <v>2.012891746324763E-3</v>
      </c>
      <c r="U43" s="235">
        <v>3.9044542417720749E-3</v>
      </c>
      <c r="V43" s="235">
        <v>1.8292845731326468E-3</v>
      </c>
      <c r="W43" s="235">
        <v>7.0730460273418106E-3</v>
      </c>
      <c r="X43" s="235">
        <v>3.4126521949998105E-3</v>
      </c>
      <c r="Y43" s="235">
        <v>1.54709065040109E-2</v>
      </c>
      <c r="Z43" s="235">
        <v>3.6741278557681483E-3</v>
      </c>
      <c r="AA43" s="235">
        <v>1.1741987154046537E-2</v>
      </c>
      <c r="AB43" s="235">
        <v>2.1446312358824052E-2</v>
      </c>
      <c r="AC43" s="235">
        <v>8.0272937856694215E-3</v>
      </c>
      <c r="AD43" s="235">
        <v>5.8531212918366523E-3</v>
      </c>
      <c r="AE43" s="235">
        <v>2.4366219633141402E-3</v>
      </c>
      <c r="AF43" s="235">
        <v>1.1132908251159895E-2</v>
      </c>
      <c r="AG43" s="235">
        <v>3.6655183235733881E-3</v>
      </c>
      <c r="AH43" s="235">
        <v>2.369386666980302E-3</v>
      </c>
      <c r="AI43" s="235">
        <v>1.1063156350072616E-2</v>
      </c>
      <c r="AJ43" s="235">
        <v>4.5345897267428303E-3</v>
      </c>
      <c r="AK43" s="235">
        <v>4.9152169046566491E-3</v>
      </c>
      <c r="AL43" s="235">
        <v>4.2880141394730925E-3</v>
      </c>
      <c r="AM43" s="235">
        <v>4.2313038222099222E-3</v>
      </c>
      <c r="AN43" s="235">
        <v>2.6548541315106742E-3</v>
      </c>
      <c r="AO43" s="235">
        <v>1.0017695788496046</v>
      </c>
      <c r="AP43" s="237">
        <v>1.2340240173706092</v>
      </c>
    </row>
    <row r="44" spans="1:42" s="1" customFormat="1" ht="12">
      <c r="A44" s="71" t="s">
        <v>340</v>
      </c>
      <c r="B44" s="32" t="s">
        <v>341</v>
      </c>
      <c r="C44" s="238">
        <v>1.2244081445404771</v>
      </c>
      <c r="D44" s="239">
        <v>1.137233919417878</v>
      </c>
      <c r="E44" s="239">
        <v>1.2167375626993793</v>
      </c>
      <c r="F44" s="239">
        <v>1.358341518270525</v>
      </c>
      <c r="G44" s="239">
        <v>1.2784253478428667</v>
      </c>
      <c r="H44" s="239">
        <v>1.2124528875207701</v>
      </c>
      <c r="I44" s="239">
        <v>1.305319719002447</v>
      </c>
      <c r="J44" s="239">
        <v>1.2725659076631612</v>
      </c>
      <c r="K44" s="239">
        <v>1.1044564406095874</v>
      </c>
      <c r="L44" s="239">
        <v>1.2415569979974097</v>
      </c>
      <c r="M44" s="239">
        <v>1.2820184556708725</v>
      </c>
      <c r="N44" s="239">
        <v>1.4667577146335515</v>
      </c>
      <c r="O44" s="239">
        <v>1.2093281258560578</v>
      </c>
      <c r="P44" s="239">
        <v>1.2904866291491845</v>
      </c>
      <c r="Q44" s="239">
        <v>1.2599934791195291</v>
      </c>
      <c r="R44" s="239">
        <v>1.246440840338207</v>
      </c>
      <c r="S44" s="239">
        <v>1.2735593597235793</v>
      </c>
      <c r="T44" s="239">
        <v>1.2226579065858345</v>
      </c>
      <c r="U44" s="239">
        <v>1.2522414250356075</v>
      </c>
      <c r="V44" s="239">
        <v>1.1961266321644761</v>
      </c>
      <c r="W44" s="239">
        <v>1.2805993445295401</v>
      </c>
      <c r="X44" s="239">
        <v>1.2844172681118242</v>
      </c>
      <c r="Y44" s="239">
        <v>1.2843280702714863</v>
      </c>
      <c r="Z44" s="239">
        <v>1.2789906439389827</v>
      </c>
      <c r="AA44" s="239">
        <v>1.4546177532312468</v>
      </c>
      <c r="AB44" s="239">
        <v>1.3218180700541029</v>
      </c>
      <c r="AC44" s="239">
        <v>1.2498528906384563</v>
      </c>
      <c r="AD44" s="239">
        <v>1.2554350896662287</v>
      </c>
      <c r="AE44" s="239">
        <v>1.1600601907763315</v>
      </c>
      <c r="AF44" s="239">
        <v>1.2497235232546011</v>
      </c>
      <c r="AG44" s="239">
        <v>1.321760885512278</v>
      </c>
      <c r="AH44" s="239">
        <v>1.2259264400129819</v>
      </c>
      <c r="AI44" s="239">
        <v>1.2010306664203558</v>
      </c>
      <c r="AJ44" s="239">
        <v>1.2238000493654431</v>
      </c>
      <c r="AK44" s="239">
        <v>1.2416928010138111</v>
      </c>
      <c r="AL44" s="239">
        <v>1.229366439645323</v>
      </c>
      <c r="AM44" s="239">
        <v>1.2978746042819378</v>
      </c>
      <c r="AN44" s="239">
        <v>1.3944605611130496</v>
      </c>
      <c r="AO44" s="239">
        <v>1.5238846573445741</v>
      </c>
      <c r="AP44" s="240"/>
    </row>
    <row r="45" spans="1:42">
      <c r="A45" s="8" t="s">
        <v>318</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row>
  </sheetData>
  <phoneticPr fontId="3"/>
  <pageMargins left="0.78740157480314965" right="0.59055118110236227" top="0.98425196850393704" bottom="0.98425196850393704" header="0.51181102362204722" footer="0.51181102362204722"/>
  <pageSetup paperSize="9" scale="95"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N52"/>
  <sheetViews>
    <sheetView workbookViewId="0">
      <pane xSplit="2" ySplit="7" topLeftCell="C8" activePane="bottomRight" state="frozen"/>
      <selection activeCell="AM5" sqref="AM5:AM39"/>
      <selection pane="topRight" activeCell="AM5" sqref="AM5:AM39"/>
      <selection pane="bottomLeft" activeCell="AM5" sqref="AM5:AM39"/>
      <selection pane="bottomRight" activeCell="B7" sqref="B7"/>
    </sheetView>
  </sheetViews>
  <sheetFormatPr defaultRowHeight="12"/>
  <cols>
    <col min="1" max="1" width="3.625" style="63" customWidth="1"/>
    <col min="2" max="2" width="20.625" style="57" customWidth="1"/>
    <col min="3" max="8" width="9.125" style="57" bestFit="1" customWidth="1"/>
    <col min="9" max="10" width="9" style="57"/>
    <col min="11" max="11" width="3.625" style="63" customWidth="1"/>
    <col min="12" max="12" width="20.625" style="57" customWidth="1"/>
    <col min="13" max="13" width="10.625" style="57" bestFit="1" customWidth="1"/>
    <col min="14" max="14" width="9.25" style="57" bestFit="1" customWidth="1"/>
    <col min="15" max="16" width="9.125" style="57" bestFit="1" customWidth="1"/>
    <col min="17" max="17" width="4" style="57" customWidth="1"/>
    <col min="18" max="18" width="3.625" style="57" customWidth="1"/>
    <col min="19" max="19" width="20.5" style="57" customWidth="1"/>
    <col min="20" max="20" width="9.25" style="57" bestFit="1" customWidth="1"/>
    <col min="21" max="24" width="9.125" style="57" bestFit="1" customWidth="1"/>
    <col min="25" max="25" width="4" style="57" customWidth="1"/>
    <col min="26" max="26" width="3.625" style="57" customWidth="1"/>
    <col min="27" max="27" width="20.5" style="57" customWidth="1"/>
    <col min="28" max="34" width="10.5" style="57" customWidth="1"/>
    <col min="35" max="35" width="9.125" style="57" bestFit="1" customWidth="1"/>
    <col min="36" max="36" width="4" style="57" customWidth="1"/>
    <col min="37" max="37" width="3.625" style="57" customWidth="1"/>
    <col min="38" max="38" width="20.5" style="57" customWidth="1"/>
    <col min="39" max="39" width="9.25" style="57" bestFit="1" customWidth="1"/>
    <col min="40" max="40" width="9.125" style="57" bestFit="1" customWidth="1"/>
    <col min="41" max="16384" width="9" style="57"/>
  </cols>
  <sheetData>
    <row r="1" spans="1:40" s="103" customFormat="1" ht="13.5">
      <c r="A1" s="241" t="s">
        <v>342</v>
      </c>
      <c r="K1" s="102" t="s">
        <v>342</v>
      </c>
    </row>
    <row r="2" spans="1:40" s="103" customFormat="1">
      <c r="A2" s="102" t="s">
        <v>174</v>
      </c>
      <c r="K2" s="102" t="s">
        <v>181</v>
      </c>
      <c r="R2" s="103" t="s">
        <v>343</v>
      </c>
      <c r="Z2" s="103" t="s">
        <v>175</v>
      </c>
      <c r="AK2" s="103" t="s">
        <v>176</v>
      </c>
    </row>
    <row r="3" spans="1:40" s="103" customFormat="1">
      <c r="A3" s="102"/>
      <c r="K3" s="102" t="s">
        <v>182</v>
      </c>
      <c r="R3" s="103" t="s">
        <v>183</v>
      </c>
      <c r="Z3" s="103" t="s">
        <v>177</v>
      </c>
      <c r="AK3" s="103" t="s">
        <v>177</v>
      </c>
    </row>
    <row r="4" spans="1:40" s="103" customFormat="1">
      <c r="A4" s="102"/>
      <c r="K4" s="102"/>
      <c r="W4" s="242"/>
      <c r="Z4" s="103" t="s">
        <v>184</v>
      </c>
    </row>
    <row r="5" spans="1:40">
      <c r="A5" s="104"/>
      <c r="B5" s="243"/>
      <c r="C5" s="108"/>
      <c r="D5" s="58"/>
      <c r="E5" s="58"/>
      <c r="F5" s="58"/>
      <c r="G5" s="58"/>
      <c r="H5" s="106"/>
      <c r="K5" s="104"/>
      <c r="L5" s="105"/>
      <c r="M5" s="107" t="s">
        <v>178</v>
      </c>
      <c r="N5" s="97" t="s">
        <v>178</v>
      </c>
      <c r="O5" s="52"/>
      <c r="P5" s="106"/>
      <c r="R5" s="244"/>
      <c r="S5" s="243"/>
      <c r="T5" s="202" t="s">
        <v>178</v>
      </c>
      <c r="U5" s="107"/>
      <c r="V5" s="203"/>
      <c r="W5" s="296" t="s">
        <v>179</v>
      </c>
      <c r="X5" s="297"/>
      <c r="Z5" s="244"/>
      <c r="AA5" s="105"/>
      <c r="AB5" s="58"/>
      <c r="AC5" s="58"/>
      <c r="AD5" s="58"/>
      <c r="AE5" s="58"/>
      <c r="AF5" s="58"/>
      <c r="AG5" s="58"/>
      <c r="AH5" s="52"/>
      <c r="AI5" s="52"/>
      <c r="AK5" s="244"/>
      <c r="AL5" s="243"/>
      <c r="AM5" s="52"/>
      <c r="AN5" s="106"/>
    </row>
    <row r="6" spans="1:40" ht="24">
      <c r="A6" s="109" t="s">
        <v>138</v>
      </c>
      <c r="B6" s="110" t="s">
        <v>255</v>
      </c>
      <c r="C6" s="116" t="s">
        <v>344</v>
      </c>
      <c r="D6" s="111" t="s">
        <v>345</v>
      </c>
      <c r="E6" s="111" t="s">
        <v>346</v>
      </c>
      <c r="F6" s="111" t="s">
        <v>43</v>
      </c>
      <c r="G6" s="111" t="s">
        <v>44</v>
      </c>
      <c r="H6" s="112" t="s">
        <v>180</v>
      </c>
      <c r="I6" s="113"/>
      <c r="K6" s="109" t="s">
        <v>138</v>
      </c>
      <c r="L6" s="110" t="s">
        <v>255</v>
      </c>
      <c r="M6" s="114" t="s">
        <v>347</v>
      </c>
      <c r="N6" s="111" t="s">
        <v>41</v>
      </c>
      <c r="O6" s="114" t="s">
        <v>45</v>
      </c>
      <c r="P6" s="112" t="s">
        <v>344</v>
      </c>
      <c r="R6" s="109" t="s">
        <v>138</v>
      </c>
      <c r="S6" s="110" t="s">
        <v>255</v>
      </c>
      <c r="T6" s="116" t="s">
        <v>348</v>
      </c>
      <c r="U6" s="245" t="s">
        <v>349</v>
      </c>
      <c r="V6" s="246" t="s">
        <v>350</v>
      </c>
      <c r="W6" s="115" t="s">
        <v>345</v>
      </c>
      <c r="X6" s="115" t="s">
        <v>216</v>
      </c>
      <c r="Z6" s="109" t="s">
        <v>138</v>
      </c>
      <c r="AA6" s="110" t="s">
        <v>255</v>
      </c>
      <c r="AB6" s="111" t="s">
        <v>37</v>
      </c>
      <c r="AC6" s="111" t="s">
        <v>38</v>
      </c>
      <c r="AD6" s="111" t="s">
        <v>39</v>
      </c>
      <c r="AE6" s="111" t="s">
        <v>171</v>
      </c>
      <c r="AF6" s="111" t="s">
        <v>172</v>
      </c>
      <c r="AG6" s="111" t="s">
        <v>348</v>
      </c>
      <c r="AH6" s="247" t="s">
        <v>185</v>
      </c>
      <c r="AI6" s="114" t="s">
        <v>186</v>
      </c>
      <c r="AK6" s="109" t="s">
        <v>138</v>
      </c>
      <c r="AL6" s="110" t="s">
        <v>255</v>
      </c>
      <c r="AM6" s="114" t="s">
        <v>28</v>
      </c>
      <c r="AN6" s="112" t="s">
        <v>187</v>
      </c>
    </row>
    <row r="7" spans="1:40">
      <c r="A7" s="117"/>
      <c r="B7" s="248"/>
      <c r="C7" s="249"/>
      <c r="D7" s="103"/>
      <c r="E7" s="103"/>
      <c r="F7" s="103"/>
      <c r="G7" s="103"/>
      <c r="H7" s="119"/>
      <c r="K7" s="117"/>
      <c r="L7" s="118"/>
      <c r="M7" s="120" t="s">
        <v>46</v>
      </c>
      <c r="N7" s="121" t="s">
        <v>47</v>
      </c>
      <c r="O7" s="120" t="s">
        <v>48</v>
      </c>
      <c r="P7" s="122" t="s">
        <v>49</v>
      </c>
      <c r="R7" s="117"/>
      <c r="S7" s="118"/>
      <c r="T7" s="250" t="s">
        <v>351</v>
      </c>
      <c r="U7" s="120"/>
      <c r="V7" s="122"/>
      <c r="W7" s="120" t="s">
        <v>352</v>
      </c>
      <c r="X7" s="120" t="s">
        <v>353</v>
      </c>
      <c r="Z7" s="117"/>
      <c r="AA7" s="118"/>
      <c r="AB7" s="123" t="s">
        <v>354</v>
      </c>
      <c r="AC7" s="123" t="s">
        <v>355</v>
      </c>
      <c r="AD7" s="123" t="s">
        <v>356</v>
      </c>
      <c r="AE7" s="123" t="s">
        <v>357</v>
      </c>
      <c r="AF7" s="123" t="s">
        <v>358</v>
      </c>
      <c r="AG7" s="123" t="s">
        <v>359</v>
      </c>
      <c r="AH7" s="120" t="s">
        <v>360</v>
      </c>
      <c r="AI7" s="120" t="s">
        <v>264</v>
      </c>
      <c r="AK7" s="117"/>
      <c r="AL7" s="118"/>
      <c r="AM7" s="120" t="s">
        <v>361</v>
      </c>
      <c r="AN7" s="122" t="s">
        <v>362</v>
      </c>
    </row>
    <row r="8" spans="1:40">
      <c r="A8" s="124" t="s">
        <v>219</v>
      </c>
      <c r="B8" s="119" t="s">
        <v>246</v>
      </c>
      <c r="C8" s="251">
        <f t="shared" ref="C8:C47" si="0">P8</f>
        <v>0.16988323914406789</v>
      </c>
      <c r="D8" s="252">
        <f t="shared" ref="D8:E41" si="1">W8</f>
        <v>0.2736524906322878</v>
      </c>
      <c r="E8" s="252">
        <f t="shared" si="1"/>
        <v>4.6479574456934729E-2</v>
      </c>
      <c r="F8" s="252">
        <f t="shared" ref="F8:G41" si="2">AH8</f>
        <v>0.4520504153237429</v>
      </c>
      <c r="G8" s="252">
        <f t="shared" si="2"/>
        <v>0.11982810575688495</v>
      </c>
      <c r="H8" s="253">
        <f t="shared" ref="H8:H47" si="3">AN8</f>
        <v>1.1007693311748612E-2</v>
      </c>
      <c r="K8" s="124" t="s">
        <v>219</v>
      </c>
      <c r="L8" s="119" t="s">
        <v>246</v>
      </c>
      <c r="M8" s="125">
        <f>取引基本表!AX5</f>
        <v>551726</v>
      </c>
      <c r="N8" s="126">
        <f>ABS(取引基本表!BF5)</f>
        <v>457997</v>
      </c>
      <c r="O8" s="127">
        <f t="shared" ref="O8:O47" si="4">N8/M8</f>
        <v>0.83011676085593211</v>
      </c>
      <c r="P8" s="128">
        <f t="shared" ref="P8:P43" si="5">1-O8</f>
        <v>0.16988323914406789</v>
      </c>
      <c r="R8" s="124" t="s">
        <v>219</v>
      </c>
      <c r="S8" s="119" t="s">
        <v>246</v>
      </c>
      <c r="T8" s="130">
        <v>190815</v>
      </c>
      <c r="U8" s="129">
        <v>52217</v>
      </c>
      <c r="V8" s="130">
        <v>8869</v>
      </c>
      <c r="W8" s="254">
        <f>U8/T8</f>
        <v>0.2736524906322878</v>
      </c>
      <c r="X8" s="254">
        <f>V8/T8</f>
        <v>4.6479574456934729E-2</v>
      </c>
      <c r="Z8" s="124" t="s">
        <v>219</v>
      </c>
      <c r="AA8" s="103" t="s">
        <v>246</v>
      </c>
      <c r="AB8" s="131">
        <f t="array" ref="AB8:AF47">TRANSPOSE(取引基本表!C46:AP50)</f>
        <v>22865</v>
      </c>
      <c r="AC8" s="132">
        <v>38530</v>
      </c>
      <c r="AD8" s="132">
        <v>30545</v>
      </c>
      <c r="AE8" s="132">
        <v>7590</v>
      </c>
      <c r="AF8" s="132">
        <v>-13272</v>
      </c>
      <c r="AG8" s="255">
        <f>取引基本表!BH5</f>
        <v>190815</v>
      </c>
      <c r="AH8" s="253">
        <f>SUM(AB8:AF8)/AG8</f>
        <v>0.4520504153237429</v>
      </c>
      <c r="AI8" s="236">
        <f>AB8/AG8</f>
        <v>0.11982810575688495</v>
      </c>
      <c r="AK8" s="124" t="s">
        <v>219</v>
      </c>
      <c r="AL8" s="119" t="s">
        <v>246</v>
      </c>
      <c r="AM8" s="125">
        <f>取引基本表!AR5</f>
        <v>132655</v>
      </c>
      <c r="AN8" s="256">
        <f t="shared" ref="AN8:AN47" si="6">AM8/AM$47</f>
        <v>1.1007693311748612E-2</v>
      </c>
    </row>
    <row r="9" spans="1:40">
      <c r="A9" s="136" t="s">
        <v>220</v>
      </c>
      <c r="B9" s="119" t="s">
        <v>247</v>
      </c>
      <c r="C9" s="257">
        <f t="shared" si="0"/>
        <v>0.40976645435244163</v>
      </c>
      <c r="D9" s="258">
        <f t="shared" si="1"/>
        <v>0.14440533530937386</v>
      </c>
      <c r="E9" s="258">
        <f t="shared" si="1"/>
        <v>0.11439422008151168</v>
      </c>
      <c r="F9" s="258">
        <f t="shared" si="2"/>
        <v>0.74407187847350875</v>
      </c>
      <c r="G9" s="258">
        <f t="shared" si="2"/>
        <v>0.27278621711745094</v>
      </c>
      <c r="H9" s="256">
        <f t="shared" si="3"/>
        <v>5.6766522140644718E-4</v>
      </c>
      <c r="K9" s="136" t="s">
        <v>220</v>
      </c>
      <c r="L9" s="119" t="s">
        <v>247</v>
      </c>
      <c r="M9" s="125">
        <f>取引基本表!AX6</f>
        <v>23550</v>
      </c>
      <c r="N9" s="126">
        <f>ABS(取引基本表!BF6)</f>
        <v>13900</v>
      </c>
      <c r="O9" s="127">
        <f t="shared" si="4"/>
        <v>0.59023354564755837</v>
      </c>
      <c r="P9" s="128">
        <f t="shared" si="5"/>
        <v>0.40976645435244163</v>
      </c>
      <c r="R9" s="136" t="s">
        <v>220</v>
      </c>
      <c r="S9" s="119" t="s">
        <v>247</v>
      </c>
      <c r="T9" s="130">
        <v>10796</v>
      </c>
      <c r="U9" s="129">
        <v>1559</v>
      </c>
      <c r="V9" s="130">
        <v>1235</v>
      </c>
      <c r="W9" s="254">
        <f t="shared" ref="W9:W47" si="7">U9/T9</f>
        <v>0.14440533530937386</v>
      </c>
      <c r="X9" s="254">
        <f t="shared" ref="X9:X47" si="8">V9/T9</f>
        <v>0.11439422008151168</v>
      </c>
      <c r="Z9" s="136" t="s">
        <v>220</v>
      </c>
      <c r="AA9" s="103" t="s">
        <v>247</v>
      </c>
      <c r="AB9" s="133">
        <v>2945</v>
      </c>
      <c r="AC9" s="126">
        <v>4567</v>
      </c>
      <c r="AD9" s="126">
        <v>717</v>
      </c>
      <c r="AE9" s="126">
        <v>274</v>
      </c>
      <c r="AF9" s="126">
        <v>-470</v>
      </c>
      <c r="AG9" s="259">
        <f>取引基本表!BH6</f>
        <v>10796</v>
      </c>
      <c r="AH9" s="256">
        <f t="shared" ref="AH9:AH41" si="9">SUM(AB9:AF9)/AG9</f>
        <v>0.74407187847350875</v>
      </c>
      <c r="AI9" s="237">
        <f t="shared" ref="AI9:AI47" si="10">AB9/AG9</f>
        <v>0.27278621711745094</v>
      </c>
      <c r="AK9" s="136" t="s">
        <v>220</v>
      </c>
      <c r="AL9" s="119" t="s">
        <v>247</v>
      </c>
      <c r="AM9" s="125">
        <f>取引基本表!AR6</f>
        <v>6841</v>
      </c>
      <c r="AN9" s="256">
        <f t="shared" si="6"/>
        <v>5.6766522140644718E-4</v>
      </c>
    </row>
    <row r="10" spans="1:40">
      <c r="A10" s="136" t="s">
        <v>221</v>
      </c>
      <c r="B10" s="119" t="s">
        <v>248</v>
      </c>
      <c r="C10" s="257">
        <f t="shared" si="0"/>
        <v>0.68007710705743762</v>
      </c>
      <c r="D10" s="258">
        <f t="shared" si="1"/>
        <v>9.7799297694606213E-2</v>
      </c>
      <c r="E10" s="258">
        <f t="shared" si="1"/>
        <v>2.6958057972911079E-2</v>
      </c>
      <c r="F10" s="258">
        <f t="shared" si="2"/>
        <v>0.51654343606185527</v>
      </c>
      <c r="G10" s="258">
        <f t="shared" si="2"/>
        <v>0.17854260725424764</v>
      </c>
      <c r="H10" s="256">
        <f t="shared" si="3"/>
        <v>1.290834700219075E-3</v>
      </c>
      <c r="K10" s="136" t="s">
        <v>221</v>
      </c>
      <c r="L10" s="119" t="s">
        <v>248</v>
      </c>
      <c r="M10" s="125">
        <f>取引基本表!AX7</f>
        <v>56026</v>
      </c>
      <c r="N10" s="126">
        <f>ABS(取引基本表!BF7)</f>
        <v>17924</v>
      </c>
      <c r="O10" s="127">
        <f t="shared" si="4"/>
        <v>0.31992289294256238</v>
      </c>
      <c r="P10" s="128">
        <f t="shared" si="5"/>
        <v>0.68007710705743762</v>
      </c>
      <c r="R10" s="136" t="s">
        <v>221</v>
      </c>
      <c r="S10" s="119" t="s">
        <v>248</v>
      </c>
      <c r="T10" s="130">
        <v>45849</v>
      </c>
      <c r="U10" s="129">
        <v>4484</v>
      </c>
      <c r="V10" s="130">
        <v>1236</v>
      </c>
      <c r="W10" s="254">
        <f t="shared" si="7"/>
        <v>9.7799297694606213E-2</v>
      </c>
      <c r="X10" s="254">
        <f t="shared" si="8"/>
        <v>2.6958057972911079E-2</v>
      </c>
      <c r="Z10" s="136" t="s">
        <v>221</v>
      </c>
      <c r="AA10" s="103" t="s">
        <v>248</v>
      </c>
      <c r="AB10" s="133">
        <v>8186</v>
      </c>
      <c r="AC10" s="126">
        <v>6766</v>
      </c>
      <c r="AD10" s="126">
        <v>6401</v>
      </c>
      <c r="AE10" s="126">
        <v>2369</v>
      </c>
      <c r="AF10" s="126">
        <v>-39</v>
      </c>
      <c r="AG10" s="259">
        <f>取引基本表!BH7</f>
        <v>45849</v>
      </c>
      <c r="AH10" s="256">
        <f t="shared" si="9"/>
        <v>0.51654343606185527</v>
      </c>
      <c r="AI10" s="237">
        <f t="shared" si="10"/>
        <v>0.17854260725424764</v>
      </c>
      <c r="AK10" s="136" t="s">
        <v>221</v>
      </c>
      <c r="AL10" s="119" t="s">
        <v>248</v>
      </c>
      <c r="AM10" s="125">
        <f>取引基本表!AR7</f>
        <v>15556</v>
      </c>
      <c r="AN10" s="256">
        <f t="shared" si="6"/>
        <v>1.290834700219075E-3</v>
      </c>
    </row>
    <row r="11" spans="1:40">
      <c r="A11" s="136" t="s">
        <v>222</v>
      </c>
      <c r="B11" s="119" t="s">
        <v>7</v>
      </c>
      <c r="C11" s="257">
        <f t="shared" si="0"/>
        <v>2.1147201560344109E-2</v>
      </c>
      <c r="D11" s="258">
        <f t="shared" si="1"/>
        <v>2.238567316917173E-2</v>
      </c>
      <c r="E11" s="258">
        <f t="shared" si="1"/>
        <v>2.1852680950858117E-2</v>
      </c>
      <c r="F11" s="258">
        <f t="shared" si="2"/>
        <v>0.38828483104146677</v>
      </c>
      <c r="G11" s="258">
        <f t="shared" si="2"/>
        <v>0.2349962690544718</v>
      </c>
      <c r="H11" s="256">
        <f t="shared" si="3"/>
        <v>-2.2238602446561594E-5</v>
      </c>
      <c r="K11" s="136" t="s">
        <v>222</v>
      </c>
      <c r="L11" s="119" t="s">
        <v>7</v>
      </c>
      <c r="M11" s="125">
        <f>取引基本表!AX8</f>
        <v>608071</v>
      </c>
      <c r="N11" s="126">
        <f>ABS(取引基本表!BF8)</f>
        <v>595212</v>
      </c>
      <c r="O11" s="127">
        <f t="shared" si="4"/>
        <v>0.97885279843965589</v>
      </c>
      <c r="P11" s="128">
        <f t="shared" si="5"/>
        <v>2.1147201560344109E-2</v>
      </c>
      <c r="R11" s="136" t="s">
        <v>222</v>
      </c>
      <c r="S11" s="119" t="s">
        <v>7</v>
      </c>
      <c r="T11" s="130">
        <v>18762</v>
      </c>
      <c r="U11" s="129">
        <v>420</v>
      </c>
      <c r="V11" s="130">
        <v>410</v>
      </c>
      <c r="W11" s="254">
        <f t="shared" si="7"/>
        <v>2.238567316917173E-2</v>
      </c>
      <c r="X11" s="254">
        <f t="shared" si="8"/>
        <v>2.1852680950858117E-2</v>
      </c>
      <c r="Z11" s="136" t="s">
        <v>222</v>
      </c>
      <c r="AA11" s="103" t="s">
        <v>7</v>
      </c>
      <c r="AB11" s="133">
        <v>4409</v>
      </c>
      <c r="AC11" s="126">
        <v>576</v>
      </c>
      <c r="AD11" s="126">
        <v>1387</v>
      </c>
      <c r="AE11" s="126">
        <v>913</v>
      </c>
      <c r="AF11" s="126">
        <v>0</v>
      </c>
      <c r="AG11" s="259">
        <f>取引基本表!BH8</f>
        <v>18762</v>
      </c>
      <c r="AH11" s="256">
        <f t="shared" si="9"/>
        <v>0.38828483104146677</v>
      </c>
      <c r="AI11" s="237">
        <f t="shared" si="10"/>
        <v>0.2349962690544718</v>
      </c>
      <c r="AK11" s="136" t="s">
        <v>222</v>
      </c>
      <c r="AL11" s="119" t="s">
        <v>7</v>
      </c>
      <c r="AM11" s="125">
        <f>取引基本表!AR8</f>
        <v>-268</v>
      </c>
      <c r="AN11" s="256">
        <f t="shared" si="6"/>
        <v>-2.2238602446561594E-5</v>
      </c>
    </row>
    <row r="12" spans="1:40">
      <c r="A12" s="136" t="s">
        <v>223</v>
      </c>
      <c r="B12" s="119" t="s">
        <v>210</v>
      </c>
      <c r="C12" s="257">
        <f t="shared" si="0"/>
        <v>0.26979296775158057</v>
      </c>
      <c r="D12" s="258">
        <f t="shared" si="1"/>
        <v>3.7088865741159563E-2</v>
      </c>
      <c r="E12" s="258">
        <f t="shared" si="1"/>
        <v>3.539948357013805E-2</v>
      </c>
      <c r="F12" s="258">
        <f t="shared" si="2"/>
        <v>0.33481714299007204</v>
      </c>
      <c r="G12" s="258">
        <f t="shared" si="2"/>
        <v>0.14399966915404239</v>
      </c>
      <c r="H12" s="256">
        <f t="shared" si="3"/>
        <v>8.4790563397567215E-2</v>
      </c>
      <c r="K12" s="136" t="s">
        <v>223</v>
      </c>
      <c r="L12" s="119" t="s">
        <v>210</v>
      </c>
      <c r="M12" s="125">
        <f>取引基本表!AX9</f>
        <v>1866231</v>
      </c>
      <c r="N12" s="126">
        <f>ABS(取引基本表!BF9)</f>
        <v>1362735</v>
      </c>
      <c r="O12" s="127">
        <f t="shared" si="4"/>
        <v>0.73020703224841943</v>
      </c>
      <c r="P12" s="128">
        <f t="shared" si="5"/>
        <v>0.26979296775158057</v>
      </c>
      <c r="R12" s="136" t="s">
        <v>223</v>
      </c>
      <c r="S12" s="119" t="s">
        <v>210</v>
      </c>
      <c r="T12" s="130">
        <v>1934435</v>
      </c>
      <c r="U12" s="129">
        <v>71746</v>
      </c>
      <c r="V12" s="130">
        <v>68478</v>
      </c>
      <c r="W12" s="254">
        <f t="shared" si="7"/>
        <v>3.7088865741159563E-2</v>
      </c>
      <c r="X12" s="254">
        <f t="shared" si="8"/>
        <v>3.539948357013805E-2</v>
      </c>
      <c r="Z12" s="136" t="s">
        <v>223</v>
      </c>
      <c r="AA12" s="103" t="s">
        <v>210</v>
      </c>
      <c r="AB12" s="133">
        <v>278558</v>
      </c>
      <c r="AC12" s="126">
        <v>158427</v>
      </c>
      <c r="AD12" s="126">
        <v>104978</v>
      </c>
      <c r="AE12" s="126">
        <v>113635</v>
      </c>
      <c r="AF12" s="126">
        <v>-7916</v>
      </c>
      <c r="AG12" s="259">
        <f>取引基本表!BH9</f>
        <v>1934435</v>
      </c>
      <c r="AH12" s="256">
        <f t="shared" si="9"/>
        <v>0.33481714299007204</v>
      </c>
      <c r="AI12" s="237">
        <f t="shared" si="10"/>
        <v>0.14399966915404239</v>
      </c>
      <c r="AK12" s="136" t="s">
        <v>223</v>
      </c>
      <c r="AL12" s="119" t="s">
        <v>210</v>
      </c>
      <c r="AM12" s="125">
        <f>取引基本表!AR9</f>
        <v>1021821</v>
      </c>
      <c r="AN12" s="256">
        <f t="shared" si="6"/>
        <v>8.4790563397567215E-2</v>
      </c>
    </row>
    <row r="13" spans="1:40">
      <c r="A13" s="136" t="s">
        <v>224</v>
      </c>
      <c r="B13" s="119" t="s">
        <v>8</v>
      </c>
      <c r="C13" s="257">
        <f t="shared" si="0"/>
        <v>6.684233532602335E-2</v>
      </c>
      <c r="D13" s="258">
        <f t="shared" si="1"/>
        <v>0.1651861487951434</v>
      </c>
      <c r="E13" s="258">
        <f t="shared" si="1"/>
        <v>0.12199715046769498</v>
      </c>
      <c r="F13" s="258">
        <f t="shared" si="2"/>
        <v>0.36934894381465649</v>
      </c>
      <c r="G13" s="258">
        <f t="shared" si="2"/>
        <v>0.23596605339775753</v>
      </c>
      <c r="H13" s="256">
        <f t="shared" si="3"/>
        <v>1.6879182236800124E-2</v>
      </c>
      <c r="K13" s="136" t="s">
        <v>224</v>
      </c>
      <c r="L13" s="119" t="s">
        <v>8</v>
      </c>
      <c r="M13" s="125">
        <f>取引基本表!AX10</f>
        <v>324854</v>
      </c>
      <c r="N13" s="126">
        <f>ABS(取引基本表!BF10)</f>
        <v>303140</v>
      </c>
      <c r="O13" s="127">
        <f t="shared" si="4"/>
        <v>0.93315766467397665</v>
      </c>
      <c r="P13" s="128">
        <f t="shared" si="5"/>
        <v>6.684233532602335E-2</v>
      </c>
      <c r="R13" s="136" t="s">
        <v>224</v>
      </c>
      <c r="S13" s="119" t="s">
        <v>8</v>
      </c>
      <c r="T13" s="130">
        <v>80715</v>
      </c>
      <c r="U13" s="129">
        <v>13333</v>
      </c>
      <c r="V13" s="130">
        <v>9847</v>
      </c>
      <c r="W13" s="254">
        <f t="shared" si="7"/>
        <v>0.1651861487951434</v>
      </c>
      <c r="X13" s="254">
        <f t="shared" si="8"/>
        <v>0.12199715046769498</v>
      </c>
      <c r="Z13" s="136" t="s">
        <v>224</v>
      </c>
      <c r="AA13" s="103" t="s">
        <v>8</v>
      </c>
      <c r="AB13" s="133">
        <v>19046</v>
      </c>
      <c r="AC13" s="126">
        <v>-1491</v>
      </c>
      <c r="AD13" s="126">
        <v>8822</v>
      </c>
      <c r="AE13" s="126">
        <v>3435</v>
      </c>
      <c r="AF13" s="126">
        <v>0</v>
      </c>
      <c r="AG13" s="259">
        <f>取引基本表!BH10</f>
        <v>80715</v>
      </c>
      <c r="AH13" s="256">
        <f t="shared" si="9"/>
        <v>0.36934894381465649</v>
      </c>
      <c r="AI13" s="237">
        <f t="shared" si="10"/>
        <v>0.23596605339775753</v>
      </c>
      <c r="AK13" s="136" t="s">
        <v>224</v>
      </c>
      <c r="AL13" s="119" t="s">
        <v>8</v>
      </c>
      <c r="AM13" s="125">
        <f>取引基本表!AR10</f>
        <v>203413</v>
      </c>
      <c r="AN13" s="256">
        <f t="shared" si="6"/>
        <v>1.6879182236800124E-2</v>
      </c>
    </row>
    <row r="14" spans="1:40">
      <c r="A14" s="136" t="s">
        <v>225</v>
      </c>
      <c r="B14" s="119" t="s">
        <v>36</v>
      </c>
      <c r="C14" s="257">
        <f t="shared" si="0"/>
        <v>0.21710827927701792</v>
      </c>
      <c r="D14" s="258">
        <f t="shared" si="1"/>
        <v>4.5196804531672026E-2</v>
      </c>
      <c r="E14" s="258">
        <f t="shared" si="1"/>
        <v>3.8130342673435243E-2</v>
      </c>
      <c r="F14" s="258">
        <f t="shared" si="2"/>
        <v>0.32729567218469302</v>
      </c>
      <c r="G14" s="258">
        <f t="shared" si="2"/>
        <v>0.17574790290253137</v>
      </c>
      <c r="H14" s="256">
        <f t="shared" si="3"/>
        <v>1.1225515443921091E-3</v>
      </c>
      <c r="K14" s="136" t="s">
        <v>225</v>
      </c>
      <c r="L14" s="119" t="s">
        <v>36</v>
      </c>
      <c r="M14" s="125">
        <f>取引基本表!AX11</f>
        <v>482059</v>
      </c>
      <c r="N14" s="126">
        <f>ABS(取引基本表!BF11)</f>
        <v>377400</v>
      </c>
      <c r="O14" s="127">
        <f t="shared" si="4"/>
        <v>0.78289172072298208</v>
      </c>
      <c r="P14" s="128">
        <f t="shared" si="5"/>
        <v>0.21710827927701792</v>
      </c>
      <c r="R14" s="136" t="s">
        <v>225</v>
      </c>
      <c r="S14" s="119" t="s">
        <v>36</v>
      </c>
      <c r="T14" s="130">
        <v>350246</v>
      </c>
      <c r="U14" s="129">
        <v>15830</v>
      </c>
      <c r="V14" s="130">
        <v>13355</v>
      </c>
      <c r="W14" s="254">
        <f t="shared" si="7"/>
        <v>4.5196804531672026E-2</v>
      </c>
      <c r="X14" s="254">
        <f t="shared" si="8"/>
        <v>3.8130342673435243E-2</v>
      </c>
      <c r="Z14" s="136" t="s">
        <v>225</v>
      </c>
      <c r="AA14" s="103" t="s">
        <v>36</v>
      </c>
      <c r="AB14" s="133">
        <v>61555</v>
      </c>
      <c r="AC14" s="126">
        <v>24626</v>
      </c>
      <c r="AD14" s="126">
        <v>19339</v>
      </c>
      <c r="AE14" s="126">
        <v>9114</v>
      </c>
      <c r="AF14" s="126">
        <v>0</v>
      </c>
      <c r="AG14" s="259">
        <f>取引基本表!BH11</f>
        <v>350246</v>
      </c>
      <c r="AH14" s="256">
        <f t="shared" si="9"/>
        <v>0.32729567218469302</v>
      </c>
      <c r="AI14" s="237">
        <f t="shared" si="10"/>
        <v>0.17574790290253137</v>
      </c>
      <c r="AK14" s="136" t="s">
        <v>225</v>
      </c>
      <c r="AL14" s="119" t="s">
        <v>36</v>
      </c>
      <c r="AM14" s="125">
        <f>取引基本表!AR11</f>
        <v>13528</v>
      </c>
      <c r="AN14" s="256">
        <f t="shared" si="6"/>
        <v>1.1225515443921091E-3</v>
      </c>
    </row>
    <row r="15" spans="1:40">
      <c r="A15" s="136" t="s">
        <v>226</v>
      </c>
      <c r="B15" s="119" t="s">
        <v>9</v>
      </c>
      <c r="C15" s="257">
        <f t="shared" si="0"/>
        <v>0.1777237835164599</v>
      </c>
      <c r="D15" s="258">
        <f t="shared" si="1"/>
        <v>1.862209422908882E-2</v>
      </c>
      <c r="E15" s="258">
        <f t="shared" si="1"/>
        <v>1.8544573004253467E-2</v>
      </c>
      <c r="F15" s="258">
        <f t="shared" si="2"/>
        <v>0.33005409485469872</v>
      </c>
      <c r="G15" s="258">
        <f t="shared" si="2"/>
        <v>0.10387096116118634</v>
      </c>
      <c r="H15" s="256">
        <f t="shared" si="3"/>
        <v>7.5144901505810619E-3</v>
      </c>
      <c r="K15" s="136" t="s">
        <v>226</v>
      </c>
      <c r="L15" s="119" t="s">
        <v>9</v>
      </c>
      <c r="M15" s="125">
        <f>取引基本表!AX12</f>
        <v>1395210</v>
      </c>
      <c r="N15" s="126">
        <f>ABS(取引基本表!BF12)</f>
        <v>1147248</v>
      </c>
      <c r="O15" s="127">
        <f t="shared" si="4"/>
        <v>0.8222762164835401</v>
      </c>
      <c r="P15" s="128">
        <f t="shared" si="5"/>
        <v>0.1777237835164599</v>
      </c>
      <c r="R15" s="136" t="s">
        <v>226</v>
      </c>
      <c r="S15" s="119" t="s">
        <v>9</v>
      </c>
      <c r="T15" s="130">
        <v>1470565</v>
      </c>
      <c r="U15" s="129">
        <v>27385</v>
      </c>
      <c r="V15" s="130">
        <v>27271</v>
      </c>
      <c r="W15" s="254">
        <f t="shared" si="7"/>
        <v>1.862209422908882E-2</v>
      </c>
      <c r="X15" s="254">
        <f t="shared" si="8"/>
        <v>1.8544573004253467E-2</v>
      </c>
      <c r="Z15" s="136" t="s">
        <v>226</v>
      </c>
      <c r="AA15" s="103" t="s">
        <v>9</v>
      </c>
      <c r="AB15" s="133">
        <v>152749</v>
      </c>
      <c r="AC15" s="126">
        <v>96845</v>
      </c>
      <c r="AD15" s="126">
        <v>204513</v>
      </c>
      <c r="AE15" s="126">
        <v>31262</v>
      </c>
      <c r="AF15" s="126">
        <v>-3</v>
      </c>
      <c r="AG15" s="259">
        <f>取引基本表!BH12</f>
        <v>1470565</v>
      </c>
      <c r="AH15" s="256">
        <f t="shared" si="9"/>
        <v>0.33005409485469872</v>
      </c>
      <c r="AI15" s="237">
        <f t="shared" si="10"/>
        <v>0.10387096116118634</v>
      </c>
      <c r="AK15" s="136" t="s">
        <v>226</v>
      </c>
      <c r="AL15" s="119" t="s">
        <v>9</v>
      </c>
      <c r="AM15" s="125">
        <f>取引基本表!AR12</f>
        <v>90558</v>
      </c>
      <c r="AN15" s="256">
        <f t="shared" si="6"/>
        <v>7.5144901505810619E-3</v>
      </c>
    </row>
    <row r="16" spans="1:40">
      <c r="A16" s="136" t="s">
        <v>227</v>
      </c>
      <c r="B16" s="119" t="s">
        <v>10</v>
      </c>
      <c r="C16" s="257">
        <f t="shared" si="0"/>
        <v>0.12368252551663639</v>
      </c>
      <c r="D16" s="258">
        <f t="shared" si="1"/>
        <v>1.2952602682604767E-2</v>
      </c>
      <c r="E16" s="258">
        <f t="shared" si="1"/>
        <v>1.2952602682604767E-2</v>
      </c>
      <c r="F16" s="258">
        <f t="shared" si="2"/>
        <v>0.17086837167280561</v>
      </c>
      <c r="G16" s="258">
        <f t="shared" si="2"/>
        <v>1.9772048092292722E-2</v>
      </c>
      <c r="H16" s="256">
        <f t="shared" si="3"/>
        <v>1.7113434381227897E-2</v>
      </c>
      <c r="K16" s="136" t="s">
        <v>227</v>
      </c>
      <c r="L16" s="119" t="s">
        <v>10</v>
      </c>
      <c r="M16" s="125">
        <f>取引基本表!AX13</f>
        <v>654377</v>
      </c>
      <c r="N16" s="126">
        <f>ABS(取引基本表!BF13)</f>
        <v>573442</v>
      </c>
      <c r="O16" s="127">
        <f t="shared" si="4"/>
        <v>0.87631747448336361</v>
      </c>
      <c r="P16" s="128">
        <f t="shared" si="5"/>
        <v>0.12368252551663639</v>
      </c>
      <c r="R16" s="136" t="s">
        <v>227</v>
      </c>
      <c r="S16" s="119" t="s">
        <v>10</v>
      </c>
      <c r="T16" s="130">
        <v>115112</v>
      </c>
      <c r="U16" s="129">
        <v>1491</v>
      </c>
      <c r="V16" s="130">
        <v>1491</v>
      </c>
      <c r="W16" s="254">
        <f t="shared" si="7"/>
        <v>1.2952602682604767E-2</v>
      </c>
      <c r="X16" s="254">
        <f t="shared" si="8"/>
        <v>1.2952602682604767E-2</v>
      </c>
      <c r="Z16" s="136" t="s">
        <v>227</v>
      </c>
      <c r="AA16" s="103" t="s">
        <v>10</v>
      </c>
      <c r="AB16" s="133">
        <v>2276</v>
      </c>
      <c r="AC16" s="126">
        <v>1883</v>
      </c>
      <c r="AD16" s="126">
        <v>6384</v>
      </c>
      <c r="AE16" s="126">
        <v>9274</v>
      </c>
      <c r="AF16" s="126">
        <v>-148</v>
      </c>
      <c r="AG16" s="259">
        <f>取引基本表!BH13</f>
        <v>115112</v>
      </c>
      <c r="AH16" s="256">
        <f t="shared" si="9"/>
        <v>0.17086837167280561</v>
      </c>
      <c r="AI16" s="237">
        <f t="shared" si="10"/>
        <v>1.9772048092292722E-2</v>
      </c>
      <c r="AK16" s="136" t="s">
        <v>227</v>
      </c>
      <c r="AL16" s="119" t="s">
        <v>10</v>
      </c>
      <c r="AM16" s="125">
        <f>取引基本表!AR13</f>
        <v>206236</v>
      </c>
      <c r="AN16" s="256">
        <f t="shared" si="6"/>
        <v>1.7113434381227897E-2</v>
      </c>
    </row>
    <row r="17" spans="1:40">
      <c r="A17" s="136" t="s">
        <v>139</v>
      </c>
      <c r="B17" s="119" t="s">
        <v>295</v>
      </c>
      <c r="C17" s="257">
        <f t="shared" si="0"/>
        <v>0.19283956701830429</v>
      </c>
      <c r="D17" s="258">
        <f t="shared" si="1"/>
        <v>4.4453920652026524E-2</v>
      </c>
      <c r="E17" s="258">
        <f t="shared" si="1"/>
        <v>4.2061277361062542E-2</v>
      </c>
      <c r="F17" s="258">
        <f t="shared" si="2"/>
        <v>0.36995154049829787</v>
      </c>
      <c r="G17" s="258">
        <f t="shared" si="2"/>
        <v>0.23402763404868787</v>
      </c>
      <c r="H17" s="256">
        <f t="shared" si="3"/>
        <v>3.1766349957435482E-3</v>
      </c>
      <c r="K17" s="136" t="s">
        <v>139</v>
      </c>
      <c r="L17" s="119" t="s">
        <v>295</v>
      </c>
      <c r="M17" s="125">
        <f>取引基本表!AX14</f>
        <v>551894</v>
      </c>
      <c r="N17" s="126">
        <f>ABS(取引基本表!BF14)</f>
        <v>445467</v>
      </c>
      <c r="O17" s="127">
        <f t="shared" si="4"/>
        <v>0.80716043298169571</v>
      </c>
      <c r="P17" s="128">
        <f t="shared" si="5"/>
        <v>0.19283956701830429</v>
      </c>
      <c r="R17" s="136" t="s">
        <v>139</v>
      </c>
      <c r="S17" s="119" t="s">
        <v>295</v>
      </c>
      <c r="T17" s="130">
        <v>560468</v>
      </c>
      <c r="U17" s="129">
        <v>24915</v>
      </c>
      <c r="V17" s="130">
        <v>23574</v>
      </c>
      <c r="W17" s="254">
        <f t="shared" si="7"/>
        <v>4.4453920652026524E-2</v>
      </c>
      <c r="X17" s="254">
        <f t="shared" si="8"/>
        <v>4.2061277361062542E-2</v>
      </c>
      <c r="Z17" s="136" t="s">
        <v>139</v>
      </c>
      <c r="AA17" s="103" t="s">
        <v>295</v>
      </c>
      <c r="AB17" s="133">
        <v>131165</v>
      </c>
      <c r="AC17" s="126">
        <v>729</v>
      </c>
      <c r="AD17" s="126">
        <v>54573</v>
      </c>
      <c r="AE17" s="126">
        <v>20882</v>
      </c>
      <c r="AF17" s="126">
        <v>-3</v>
      </c>
      <c r="AG17" s="259">
        <f>取引基本表!BH14</f>
        <v>560468</v>
      </c>
      <c r="AH17" s="256">
        <f t="shared" si="9"/>
        <v>0.36995154049829787</v>
      </c>
      <c r="AI17" s="237">
        <f t="shared" si="10"/>
        <v>0.23402763404868787</v>
      </c>
      <c r="AK17" s="136" t="s">
        <v>139</v>
      </c>
      <c r="AL17" s="119" t="s">
        <v>295</v>
      </c>
      <c r="AM17" s="125">
        <f>取引基本表!AR14</f>
        <v>38282</v>
      </c>
      <c r="AN17" s="256">
        <f t="shared" si="6"/>
        <v>3.1766349957435482E-3</v>
      </c>
    </row>
    <row r="18" spans="1:40">
      <c r="A18" s="136" t="s">
        <v>140</v>
      </c>
      <c r="B18" s="119" t="s">
        <v>11</v>
      </c>
      <c r="C18" s="257">
        <f t="shared" si="0"/>
        <v>0.30630539049432115</v>
      </c>
      <c r="D18" s="258">
        <f t="shared" si="1"/>
        <v>4.1488554421314744E-2</v>
      </c>
      <c r="E18" s="258">
        <f t="shared" si="1"/>
        <v>3.8178621954614265E-2</v>
      </c>
      <c r="F18" s="258">
        <f t="shared" si="2"/>
        <v>0.4635011306393737</v>
      </c>
      <c r="G18" s="258">
        <f t="shared" si="2"/>
        <v>0.21755179396051724</v>
      </c>
      <c r="H18" s="256">
        <f t="shared" si="3"/>
        <v>5.3704565311248737E-4</v>
      </c>
      <c r="K18" s="136" t="s">
        <v>140</v>
      </c>
      <c r="L18" s="119" t="s">
        <v>11</v>
      </c>
      <c r="M18" s="125">
        <f>取引基本表!AX15</f>
        <v>216418</v>
      </c>
      <c r="N18" s="126">
        <f>ABS(取引基本表!BF15)</f>
        <v>150128</v>
      </c>
      <c r="O18" s="127">
        <f t="shared" si="4"/>
        <v>0.69369460950567885</v>
      </c>
      <c r="P18" s="128">
        <f t="shared" si="5"/>
        <v>0.30630539049432115</v>
      </c>
      <c r="R18" s="136" t="s">
        <v>140</v>
      </c>
      <c r="S18" s="119" t="s">
        <v>11</v>
      </c>
      <c r="T18" s="130">
        <v>262241</v>
      </c>
      <c r="U18" s="129">
        <v>10880</v>
      </c>
      <c r="V18" s="130">
        <v>10012</v>
      </c>
      <c r="W18" s="254">
        <f t="shared" si="7"/>
        <v>4.1488554421314744E-2</v>
      </c>
      <c r="X18" s="254">
        <f t="shared" si="8"/>
        <v>3.8178621954614265E-2</v>
      </c>
      <c r="Z18" s="136" t="s">
        <v>140</v>
      </c>
      <c r="AA18" s="103" t="s">
        <v>11</v>
      </c>
      <c r="AB18" s="133">
        <v>57051</v>
      </c>
      <c r="AC18" s="126">
        <v>25591</v>
      </c>
      <c r="AD18" s="126">
        <v>30723</v>
      </c>
      <c r="AE18" s="126">
        <v>8184</v>
      </c>
      <c r="AF18" s="126">
        <v>0</v>
      </c>
      <c r="AG18" s="259">
        <f>取引基本表!BH15</f>
        <v>262241</v>
      </c>
      <c r="AH18" s="256">
        <f t="shared" si="9"/>
        <v>0.4635011306393737</v>
      </c>
      <c r="AI18" s="237">
        <f t="shared" si="10"/>
        <v>0.21755179396051724</v>
      </c>
      <c r="AK18" s="136" t="s">
        <v>140</v>
      </c>
      <c r="AL18" s="119" t="s">
        <v>11</v>
      </c>
      <c r="AM18" s="125">
        <f>取引基本表!AR15</f>
        <v>6472</v>
      </c>
      <c r="AN18" s="256">
        <f t="shared" si="6"/>
        <v>5.3704565311248737E-4</v>
      </c>
    </row>
    <row r="19" spans="1:40">
      <c r="A19" s="136" t="s">
        <v>141</v>
      </c>
      <c r="B19" s="119" t="s">
        <v>12</v>
      </c>
      <c r="C19" s="257">
        <f t="shared" si="0"/>
        <v>0.36966314955627488</v>
      </c>
      <c r="D19" s="258">
        <f t="shared" si="1"/>
        <v>8.3109656186295868E-3</v>
      </c>
      <c r="E19" s="258">
        <f t="shared" si="1"/>
        <v>8.1137788631236215E-3</v>
      </c>
      <c r="F19" s="258">
        <f t="shared" si="2"/>
        <v>0.17645477862102601</v>
      </c>
      <c r="G19" s="258">
        <f t="shared" si="2"/>
        <v>4.2381117789262797E-2</v>
      </c>
      <c r="H19" s="256">
        <f t="shared" si="3"/>
        <v>-1.254655481313475E-4</v>
      </c>
      <c r="K19" s="136" t="s">
        <v>141</v>
      </c>
      <c r="L19" s="119" t="s">
        <v>12</v>
      </c>
      <c r="M19" s="125">
        <f>取引基本表!AX16</f>
        <v>2269761</v>
      </c>
      <c r="N19" s="126">
        <f>ABS(取引基本表!BF16)</f>
        <v>1430714</v>
      </c>
      <c r="O19" s="127">
        <f t="shared" si="4"/>
        <v>0.63033685044372512</v>
      </c>
      <c r="P19" s="128">
        <f t="shared" si="5"/>
        <v>0.36966314955627488</v>
      </c>
      <c r="R19" s="136" t="s">
        <v>141</v>
      </c>
      <c r="S19" s="119" t="s">
        <v>12</v>
      </c>
      <c r="T19" s="130">
        <v>2850090</v>
      </c>
      <c r="U19" s="129">
        <v>23687</v>
      </c>
      <c r="V19" s="130">
        <v>23125</v>
      </c>
      <c r="W19" s="254">
        <f t="shared" si="7"/>
        <v>8.3109656186295868E-3</v>
      </c>
      <c r="X19" s="254">
        <f t="shared" si="8"/>
        <v>8.1137788631236215E-3</v>
      </c>
      <c r="Z19" s="136" t="s">
        <v>141</v>
      </c>
      <c r="AA19" s="103" t="s">
        <v>12</v>
      </c>
      <c r="AB19" s="133">
        <v>120790</v>
      </c>
      <c r="AC19" s="126">
        <v>230018</v>
      </c>
      <c r="AD19" s="126">
        <v>115339</v>
      </c>
      <c r="AE19" s="126">
        <v>36769</v>
      </c>
      <c r="AF19" s="126">
        <v>-4</v>
      </c>
      <c r="AG19" s="259">
        <f>取引基本表!BH16</f>
        <v>2850090</v>
      </c>
      <c r="AH19" s="256">
        <f t="shared" si="9"/>
        <v>0.17645477862102601</v>
      </c>
      <c r="AI19" s="237">
        <f t="shared" si="10"/>
        <v>4.2381117789262797E-2</v>
      </c>
      <c r="AK19" s="136" t="s">
        <v>141</v>
      </c>
      <c r="AL19" s="119" t="s">
        <v>12</v>
      </c>
      <c r="AM19" s="125">
        <f>取引基本表!AR16</f>
        <v>-1512</v>
      </c>
      <c r="AN19" s="256">
        <f t="shared" si="6"/>
        <v>-1.254655481313475E-4</v>
      </c>
    </row>
    <row r="20" spans="1:40">
      <c r="A20" s="136" t="s">
        <v>142</v>
      </c>
      <c r="B20" s="119" t="s">
        <v>13</v>
      </c>
      <c r="C20" s="257">
        <f t="shared" si="0"/>
        <v>0.11840151680286914</v>
      </c>
      <c r="D20" s="258">
        <f t="shared" si="1"/>
        <v>2.4837040813006365E-2</v>
      </c>
      <c r="E20" s="258">
        <f t="shared" si="1"/>
        <v>2.4562278789456368E-2</v>
      </c>
      <c r="F20" s="258">
        <f t="shared" si="2"/>
        <v>0.24737258814980315</v>
      </c>
      <c r="G20" s="258">
        <f t="shared" si="2"/>
        <v>0.11103277983246747</v>
      </c>
      <c r="H20" s="256">
        <f t="shared" si="3"/>
        <v>6.0558701736942728E-4</v>
      </c>
      <c r="K20" s="136" t="s">
        <v>142</v>
      </c>
      <c r="L20" s="119" t="s">
        <v>13</v>
      </c>
      <c r="M20" s="125">
        <f>取引基本表!AX17</f>
        <v>486286</v>
      </c>
      <c r="N20" s="126">
        <f>ABS(取引基本表!BF17)</f>
        <v>428709</v>
      </c>
      <c r="O20" s="127">
        <f t="shared" si="4"/>
        <v>0.88159848319713086</v>
      </c>
      <c r="P20" s="128">
        <f t="shared" si="5"/>
        <v>0.11840151680286914</v>
      </c>
      <c r="R20" s="136" t="s">
        <v>142</v>
      </c>
      <c r="S20" s="119" t="s">
        <v>13</v>
      </c>
      <c r="T20" s="130">
        <v>276603</v>
      </c>
      <c r="U20" s="129">
        <v>6870</v>
      </c>
      <c r="V20" s="130">
        <v>6794</v>
      </c>
      <c r="W20" s="254">
        <f t="shared" si="7"/>
        <v>2.4837040813006365E-2</v>
      </c>
      <c r="X20" s="254">
        <f t="shared" si="8"/>
        <v>2.4562278789456368E-2</v>
      </c>
      <c r="Z20" s="136" t="s">
        <v>142</v>
      </c>
      <c r="AA20" s="103" t="s">
        <v>13</v>
      </c>
      <c r="AB20" s="133">
        <v>30712</v>
      </c>
      <c r="AC20" s="126">
        <v>26273</v>
      </c>
      <c r="AD20" s="126">
        <v>9199</v>
      </c>
      <c r="AE20" s="126">
        <v>2240</v>
      </c>
      <c r="AF20" s="126">
        <v>0</v>
      </c>
      <c r="AG20" s="259">
        <f>取引基本表!BH17</f>
        <v>276603</v>
      </c>
      <c r="AH20" s="256">
        <f t="shared" si="9"/>
        <v>0.24737258814980315</v>
      </c>
      <c r="AI20" s="237">
        <f t="shared" si="10"/>
        <v>0.11103277983246747</v>
      </c>
      <c r="AK20" s="136" t="s">
        <v>142</v>
      </c>
      <c r="AL20" s="119" t="s">
        <v>13</v>
      </c>
      <c r="AM20" s="125">
        <f>取引基本表!AR17</f>
        <v>7298</v>
      </c>
      <c r="AN20" s="256">
        <f t="shared" si="6"/>
        <v>6.0558701736942728E-4</v>
      </c>
    </row>
    <row r="21" spans="1:40">
      <c r="A21" s="136" t="s">
        <v>143</v>
      </c>
      <c r="B21" s="119" t="s">
        <v>14</v>
      </c>
      <c r="C21" s="257">
        <f t="shared" si="0"/>
        <v>0.26258212636596168</v>
      </c>
      <c r="D21" s="258">
        <f t="shared" si="1"/>
        <v>6.1343946819791585E-2</v>
      </c>
      <c r="E21" s="258">
        <f t="shared" si="1"/>
        <v>5.4343995376178865E-2</v>
      </c>
      <c r="F21" s="258">
        <f t="shared" si="2"/>
        <v>0.42515189534375575</v>
      </c>
      <c r="G21" s="258">
        <f t="shared" si="2"/>
        <v>0.28467983327929475</v>
      </c>
      <c r="H21" s="256">
        <f t="shared" si="3"/>
        <v>1.0324354165676096E-3</v>
      </c>
      <c r="K21" s="136" t="s">
        <v>143</v>
      </c>
      <c r="L21" s="119" t="s">
        <v>14</v>
      </c>
      <c r="M21" s="125">
        <f>取引基本表!AX18</f>
        <v>503949</v>
      </c>
      <c r="N21" s="126">
        <f>ABS(取引基本表!BF18)</f>
        <v>371621</v>
      </c>
      <c r="O21" s="127">
        <f t="shared" si="4"/>
        <v>0.73741787363403832</v>
      </c>
      <c r="P21" s="128">
        <f t="shared" si="5"/>
        <v>0.26258212636596168</v>
      </c>
      <c r="R21" s="136" t="s">
        <v>143</v>
      </c>
      <c r="S21" s="119" t="s">
        <v>14</v>
      </c>
      <c r="T21" s="130">
        <v>638433</v>
      </c>
      <c r="U21" s="129">
        <v>39164</v>
      </c>
      <c r="V21" s="130">
        <v>34695</v>
      </c>
      <c r="W21" s="254">
        <f t="shared" si="7"/>
        <v>6.1343946819791585E-2</v>
      </c>
      <c r="X21" s="254">
        <f t="shared" si="8"/>
        <v>5.4343995376178865E-2</v>
      </c>
      <c r="Z21" s="136" t="s">
        <v>143</v>
      </c>
      <c r="AA21" s="103" t="s">
        <v>14</v>
      </c>
      <c r="AB21" s="133">
        <v>181749</v>
      </c>
      <c r="AC21" s="126">
        <v>19022</v>
      </c>
      <c r="AD21" s="126">
        <v>53067</v>
      </c>
      <c r="AE21" s="126">
        <v>17599</v>
      </c>
      <c r="AF21" s="126">
        <v>-6</v>
      </c>
      <c r="AG21" s="259">
        <f>取引基本表!BH18</f>
        <v>638433</v>
      </c>
      <c r="AH21" s="256">
        <f t="shared" si="9"/>
        <v>0.42515189534375575</v>
      </c>
      <c r="AI21" s="237">
        <f t="shared" si="10"/>
        <v>0.28467983327929475</v>
      </c>
      <c r="AK21" s="136" t="s">
        <v>143</v>
      </c>
      <c r="AL21" s="119" t="s">
        <v>14</v>
      </c>
      <c r="AM21" s="125">
        <f>取引基本表!AR18</f>
        <v>12442</v>
      </c>
      <c r="AN21" s="256">
        <f t="shared" si="6"/>
        <v>1.0324354165676096E-3</v>
      </c>
    </row>
    <row r="22" spans="1:40">
      <c r="A22" s="136" t="s">
        <v>144</v>
      </c>
      <c r="B22" s="119" t="s">
        <v>232</v>
      </c>
      <c r="C22" s="257">
        <f t="shared" si="0"/>
        <v>0.19256748567873505</v>
      </c>
      <c r="D22" s="258">
        <f t="shared" si="1"/>
        <v>2.9425619037728289E-2</v>
      </c>
      <c r="E22" s="258">
        <f t="shared" si="1"/>
        <v>2.8940662878506891E-2</v>
      </c>
      <c r="F22" s="258">
        <f t="shared" si="2"/>
        <v>0.41915604646677446</v>
      </c>
      <c r="G22" s="258">
        <f t="shared" si="2"/>
        <v>0.19753386347788673</v>
      </c>
      <c r="H22" s="256">
        <f t="shared" si="3"/>
        <v>4.8211298587508529E-5</v>
      </c>
      <c r="K22" s="136" t="s">
        <v>144</v>
      </c>
      <c r="L22" s="119" t="s">
        <v>232</v>
      </c>
      <c r="M22" s="125">
        <f>取引基本表!AX19</f>
        <v>495068</v>
      </c>
      <c r="N22" s="126">
        <f>ABS(取引基本表!BF19)</f>
        <v>399734</v>
      </c>
      <c r="O22" s="127">
        <f t="shared" si="4"/>
        <v>0.80743251432126495</v>
      </c>
      <c r="P22" s="128">
        <f t="shared" si="5"/>
        <v>0.19256748567873505</v>
      </c>
      <c r="R22" s="136" t="s">
        <v>144</v>
      </c>
      <c r="S22" s="119" t="s">
        <v>232</v>
      </c>
      <c r="T22" s="130">
        <v>1078448</v>
      </c>
      <c r="U22" s="129">
        <v>31734</v>
      </c>
      <c r="V22" s="130">
        <v>31211</v>
      </c>
      <c r="W22" s="254">
        <f t="shared" si="7"/>
        <v>2.9425619037728289E-2</v>
      </c>
      <c r="X22" s="254">
        <f t="shared" si="8"/>
        <v>2.8940662878506891E-2</v>
      </c>
      <c r="Z22" s="136" t="s">
        <v>144</v>
      </c>
      <c r="AA22" s="103" t="s">
        <v>232</v>
      </c>
      <c r="AB22" s="133">
        <v>213030</v>
      </c>
      <c r="AC22" s="126">
        <v>116676</v>
      </c>
      <c r="AD22" s="126">
        <v>115226</v>
      </c>
      <c r="AE22" s="126">
        <v>7110</v>
      </c>
      <c r="AF22" s="126">
        <v>-4</v>
      </c>
      <c r="AG22" s="259">
        <f>取引基本表!BH19</f>
        <v>1078448</v>
      </c>
      <c r="AH22" s="256">
        <f t="shared" si="9"/>
        <v>0.41915604646677446</v>
      </c>
      <c r="AI22" s="237">
        <f t="shared" si="10"/>
        <v>0.19753386347788673</v>
      </c>
      <c r="AK22" s="136" t="s">
        <v>144</v>
      </c>
      <c r="AL22" s="119" t="s">
        <v>232</v>
      </c>
      <c r="AM22" s="125">
        <f>取引基本表!AR19</f>
        <v>581</v>
      </c>
      <c r="AN22" s="256">
        <f t="shared" si="6"/>
        <v>4.8211298587508529E-5</v>
      </c>
    </row>
    <row r="23" spans="1:40">
      <c r="A23" s="136" t="s">
        <v>145</v>
      </c>
      <c r="B23" s="119" t="s">
        <v>233</v>
      </c>
      <c r="C23" s="257">
        <f t="shared" si="0"/>
        <v>0.20116432520583094</v>
      </c>
      <c r="D23" s="258">
        <f t="shared" si="1"/>
        <v>3.5044555722743287E-2</v>
      </c>
      <c r="E23" s="258">
        <f t="shared" si="1"/>
        <v>3.4275414947972954E-2</v>
      </c>
      <c r="F23" s="258">
        <f t="shared" si="2"/>
        <v>0.42478695148042223</v>
      </c>
      <c r="G23" s="258">
        <f t="shared" si="2"/>
        <v>0.20785566100352021</v>
      </c>
      <c r="H23" s="256">
        <f t="shared" si="3"/>
        <v>2.5225877402069866E-5</v>
      </c>
      <c r="K23" s="136" t="s">
        <v>145</v>
      </c>
      <c r="L23" s="119" t="s">
        <v>233</v>
      </c>
      <c r="M23" s="125">
        <f>取引基本表!AX20</f>
        <v>491787</v>
      </c>
      <c r="N23" s="126">
        <f>ABS(取引基本表!BF20)</f>
        <v>392857</v>
      </c>
      <c r="O23" s="127">
        <f t="shared" si="4"/>
        <v>0.79883567479416906</v>
      </c>
      <c r="P23" s="128">
        <f t="shared" si="5"/>
        <v>0.20116432520583094</v>
      </c>
      <c r="R23" s="136" t="s">
        <v>145</v>
      </c>
      <c r="S23" s="119" t="s">
        <v>233</v>
      </c>
      <c r="T23" s="130">
        <v>863301</v>
      </c>
      <c r="U23" s="129">
        <v>30254</v>
      </c>
      <c r="V23" s="130">
        <v>29590</v>
      </c>
      <c r="W23" s="254">
        <f t="shared" si="7"/>
        <v>3.5044555722743287E-2</v>
      </c>
      <c r="X23" s="254">
        <f t="shared" si="8"/>
        <v>3.4275414947972954E-2</v>
      </c>
      <c r="Z23" s="136" t="s">
        <v>145</v>
      </c>
      <c r="AA23" s="103" t="s">
        <v>233</v>
      </c>
      <c r="AB23" s="133">
        <v>179442</v>
      </c>
      <c r="AC23" s="126">
        <v>93426</v>
      </c>
      <c r="AD23" s="126">
        <v>85733</v>
      </c>
      <c r="AE23" s="126">
        <v>8120</v>
      </c>
      <c r="AF23" s="126">
        <v>-2</v>
      </c>
      <c r="AG23" s="259">
        <f>取引基本表!BH20</f>
        <v>863301</v>
      </c>
      <c r="AH23" s="256">
        <f t="shared" si="9"/>
        <v>0.42478695148042223</v>
      </c>
      <c r="AI23" s="237">
        <f t="shared" si="10"/>
        <v>0.20785566100352021</v>
      </c>
      <c r="AK23" s="136" t="s">
        <v>145</v>
      </c>
      <c r="AL23" s="119" t="s">
        <v>233</v>
      </c>
      <c r="AM23" s="125">
        <f>取引基本表!AR20</f>
        <v>304</v>
      </c>
      <c r="AN23" s="256">
        <f t="shared" si="6"/>
        <v>2.5225877402069866E-5</v>
      </c>
    </row>
    <row r="24" spans="1:40">
      <c r="A24" s="136" t="s">
        <v>146</v>
      </c>
      <c r="B24" s="119" t="s">
        <v>234</v>
      </c>
      <c r="C24" s="257">
        <f t="shared" si="0"/>
        <v>0.46796458506974481</v>
      </c>
      <c r="D24" s="258">
        <f t="shared" si="1"/>
        <v>4.5804723184795566E-2</v>
      </c>
      <c r="E24" s="258">
        <f t="shared" si="1"/>
        <v>4.4933066139114755E-2</v>
      </c>
      <c r="F24" s="258">
        <f t="shared" si="2"/>
        <v>0.36341689561906876</v>
      </c>
      <c r="G24" s="258">
        <f t="shared" si="2"/>
        <v>0.19290112247208774</v>
      </c>
      <c r="H24" s="256">
        <f t="shared" si="3"/>
        <v>1.1220536652328578E-3</v>
      </c>
      <c r="K24" s="136" t="s">
        <v>146</v>
      </c>
      <c r="L24" s="119" t="s">
        <v>234</v>
      </c>
      <c r="M24" s="125">
        <f>取引基本表!AX21</f>
        <v>317945</v>
      </c>
      <c r="N24" s="126">
        <f>ABS(取引基本表!BF21)</f>
        <v>169158</v>
      </c>
      <c r="O24" s="127">
        <f t="shared" si="4"/>
        <v>0.53203541493025519</v>
      </c>
      <c r="P24" s="128">
        <f t="shared" si="5"/>
        <v>0.46796458506974481</v>
      </c>
      <c r="R24" s="136" t="s">
        <v>146</v>
      </c>
      <c r="S24" s="119" t="s">
        <v>234</v>
      </c>
      <c r="T24" s="130">
        <v>234037</v>
      </c>
      <c r="U24" s="129">
        <v>10720</v>
      </c>
      <c r="V24" s="130">
        <v>10516</v>
      </c>
      <c r="W24" s="254">
        <f t="shared" si="7"/>
        <v>4.5804723184795566E-2</v>
      </c>
      <c r="X24" s="254">
        <f t="shared" si="8"/>
        <v>4.4933066139114755E-2</v>
      </c>
      <c r="Z24" s="136" t="s">
        <v>146</v>
      </c>
      <c r="AA24" s="103" t="s">
        <v>234</v>
      </c>
      <c r="AB24" s="133">
        <v>45146</v>
      </c>
      <c r="AC24" s="126">
        <v>5417</v>
      </c>
      <c r="AD24" s="126">
        <v>31094</v>
      </c>
      <c r="AE24" s="126">
        <v>3397</v>
      </c>
      <c r="AF24" s="126">
        <v>-1</v>
      </c>
      <c r="AG24" s="259">
        <f>取引基本表!BH21</f>
        <v>234037</v>
      </c>
      <c r="AH24" s="256">
        <f t="shared" si="9"/>
        <v>0.36341689561906876</v>
      </c>
      <c r="AI24" s="237">
        <f t="shared" si="10"/>
        <v>0.19290112247208774</v>
      </c>
      <c r="AK24" s="136" t="s">
        <v>146</v>
      </c>
      <c r="AL24" s="119" t="s">
        <v>234</v>
      </c>
      <c r="AM24" s="125">
        <f>取引基本表!AR21</f>
        <v>13522</v>
      </c>
      <c r="AN24" s="256">
        <f t="shared" si="6"/>
        <v>1.1220536652328578E-3</v>
      </c>
    </row>
    <row r="25" spans="1:40">
      <c r="A25" s="136" t="s">
        <v>147</v>
      </c>
      <c r="B25" s="119" t="s">
        <v>249</v>
      </c>
      <c r="C25" s="257">
        <f t="shared" si="0"/>
        <v>0.11839811615034102</v>
      </c>
      <c r="D25" s="258">
        <f t="shared" si="1"/>
        <v>3.4959095734715541E-2</v>
      </c>
      <c r="E25" s="258">
        <f t="shared" si="1"/>
        <v>3.4440766876912506E-2</v>
      </c>
      <c r="F25" s="258">
        <f t="shared" si="2"/>
        <v>0.34892899519140697</v>
      </c>
      <c r="G25" s="258">
        <f t="shared" si="2"/>
        <v>0.19601885967651284</v>
      </c>
      <c r="H25" s="256">
        <f t="shared" si="3"/>
        <v>4.7721717414244671E-4</v>
      </c>
      <c r="K25" s="136" t="s">
        <v>147</v>
      </c>
      <c r="L25" s="119" t="s">
        <v>249</v>
      </c>
      <c r="M25" s="125">
        <f>取引基本表!AX22</f>
        <v>523184</v>
      </c>
      <c r="N25" s="126">
        <f>ABS(取引基本表!BF22)</f>
        <v>461240</v>
      </c>
      <c r="O25" s="127">
        <f t="shared" si="4"/>
        <v>0.88160188384965898</v>
      </c>
      <c r="P25" s="128">
        <f t="shared" si="5"/>
        <v>0.11839811615034102</v>
      </c>
      <c r="R25" s="136" t="s">
        <v>147</v>
      </c>
      <c r="S25" s="119" t="s">
        <v>249</v>
      </c>
      <c r="T25" s="260">
        <v>320260</v>
      </c>
      <c r="U25" s="261">
        <v>11196</v>
      </c>
      <c r="V25" s="260">
        <v>11030</v>
      </c>
      <c r="W25" s="254">
        <f t="shared" si="7"/>
        <v>3.4959095734715541E-2</v>
      </c>
      <c r="X25" s="254">
        <f t="shared" si="8"/>
        <v>3.4440766876912506E-2</v>
      </c>
      <c r="Z25" s="136" t="s">
        <v>147</v>
      </c>
      <c r="AA25" s="103" t="s">
        <v>249</v>
      </c>
      <c r="AB25" s="133">
        <v>62777</v>
      </c>
      <c r="AC25" s="126">
        <v>-13389</v>
      </c>
      <c r="AD25" s="126">
        <v>59843</v>
      </c>
      <c r="AE25" s="126">
        <v>2519</v>
      </c>
      <c r="AF25" s="126">
        <v>-2</v>
      </c>
      <c r="AG25" s="259">
        <f>取引基本表!BH22</f>
        <v>320260</v>
      </c>
      <c r="AH25" s="256">
        <f t="shared" si="9"/>
        <v>0.34892899519140697</v>
      </c>
      <c r="AI25" s="237">
        <f t="shared" si="10"/>
        <v>0.19601885967651284</v>
      </c>
      <c r="AK25" s="136" t="s">
        <v>147</v>
      </c>
      <c r="AL25" s="119" t="s">
        <v>249</v>
      </c>
      <c r="AM25" s="125">
        <f>取引基本表!AR22</f>
        <v>5751</v>
      </c>
      <c r="AN25" s="256">
        <f t="shared" si="6"/>
        <v>4.7721717414244671E-4</v>
      </c>
    </row>
    <row r="26" spans="1:40">
      <c r="A26" s="136" t="s">
        <v>148</v>
      </c>
      <c r="B26" s="119" t="s">
        <v>15</v>
      </c>
      <c r="C26" s="257">
        <f t="shared" si="0"/>
        <v>0.29113960871661038</v>
      </c>
      <c r="D26" s="258">
        <f t="shared" si="1"/>
        <v>2.5195355338839619E-2</v>
      </c>
      <c r="E26" s="258">
        <f t="shared" si="1"/>
        <v>2.4685974681555249E-2</v>
      </c>
      <c r="F26" s="258">
        <f t="shared" si="2"/>
        <v>0.34176102976079403</v>
      </c>
      <c r="G26" s="258">
        <f t="shared" si="2"/>
        <v>0.2004458717578543</v>
      </c>
      <c r="H26" s="256">
        <f t="shared" si="3"/>
        <v>1.0726059667332082E-2</v>
      </c>
      <c r="K26" s="136" t="s">
        <v>148</v>
      </c>
      <c r="L26" s="119" t="s">
        <v>15</v>
      </c>
      <c r="M26" s="125">
        <f>取引基本表!AX23</f>
        <v>721932</v>
      </c>
      <c r="N26" s="126">
        <f>ABS(取引基本表!BF23)</f>
        <v>511749</v>
      </c>
      <c r="O26" s="127">
        <f t="shared" si="4"/>
        <v>0.70886039128338962</v>
      </c>
      <c r="P26" s="128">
        <f t="shared" si="5"/>
        <v>0.29113960871661038</v>
      </c>
      <c r="R26" s="136" t="s">
        <v>148</v>
      </c>
      <c r="S26" s="119" t="s">
        <v>15</v>
      </c>
      <c r="T26" s="130">
        <v>1527345</v>
      </c>
      <c r="U26" s="129">
        <v>38482</v>
      </c>
      <c r="V26" s="130">
        <v>37704</v>
      </c>
      <c r="W26" s="254">
        <f t="shared" si="7"/>
        <v>2.5195355338839619E-2</v>
      </c>
      <c r="X26" s="254">
        <f t="shared" si="8"/>
        <v>2.4685974681555249E-2</v>
      </c>
      <c r="Z26" s="136" t="s">
        <v>148</v>
      </c>
      <c r="AA26" s="103" t="s">
        <v>15</v>
      </c>
      <c r="AB26" s="133">
        <v>306150</v>
      </c>
      <c r="AC26" s="126">
        <v>-33672</v>
      </c>
      <c r="AD26" s="126">
        <v>243337</v>
      </c>
      <c r="AE26" s="126">
        <v>6177</v>
      </c>
      <c r="AF26" s="126">
        <v>-5</v>
      </c>
      <c r="AG26" s="259">
        <f>取引基本表!BH23</f>
        <v>1527345</v>
      </c>
      <c r="AH26" s="256">
        <f t="shared" si="9"/>
        <v>0.34176102976079403</v>
      </c>
      <c r="AI26" s="237">
        <f t="shared" si="10"/>
        <v>0.2004458717578543</v>
      </c>
      <c r="AK26" s="136" t="s">
        <v>148</v>
      </c>
      <c r="AL26" s="119" t="s">
        <v>15</v>
      </c>
      <c r="AM26" s="125">
        <f>取引基本表!AR23</f>
        <v>129261</v>
      </c>
      <c r="AN26" s="256">
        <f t="shared" si="6"/>
        <v>1.0726059667332082E-2</v>
      </c>
    </row>
    <row r="27" spans="1:40">
      <c r="A27" s="136" t="s">
        <v>149</v>
      </c>
      <c r="B27" s="119" t="s">
        <v>363</v>
      </c>
      <c r="C27" s="257">
        <f t="shared" si="0"/>
        <v>0.22390034937983039</v>
      </c>
      <c r="D27" s="258">
        <f t="shared" si="1"/>
        <v>2.2648101403620974E-2</v>
      </c>
      <c r="E27" s="258">
        <f t="shared" si="1"/>
        <v>2.2430380263578655E-2</v>
      </c>
      <c r="F27" s="258">
        <f t="shared" si="2"/>
        <v>0.3354402389489512</v>
      </c>
      <c r="G27" s="258">
        <f t="shared" si="2"/>
        <v>0.17801424712710151</v>
      </c>
      <c r="H27" s="256">
        <f t="shared" si="3"/>
        <v>1.001616696609949E-2</v>
      </c>
      <c r="K27" s="136" t="s">
        <v>149</v>
      </c>
      <c r="L27" s="119" t="s">
        <v>363</v>
      </c>
      <c r="M27" s="125">
        <f>取引基本表!AX24</f>
        <v>245578</v>
      </c>
      <c r="N27" s="126">
        <f>ABS(取引基本表!BF24)</f>
        <v>190593</v>
      </c>
      <c r="O27" s="127">
        <f t="shared" si="4"/>
        <v>0.77609965062016961</v>
      </c>
      <c r="P27" s="128">
        <f t="shared" si="5"/>
        <v>0.22390034937983039</v>
      </c>
      <c r="R27" s="136" t="s">
        <v>149</v>
      </c>
      <c r="S27" s="119" t="s">
        <v>363</v>
      </c>
      <c r="T27" s="130">
        <v>587908</v>
      </c>
      <c r="U27" s="129">
        <v>13315</v>
      </c>
      <c r="V27" s="130">
        <v>13187</v>
      </c>
      <c r="W27" s="254">
        <f t="shared" si="7"/>
        <v>2.2648101403620974E-2</v>
      </c>
      <c r="X27" s="254">
        <f t="shared" si="8"/>
        <v>2.2430380263578655E-2</v>
      </c>
      <c r="Z27" s="136" t="s">
        <v>149</v>
      </c>
      <c r="AA27" s="103" t="s">
        <v>290</v>
      </c>
      <c r="AB27" s="133">
        <v>104656</v>
      </c>
      <c r="AC27" s="126">
        <v>-29735</v>
      </c>
      <c r="AD27" s="126">
        <v>115025</v>
      </c>
      <c r="AE27" s="126">
        <v>7266</v>
      </c>
      <c r="AF27" s="126">
        <v>-4</v>
      </c>
      <c r="AG27" s="259">
        <f>取引基本表!BH24</f>
        <v>587908</v>
      </c>
      <c r="AH27" s="256">
        <f t="shared" si="9"/>
        <v>0.3354402389489512</v>
      </c>
      <c r="AI27" s="237">
        <f t="shared" si="10"/>
        <v>0.17801424712710151</v>
      </c>
      <c r="AK27" s="136" t="s">
        <v>149</v>
      </c>
      <c r="AL27" s="119" t="s">
        <v>290</v>
      </c>
      <c r="AM27" s="125">
        <f>取引基本表!AR24</f>
        <v>120706</v>
      </c>
      <c r="AN27" s="256">
        <f t="shared" si="6"/>
        <v>1.001616696609949E-2</v>
      </c>
    </row>
    <row r="28" spans="1:40">
      <c r="A28" s="136" t="s">
        <v>150</v>
      </c>
      <c r="B28" s="119" t="s">
        <v>208</v>
      </c>
      <c r="C28" s="257">
        <f t="shared" si="0"/>
        <v>0.22512814125204084</v>
      </c>
      <c r="D28" s="258">
        <f t="shared" si="1"/>
        <v>2.8688437249149327E-2</v>
      </c>
      <c r="E28" s="258">
        <f t="shared" si="1"/>
        <v>2.8133457885501985E-2</v>
      </c>
      <c r="F28" s="258">
        <f t="shared" si="2"/>
        <v>0.30733691598411605</v>
      </c>
      <c r="G28" s="258">
        <f t="shared" si="2"/>
        <v>0.17968722251031818</v>
      </c>
      <c r="H28" s="256">
        <f t="shared" si="3"/>
        <v>8.1409051127791718E-3</v>
      </c>
      <c r="K28" s="136" t="s">
        <v>150</v>
      </c>
      <c r="L28" s="119" t="s">
        <v>208</v>
      </c>
      <c r="M28" s="125">
        <f>取引基本表!AX25</f>
        <v>746637</v>
      </c>
      <c r="N28" s="126">
        <f>ABS(取引基本表!BF25)</f>
        <v>578548</v>
      </c>
      <c r="O28" s="127">
        <f t="shared" si="4"/>
        <v>0.77487185874795916</v>
      </c>
      <c r="P28" s="128">
        <f t="shared" si="5"/>
        <v>0.22512814125204084</v>
      </c>
      <c r="R28" s="136" t="s">
        <v>150</v>
      </c>
      <c r="S28" s="119" t="s">
        <v>208</v>
      </c>
      <c r="T28" s="130">
        <v>1126168</v>
      </c>
      <c r="U28" s="129">
        <v>32308</v>
      </c>
      <c r="V28" s="130">
        <v>31683</v>
      </c>
      <c r="W28" s="254">
        <f t="shared" si="7"/>
        <v>2.8688437249149327E-2</v>
      </c>
      <c r="X28" s="254">
        <f t="shared" si="8"/>
        <v>2.8133457885501985E-2</v>
      </c>
      <c r="Z28" s="136" t="s">
        <v>150</v>
      </c>
      <c r="AA28" s="103" t="s">
        <v>208</v>
      </c>
      <c r="AB28" s="133">
        <v>202358</v>
      </c>
      <c r="AC28" s="126">
        <v>20308</v>
      </c>
      <c r="AD28" s="126">
        <v>110557</v>
      </c>
      <c r="AE28" s="126">
        <v>12904</v>
      </c>
      <c r="AF28" s="126">
        <v>-14</v>
      </c>
      <c r="AG28" s="259">
        <f>取引基本表!BH25</f>
        <v>1126168</v>
      </c>
      <c r="AH28" s="256">
        <f t="shared" si="9"/>
        <v>0.30733691598411605</v>
      </c>
      <c r="AI28" s="237">
        <f t="shared" si="10"/>
        <v>0.17968722251031818</v>
      </c>
      <c r="AK28" s="136" t="s">
        <v>150</v>
      </c>
      <c r="AL28" s="119" t="s">
        <v>208</v>
      </c>
      <c r="AM28" s="125">
        <f>取引基本表!AR25</f>
        <v>98107</v>
      </c>
      <c r="AN28" s="256">
        <f t="shared" si="6"/>
        <v>8.1409051127791718E-3</v>
      </c>
    </row>
    <row r="29" spans="1:40">
      <c r="A29" s="136" t="s">
        <v>151</v>
      </c>
      <c r="B29" s="119" t="s">
        <v>16</v>
      </c>
      <c r="C29" s="257">
        <f t="shared" si="0"/>
        <v>0.20292812083079403</v>
      </c>
      <c r="D29" s="258">
        <f t="shared" si="1"/>
        <v>7.670374473161555E-2</v>
      </c>
      <c r="E29" s="258">
        <f t="shared" si="1"/>
        <v>6.1557890505000185E-2</v>
      </c>
      <c r="F29" s="258">
        <f t="shared" si="2"/>
        <v>0.40384720428768384</v>
      </c>
      <c r="G29" s="258">
        <f t="shared" si="2"/>
        <v>0.25422836329948895</v>
      </c>
      <c r="H29" s="256">
        <f t="shared" si="3"/>
        <v>1.2173975242294967E-2</v>
      </c>
      <c r="K29" s="136" t="s">
        <v>151</v>
      </c>
      <c r="L29" s="119" t="s">
        <v>16</v>
      </c>
      <c r="M29" s="125">
        <f>取引基本表!AX26</f>
        <v>485704</v>
      </c>
      <c r="N29" s="126">
        <f>ABS(取引基本表!BF26)</f>
        <v>387141</v>
      </c>
      <c r="O29" s="127">
        <f t="shared" si="4"/>
        <v>0.79707187916920597</v>
      </c>
      <c r="P29" s="128">
        <f t="shared" si="5"/>
        <v>0.20292812083079403</v>
      </c>
      <c r="R29" s="136" t="s">
        <v>151</v>
      </c>
      <c r="S29" s="119" t="s">
        <v>16</v>
      </c>
      <c r="T29" s="130">
        <v>457683</v>
      </c>
      <c r="U29" s="129">
        <v>35106</v>
      </c>
      <c r="V29" s="130">
        <v>28174</v>
      </c>
      <c r="W29" s="254">
        <f t="shared" si="7"/>
        <v>7.670374473161555E-2</v>
      </c>
      <c r="X29" s="254">
        <f t="shared" si="8"/>
        <v>6.1557890505000185E-2</v>
      </c>
      <c r="Z29" s="136" t="s">
        <v>151</v>
      </c>
      <c r="AA29" s="103" t="s">
        <v>16</v>
      </c>
      <c r="AB29" s="133">
        <v>116356</v>
      </c>
      <c r="AC29" s="126">
        <v>14283</v>
      </c>
      <c r="AD29" s="126">
        <v>42423</v>
      </c>
      <c r="AE29" s="126">
        <v>11778</v>
      </c>
      <c r="AF29" s="126">
        <v>-6</v>
      </c>
      <c r="AG29" s="259">
        <f>取引基本表!BH26</f>
        <v>457683</v>
      </c>
      <c r="AH29" s="256">
        <f t="shared" si="9"/>
        <v>0.40384720428768384</v>
      </c>
      <c r="AI29" s="237">
        <f t="shared" si="10"/>
        <v>0.25422836329948895</v>
      </c>
      <c r="AK29" s="136" t="s">
        <v>151</v>
      </c>
      <c r="AL29" s="119" t="s">
        <v>16</v>
      </c>
      <c r="AM29" s="125">
        <f>取引基本表!AR26</f>
        <v>146710</v>
      </c>
      <c r="AN29" s="256">
        <f t="shared" si="6"/>
        <v>1.2173975242294967E-2</v>
      </c>
    </row>
    <row r="30" spans="1:40">
      <c r="A30" s="136" t="s">
        <v>152</v>
      </c>
      <c r="B30" s="119" t="s">
        <v>17</v>
      </c>
      <c r="C30" s="257">
        <f t="shared" si="0"/>
        <v>1</v>
      </c>
      <c r="D30" s="258">
        <f t="shared" si="1"/>
        <v>8.6867041025616112E-2</v>
      </c>
      <c r="E30" s="258">
        <f t="shared" si="1"/>
        <v>6.5897217034789901E-2</v>
      </c>
      <c r="F30" s="258">
        <f t="shared" si="2"/>
        <v>0.44336430675838301</v>
      </c>
      <c r="G30" s="258">
        <f t="shared" si="2"/>
        <v>0.34673715455884868</v>
      </c>
      <c r="H30" s="256">
        <f t="shared" si="3"/>
        <v>0</v>
      </c>
      <c r="K30" s="136" t="s">
        <v>152</v>
      </c>
      <c r="L30" s="119" t="s">
        <v>17</v>
      </c>
      <c r="M30" s="125">
        <f>取引基本表!AX27</f>
        <v>1852233</v>
      </c>
      <c r="N30" s="126">
        <f>ABS(取引基本表!BF27)</f>
        <v>0</v>
      </c>
      <c r="O30" s="127">
        <f t="shared" si="4"/>
        <v>0</v>
      </c>
      <c r="P30" s="128">
        <f t="shared" si="5"/>
        <v>1</v>
      </c>
      <c r="R30" s="136" t="s">
        <v>152</v>
      </c>
      <c r="S30" s="119" t="s">
        <v>17</v>
      </c>
      <c r="T30" s="130">
        <v>1852233</v>
      </c>
      <c r="U30" s="129">
        <v>160898</v>
      </c>
      <c r="V30" s="130">
        <v>122057</v>
      </c>
      <c r="W30" s="254">
        <f t="shared" si="7"/>
        <v>8.6867041025616112E-2</v>
      </c>
      <c r="X30" s="254">
        <f t="shared" si="8"/>
        <v>6.5897217034789901E-2</v>
      </c>
      <c r="Z30" s="136" t="s">
        <v>152</v>
      </c>
      <c r="AA30" s="103" t="s">
        <v>17</v>
      </c>
      <c r="AB30" s="133">
        <v>642238</v>
      </c>
      <c r="AC30" s="126">
        <v>49828</v>
      </c>
      <c r="AD30" s="126">
        <v>68346</v>
      </c>
      <c r="AE30" s="126">
        <v>68715</v>
      </c>
      <c r="AF30" s="126">
        <v>-7913</v>
      </c>
      <c r="AG30" s="259">
        <f>取引基本表!BH27</f>
        <v>1852233</v>
      </c>
      <c r="AH30" s="256">
        <f t="shared" si="9"/>
        <v>0.44336430675838301</v>
      </c>
      <c r="AI30" s="237">
        <f t="shared" si="10"/>
        <v>0.34673715455884868</v>
      </c>
      <c r="AK30" s="136" t="s">
        <v>152</v>
      </c>
      <c r="AL30" s="119" t="s">
        <v>17</v>
      </c>
      <c r="AM30" s="125">
        <f>取引基本表!AR27</f>
        <v>0</v>
      </c>
      <c r="AN30" s="256">
        <f t="shared" si="6"/>
        <v>0</v>
      </c>
    </row>
    <row r="31" spans="1:40">
      <c r="A31" s="136" t="s">
        <v>153</v>
      </c>
      <c r="B31" s="119" t="s">
        <v>209</v>
      </c>
      <c r="C31" s="257">
        <f t="shared" si="0"/>
        <v>0.99667993786519227</v>
      </c>
      <c r="D31" s="258">
        <f t="shared" si="1"/>
        <v>6.5953615120199595E-3</v>
      </c>
      <c r="E31" s="258">
        <f t="shared" si="1"/>
        <v>6.5953615120199595E-3</v>
      </c>
      <c r="F31" s="258">
        <f t="shared" si="2"/>
        <v>0.308369223350977</v>
      </c>
      <c r="G31" s="258">
        <f t="shared" si="2"/>
        <v>7.0744430198025232E-2</v>
      </c>
      <c r="H31" s="256">
        <f t="shared" si="3"/>
        <v>1.5783931066306964E-2</v>
      </c>
      <c r="K31" s="136" t="s">
        <v>153</v>
      </c>
      <c r="L31" s="119" t="s">
        <v>209</v>
      </c>
      <c r="M31" s="125">
        <f>取引基本表!AX28</f>
        <v>1031306</v>
      </c>
      <c r="N31" s="126">
        <f>ABS(取引基本表!BF28)</f>
        <v>3424</v>
      </c>
      <c r="O31" s="127">
        <f t="shared" si="4"/>
        <v>3.3200621348077096E-3</v>
      </c>
      <c r="P31" s="128">
        <f t="shared" si="5"/>
        <v>0.99667993786519227</v>
      </c>
      <c r="R31" s="136" t="s">
        <v>153</v>
      </c>
      <c r="S31" s="119" t="s">
        <v>209</v>
      </c>
      <c r="T31" s="130">
        <v>1095012</v>
      </c>
      <c r="U31" s="129">
        <v>7222</v>
      </c>
      <c r="V31" s="130">
        <v>7222</v>
      </c>
      <c r="W31" s="254">
        <f t="shared" si="7"/>
        <v>6.5953615120199595E-3</v>
      </c>
      <c r="X31" s="254">
        <f t="shared" si="8"/>
        <v>6.5953615120199595E-3</v>
      </c>
      <c r="Z31" s="136" t="s">
        <v>153</v>
      </c>
      <c r="AA31" s="103" t="s">
        <v>209</v>
      </c>
      <c r="AB31" s="133">
        <v>77466</v>
      </c>
      <c r="AC31" s="126">
        <v>47596</v>
      </c>
      <c r="AD31" s="126">
        <v>184901</v>
      </c>
      <c r="AE31" s="126">
        <v>28263</v>
      </c>
      <c r="AF31" s="126">
        <v>-558</v>
      </c>
      <c r="AG31" s="259">
        <f>取引基本表!BH28</f>
        <v>1095012</v>
      </c>
      <c r="AH31" s="256">
        <f t="shared" si="9"/>
        <v>0.308369223350977</v>
      </c>
      <c r="AI31" s="237">
        <f t="shared" si="10"/>
        <v>7.0744430198025232E-2</v>
      </c>
      <c r="AK31" s="136" t="s">
        <v>153</v>
      </c>
      <c r="AL31" s="119" t="s">
        <v>209</v>
      </c>
      <c r="AM31" s="125">
        <f>取引基本表!AR28</f>
        <v>190214</v>
      </c>
      <c r="AN31" s="256">
        <f t="shared" si="6"/>
        <v>1.5783931066306964E-2</v>
      </c>
    </row>
    <row r="32" spans="1:40">
      <c r="A32" s="136" t="s">
        <v>154</v>
      </c>
      <c r="B32" s="119" t="s">
        <v>236</v>
      </c>
      <c r="C32" s="257">
        <f t="shared" si="0"/>
        <v>0.99973750468741629</v>
      </c>
      <c r="D32" s="258">
        <f t="shared" si="1"/>
        <v>1.7896698615548455E-2</v>
      </c>
      <c r="E32" s="258">
        <f t="shared" si="1"/>
        <v>1.7896698615548455E-2</v>
      </c>
      <c r="F32" s="258">
        <f t="shared" si="2"/>
        <v>0.46980830670926516</v>
      </c>
      <c r="G32" s="258">
        <f t="shared" si="2"/>
        <v>0.13654952076677315</v>
      </c>
      <c r="H32" s="256">
        <f t="shared" si="3"/>
        <v>6.1925380029087757E-3</v>
      </c>
      <c r="K32" s="136" t="s">
        <v>154</v>
      </c>
      <c r="L32" s="119" t="s">
        <v>236</v>
      </c>
      <c r="M32" s="125">
        <f>取引基本表!AX29</f>
        <v>186670</v>
      </c>
      <c r="N32" s="126">
        <f>ABS(取引基本表!BF29)</f>
        <v>49</v>
      </c>
      <c r="O32" s="127">
        <f t="shared" si="4"/>
        <v>2.6249531258370389E-4</v>
      </c>
      <c r="P32" s="128">
        <f t="shared" si="5"/>
        <v>0.99973750468741629</v>
      </c>
      <c r="R32" s="136" t="s">
        <v>154</v>
      </c>
      <c r="S32" s="119" t="s">
        <v>236</v>
      </c>
      <c r="T32" s="130">
        <v>187800</v>
      </c>
      <c r="U32" s="129">
        <v>3361</v>
      </c>
      <c r="V32" s="130">
        <v>3361</v>
      </c>
      <c r="W32" s="254">
        <f t="shared" si="7"/>
        <v>1.7896698615548455E-2</v>
      </c>
      <c r="X32" s="254">
        <f t="shared" si="8"/>
        <v>1.7896698615548455E-2</v>
      </c>
      <c r="Z32" s="136" t="s">
        <v>154</v>
      </c>
      <c r="AA32" s="103" t="s">
        <v>236</v>
      </c>
      <c r="AB32" s="133">
        <v>25644</v>
      </c>
      <c r="AC32" s="126">
        <v>23750</v>
      </c>
      <c r="AD32" s="126">
        <v>39387</v>
      </c>
      <c r="AE32" s="126">
        <v>8352</v>
      </c>
      <c r="AF32" s="126">
        <v>-8903</v>
      </c>
      <c r="AG32" s="259">
        <f>取引基本表!BH29</f>
        <v>187800</v>
      </c>
      <c r="AH32" s="256">
        <f t="shared" si="9"/>
        <v>0.46980830670926516</v>
      </c>
      <c r="AI32" s="237">
        <f t="shared" si="10"/>
        <v>0.13654952076677315</v>
      </c>
      <c r="AK32" s="136" t="s">
        <v>154</v>
      </c>
      <c r="AL32" s="119" t="s">
        <v>236</v>
      </c>
      <c r="AM32" s="125">
        <f>取引基本表!AR29</f>
        <v>74627</v>
      </c>
      <c r="AN32" s="256">
        <f t="shared" si="6"/>
        <v>6.1925380029087757E-3</v>
      </c>
    </row>
    <row r="33" spans="1:40">
      <c r="A33" s="136" t="s">
        <v>155</v>
      </c>
      <c r="B33" s="119" t="s">
        <v>250</v>
      </c>
      <c r="C33" s="257">
        <f t="shared" si="0"/>
        <v>0.92720800471848297</v>
      </c>
      <c r="D33" s="258">
        <f t="shared" si="1"/>
        <v>6.3927479543206545E-2</v>
      </c>
      <c r="E33" s="258">
        <f t="shared" si="1"/>
        <v>6.2471900008991998E-2</v>
      </c>
      <c r="F33" s="258">
        <f t="shared" si="2"/>
        <v>0.61375438359859724</v>
      </c>
      <c r="G33" s="258">
        <f t="shared" si="2"/>
        <v>0.48251618559482062</v>
      </c>
      <c r="H33" s="256">
        <f t="shared" si="3"/>
        <v>1.0711870111293417E-3</v>
      </c>
      <c r="K33" s="136" t="s">
        <v>155</v>
      </c>
      <c r="L33" s="119" t="s">
        <v>250</v>
      </c>
      <c r="M33" s="125">
        <f>取引基本表!AX30</f>
        <v>191587</v>
      </c>
      <c r="N33" s="126">
        <f>ABS(取引基本表!BF30)</f>
        <v>13946</v>
      </c>
      <c r="O33" s="127">
        <f t="shared" si="4"/>
        <v>7.2791995281517016E-2</v>
      </c>
      <c r="P33" s="128">
        <f t="shared" si="5"/>
        <v>0.92720800471848297</v>
      </c>
      <c r="R33" s="136" t="s">
        <v>155</v>
      </c>
      <c r="S33" s="119" t="s">
        <v>250</v>
      </c>
      <c r="T33" s="130">
        <v>177936</v>
      </c>
      <c r="U33" s="129">
        <v>11375</v>
      </c>
      <c r="V33" s="130">
        <v>11116</v>
      </c>
      <c r="W33" s="254">
        <f t="shared" si="7"/>
        <v>6.3927479543206545E-2</v>
      </c>
      <c r="X33" s="254">
        <f t="shared" si="8"/>
        <v>6.2471900008991998E-2</v>
      </c>
      <c r="Z33" s="136" t="s">
        <v>155</v>
      </c>
      <c r="AA33" s="103" t="s">
        <v>250</v>
      </c>
      <c r="AB33" s="133">
        <v>85857</v>
      </c>
      <c r="AC33" s="126">
        <v>6293</v>
      </c>
      <c r="AD33" s="126">
        <v>13748</v>
      </c>
      <c r="AE33" s="126">
        <v>3312</v>
      </c>
      <c r="AF33" s="126">
        <v>-1</v>
      </c>
      <c r="AG33" s="259">
        <f>取引基本表!BH30</f>
        <v>177936</v>
      </c>
      <c r="AH33" s="256">
        <f t="shared" si="9"/>
        <v>0.61375438359859724</v>
      </c>
      <c r="AI33" s="237">
        <f t="shared" si="10"/>
        <v>0.48251618559482062</v>
      </c>
      <c r="AK33" s="136" t="s">
        <v>155</v>
      </c>
      <c r="AL33" s="119" t="s">
        <v>250</v>
      </c>
      <c r="AM33" s="125">
        <f>取引基本表!AR30</f>
        <v>12909</v>
      </c>
      <c r="AN33" s="256">
        <f t="shared" si="6"/>
        <v>1.0711870111293417E-3</v>
      </c>
    </row>
    <row r="34" spans="1:40">
      <c r="A34" s="136" t="s">
        <v>156</v>
      </c>
      <c r="B34" s="119" t="s">
        <v>251</v>
      </c>
      <c r="C34" s="257">
        <f t="shared" si="0"/>
        <v>0.43058167090385968</v>
      </c>
      <c r="D34" s="258">
        <f t="shared" si="1"/>
        <v>0.16067471370017011</v>
      </c>
      <c r="E34" s="258">
        <f t="shared" si="1"/>
        <v>0.14658203786750718</v>
      </c>
      <c r="F34" s="258">
        <f t="shared" si="2"/>
        <v>0.66293540075026103</v>
      </c>
      <c r="G34" s="258">
        <f t="shared" si="2"/>
        <v>0.40252218378442245</v>
      </c>
      <c r="H34" s="256">
        <f t="shared" si="3"/>
        <v>0.17332617383102331</v>
      </c>
      <c r="K34" s="136" t="s">
        <v>156</v>
      </c>
      <c r="L34" s="119" t="s">
        <v>251</v>
      </c>
      <c r="M34" s="125">
        <f>取引基本表!AX31</f>
        <v>3906281</v>
      </c>
      <c r="N34" s="126">
        <f>ABS(取引基本表!BF31)</f>
        <v>2224308</v>
      </c>
      <c r="O34" s="127">
        <f t="shared" si="4"/>
        <v>0.56941832909614032</v>
      </c>
      <c r="P34" s="128">
        <f t="shared" si="5"/>
        <v>0.43058167090385968</v>
      </c>
      <c r="R34" s="136" t="s">
        <v>156</v>
      </c>
      <c r="S34" s="119" t="s">
        <v>251</v>
      </c>
      <c r="T34" s="130">
        <v>2877665</v>
      </c>
      <c r="U34" s="129">
        <v>462368</v>
      </c>
      <c r="V34" s="130">
        <v>421814</v>
      </c>
      <c r="W34" s="254">
        <f t="shared" si="7"/>
        <v>0.16067471370017011</v>
      </c>
      <c r="X34" s="254">
        <f t="shared" si="8"/>
        <v>0.14658203786750718</v>
      </c>
      <c r="Z34" s="136" t="s">
        <v>156</v>
      </c>
      <c r="AA34" s="103" t="s">
        <v>251</v>
      </c>
      <c r="AB34" s="133">
        <v>1158324</v>
      </c>
      <c r="AC34" s="126">
        <v>373210</v>
      </c>
      <c r="AD34" s="126">
        <v>258983</v>
      </c>
      <c r="AE34" s="126">
        <v>118567</v>
      </c>
      <c r="AF34" s="126">
        <v>-1378</v>
      </c>
      <c r="AG34" s="259">
        <f>取引基本表!BH31</f>
        <v>2877665</v>
      </c>
      <c r="AH34" s="256">
        <f t="shared" si="9"/>
        <v>0.66293540075026103</v>
      </c>
      <c r="AI34" s="237">
        <f t="shared" si="10"/>
        <v>0.40252218378442245</v>
      </c>
      <c r="AK34" s="136" t="s">
        <v>156</v>
      </c>
      <c r="AL34" s="119" t="s">
        <v>251</v>
      </c>
      <c r="AM34" s="125">
        <f>取引基本表!AR31</f>
        <v>2088774</v>
      </c>
      <c r="AN34" s="256">
        <f t="shared" si="6"/>
        <v>0.17332617383102331</v>
      </c>
    </row>
    <row r="35" spans="1:40">
      <c r="A35" s="136" t="s">
        <v>157</v>
      </c>
      <c r="B35" s="119" t="s">
        <v>18</v>
      </c>
      <c r="C35" s="257">
        <f t="shared" si="0"/>
        <v>0.85041941808411148</v>
      </c>
      <c r="D35" s="258">
        <f t="shared" si="1"/>
        <v>4.4457450663799247E-2</v>
      </c>
      <c r="E35" s="258">
        <f t="shared" si="1"/>
        <v>4.3787951741632962E-2</v>
      </c>
      <c r="F35" s="258">
        <f t="shared" si="2"/>
        <v>0.64510687312527537</v>
      </c>
      <c r="G35" s="258">
        <f t="shared" si="2"/>
        <v>0.31439227022235533</v>
      </c>
      <c r="H35" s="256">
        <f t="shared" si="3"/>
        <v>5.0116599150103677E-2</v>
      </c>
      <c r="K35" s="136" t="s">
        <v>157</v>
      </c>
      <c r="L35" s="119" t="s">
        <v>18</v>
      </c>
      <c r="M35" s="125">
        <f>取引基本表!AX32</f>
        <v>1263894</v>
      </c>
      <c r="N35" s="126">
        <f>ABS(取引基本表!BF32)</f>
        <v>189054</v>
      </c>
      <c r="O35" s="127">
        <f t="shared" si="4"/>
        <v>0.14958058191588852</v>
      </c>
      <c r="P35" s="128">
        <f t="shared" si="5"/>
        <v>0.85041941808411148</v>
      </c>
      <c r="R35" s="136" t="s">
        <v>157</v>
      </c>
      <c r="S35" s="119" t="s">
        <v>18</v>
      </c>
      <c r="T35" s="130">
        <v>1175506</v>
      </c>
      <c r="U35" s="129">
        <v>52260</v>
      </c>
      <c r="V35" s="130">
        <v>51473</v>
      </c>
      <c r="W35" s="254">
        <f t="shared" si="7"/>
        <v>4.4457450663799247E-2</v>
      </c>
      <c r="X35" s="254">
        <f t="shared" si="8"/>
        <v>4.3787951741632962E-2</v>
      </c>
      <c r="Z35" s="136" t="s">
        <v>157</v>
      </c>
      <c r="AA35" s="103" t="s">
        <v>18</v>
      </c>
      <c r="AB35" s="133">
        <v>369570</v>
      </c>
      <c r="AC35" s="126">
        <v>295320</v>
      </c>
      <c r="AD35" s="126">
        <v>86946</v>
      </c>
      <c r="AE35" s="126">
        <v>24250</v>
      </c>
      <c r="AF35" s="126">
        <v>-17759</v>
      </c>
      <c r="AG35" s="259">
        <f>取引基本表!BH32</f>
        <v>1175506</v>
      </c>
      <c r="AH35" s="256">
        <f t="shared" si="9"/>
        <v>0.64510687312527537</v>
      </c>
      <c r="AI35" s="237">
        <f t="shared" si="10"/>
        <v>0.31439227022235533</v>
      </c>
      <c r="AK35" s="136" t="s">
        <v>157</v>
      </c>
      <c r="AL35" s="119" t="s">
        <v>18</v>
      </c>
      <c r="AM35" s="125">
        <f>取引基本表!AR32</f>
        <v>603961</v>
      </c>
      <c r="AN35" s="256">
        <f t="shared" si="6"/>
        <v>5.0116599150103677E-2</v>
      </c>
    </row>
    <row r="36" spans="1:40">
      <c r="A36" s="136" t="s">
        <v>158</v>
      </c>
      <c r="B36" s="119" t="s">
        <v>19</v>
      </c>
      <c r="C36" s="257">
        <f t="shared" si="0"/>
        <v>0.99367212085214862</v>
      </c>
      <c r="D36" s="258">
        <f t="shared" si="1"/>
        <v>1.6146279761308086E-2</v>
      </c>
      <c r="E36" s="258">
        <f t="shared" si="1"/>
        <v>1.4152245516969955E-2</v>
      </c>
      <c r="F36" s="258">
        <f t="shared" si="2"/>
        <v>0.84078106922799567</v>
      </c>
      <c r="G36" s="258">
        <f t="shared" si="2"/>
        <v>5.4622350270852466E-2</v>
      </c>
      <c r="H36" s="256">
        <f t="shared" si="3"/>
        <v>0.22260102528255266</v>
      </c>
      <c r="K36" s="136" t="s">
        <v>158</v>
      </c>
      <c r="L36" s="119" t="s">
        <v>19</v>
      </c>
      <c r="M36" s="125">
        <f>取引基本表!AX33</f>
        <v>3229202</v>
      </c>
      <c r="N36" s="126">
        <f>ABS(取引基本表!BF33)</f>
        <v>20434</v>
      </c>
      <c r="O36" s="127">
        <f t="shared" si="4"/>
        <v>6.3278791478513889E-3</v>
      </c>
      <c r="P36" s="128">
        <f t="shared" si="5"/>
        <v>0.99367212085214862</v>
      </c>
      <c r="R36" s="136" t="s">
        <v>158</v>
      </c>
      <c r="S36" s="119" t="s">
        <v>19</v>
      </c>
      <c r="T36" s="130">
        <v>3242171</v>
      </c>
      <c r="U36" s="129">
        <v>52349</v>
      </c>
      <c r="V36" s="130">
        <v>45884</v>
      </c>
      <c r="W36" s="254">
        <f t="shared" si="7"/>
        <v>1.6146279761308086E-2</v>
      </c>
      <c r="X36" s="254">
        <f t="shared" si="8"/>
        <v>1.4152245516969955E-2</v>
      </c>
      <c r="Z36" s="136" t="s">
        <v>158</v>
      </c>
      <c r="AA36" s="103" t="s">
        <v>19</v>
      </c>
      <c r="AB36" s="133">
        <v>177095</v>
      </c>
      <c r="AC36" s="126">
        <v>1297265</v>
      </c>
      <c r="AD36" s="126">
        <v>1092923</v>
      </c>
      <c r="AE36" s="126">
        <v>159502</v>
      </c>
      <c r="AF36" s="126">
        <v>-829</v>
      </c>
      <c r="AG36" s="259">
        <f>取引基本表!BH33</f>
        <v>3242171</v>
      </c>
      <c r="AH36" s="256">
        <f>SUM(AB36:AF36)/AG36</f>
        <v>0.84078106922799567</v>
      </c>
      <c r="AI36" s="237">
        <f>AB36/AG36</f>
        <v>5.4622350270852466E-2</v>
      </c>
      <c r="AK36" s="136" t="s">
        <v>158</v>
      </c>
      <c r="AL36" s="119" t="s">
        <v>19</v>
      </c>
      <c r="AM36" s="125">
        <f>取引基本表!AR33</f>
        <v>2682591</v>
      </c>
      <c r="AN36" s="256">
        <f t="shared" si="6"/>
        <v>0.22260102528255266</v>
      </c>
    </row>
    <row r="37" spans="1:40">
      <c r="A37" s="136" t="s">
        <v>159</v>
      </c>
      <c r="B37" s="119" t="s">
        <v>297</v>
      </c>
      <c r="C37" s="257">
        <f t="shared" si="0"/>
        <v>0.57178358697686016</v>
      </c>
      <c r="D37" s="258">
        <f t="shared" si="1"/>
        <v>7.2142948725191447E-2</v>
      </c>
      <c r="E37" s="258">
        <f t="shared" si="1"/>
        <v>6.9101643267789628E-2</v>
      </c>
      <c r="F37" s="258">
        <f t="shared" si="2"/>
        <v>0.64429400301330442</v>
      </c>
      <c r="G37" s="258">
        <f t="shared" si="2"/>
        <v>0.36884830758302428</v>
      </c>
      <c r="H37" s="256">
        <f t="shared" si="3"/>
        <v>4.5622990798280361E-2</v>
      </c>
      <c r="K37" s="136" t="s">
        <v>159</v>
      </c>
      <c r="L37" s="119" t="s">
        <v>297</v>
      </c>
      <c r="M37" s="125">
        <f>取引基本表!AX34</f>
        <v>1539168</v>
      </c>
      <c r="N37" s="126">
        <f>ABS(取引基本表!BF34)</f>
        <v>659097</v>
      </c>
      <c r="O37" s="127">
        <f t="shared" si="4"/>
        <v>0.42821641302313979</v>
      </c>
      <c r="P37" s="128">
        <f t="shared" si="5"/>
        <v>0.57178358697686016</v>
      </c>
      <c r="R37" s="136" t="s">
        <v>159</v>
      </c>
      <c r="S37" s="119" t="s">
        <v>297</v>
      </c>
      <c r="T37" s="130">
        <v>2035639</v>
      </c>
      <c r="U37" s="129">
        <v>146857</v>
      </c>
      <c r="V37" s="130">
        <v>140666</v>
      </c>
      <c r="W37" s="254">
        <f t="shared" si="7"/>
        <v>7.2142948725191447E-2</v>
      </c>
      <c r="X37" s="254">
        <f t="shared" si="8"/>
        <v>6.9101643267789628E-2</v>
      </c>
      <c r="Z37" s="136" t="s">
        <v>159</v>
      </c>
      <c r="AA37" s="103" t="s">
        <v>297</v>
      </c>
      <c r="AB37" s="133">
        <v>750842</v>
      </c>
      <c r="AC37" s="126">
        <v>152738</v>
      </c>
      <c r="AD37" s="126">
        <v>279843</v>
      </c>
      <c r="AE37" s="126">
        <v>135561</v>
      </c>
      <c r="AF37" s="126">
        <v>-7434</v>
      </c>
      <c r="AG37" s="259">
        <f>取引基本表!BH34</f>
        <v>2035639</v>
      </c>
      <c r="AH37" s="256">
        <f t="shared" si="9"/>
        <v>0.64429400301330442</v>
      </c>
      <c r="AI37" s="237">
        <f t="shared" si="10"/>
        <v>0.36884830758302428</v>
      </c>
      <c r="AK37" s="136" t="s">
        <v>159</v>
      </c>
      <c r="AL37" s="119" t="s">
        <v>297</v>
      </c>
      <c r="AM37" s="125">
        <f>取引基本表!AR34</f>
        <v>549808</v>
      </c>
      <c r="AN37" s="256">
        <f t="shared" si="6"/>
        <v>4.5622990798280361E-2</v>
      </c>
    </row>
    <row r="38" spans="1:40">
      <c r="A38" s="136" t="s">
        <v>160</v>
      </c>
      <c r="B38" s="119" t="s">
        <v>212</v>
      </c>
      <c r="C38" s="257">
        <f t="shared" si="0"/>
        <v>0.42668283982472699</v>
      </c>
      <c r="D38" s="258">
        <f t="shared" si="1"/>
        <v>3.745569762927526E-2</v>
      </c>
      <c r="E38" s="258">
        <f t="shared" si="1"/>
        <v>3.4218337111297577E-2</v>
      </c>
      <c r="F38" s="258">
        <f t="shared" si="2"/>
        <v>0.52437100026299643</v>
      </c>
      <c r="G38" s="258">
        <f t="shared" si="2"/>
        <v>0.18042179614021467</v>
      </c>
      <c r="H38" s="256">
        <f t="shared" si="3"/>
        <v>3.1385057501308801E-2</v>
      </c>
      <c r="K38" s="136" t="s">
        <v>160</v>
      </c>
      <c r="L38" s="119" t="s">
        <v>212</v>
      </c>
      <c r="M38" s="125">
        <f>取引基本表!AX35</f>
        <v>1393255</v>
      </c>
      <c r="N38" s="126">
        <f>ABS(取引基本表!BF35)</f>
        <v>798777</v>
      </c>
      <c r="O38" s="127">
        <f t="shared" si="4"/>
        <v>0.57331716017527301</v>
      </c>
      <c r="P38" s="128">
        <f t="shared" si="5"/>
        <v>0.42668283982472699</v>
      </c>
      <c r="R38" s="136" t="s">
        <v>160</v>
      </c>
      <c r="S38" s="119" t="s">
        <v>212</v>
      </c>
      <c r="T38" s="130">
        <v>798490</v>
      </c>
      <c r="U38" s="129">
        <v>29908</v>
      </c>
      <c r="V38" s="130">
        <v>27323</v>
      </c>
      <c r="W38" s="254">
        <f t="shared" si="7"/>
        <v>3.745569762927526E-2</v>
      </c>
      <c r="X38" s="254">
        <f t="shared" si="8"/>
        <v>3.4218337111297577E-2</v>
      </c>
      <c r="Z38" s="136" t="s">
        <v>160</v>
      </c>
      <c r="AA38" s="103" t="s">
        <v>212</v>
      </c>
      <c r="AB38" s="133">
        <v>144065</v>
      </c>
      <c r="AC38" s="126">
        <v>138067</v>
      </c>
      <c r="AD38" s="126">
        <v>110912</v>
      </c>
      <c r="AE38" s="126">
        <v>25669</v>
      </c>
      <c r="AF38" s="126">
        <v>-8</v>
      </c>
      <c r="AG38" s="259">
        <f>取引基本表!BH35</f>
        <v>798490</v>
      </c>
      <c r="AH38" s="256">
        <f t="shared" si="9"/>
        <v>0.52437100026299643</v>
      </c>
      <c r="AI38" s="237">
        <f t="shared" si="10"/>
        <v>0.18042179614021467</v>
      </c>
      <c r="AK38" s="136" t="s">
        <v>160</v>
      </c>
      <c r="AL38" s="119" t="s">
        <v>212</v>
      </c>
      <c r="AM38" s="125">
        <f>取引基本表!AR35</f>
        <v>378225</v>
      </c>
      <c r="AN38" s="256">
        <f t="shared" si="6"/>
        <v>3.1385057501308801E-2</v>
      </c>
    </row>
    <row r="39" spans="1:40">
      <c r="A39" s="136" t="s">
        <v>161</v>
      </c>
      <c r="B39" s="119" t="s">
        <v>20</v>
      </c>
      <c r="C39" s="257">
        <f t="shared" si="0"/>
        <v>1</v>
      </c>
      <c r="D39" s="258">
        <f t="shared" si="1"/>
        <v>5.4632803645743147E-2</v>
      </c>
      <c r="E39" s="258">
        <f t="shared" si="1"/>
        <v>5.4632803645743147E-2</v>
      </c>
      <c r="F39" s="258">
        <f t="shared" si="2"/>
        <v>0.70125652740175148</v>
      </c>
      <c r="G39" s="258">
        <f t="shared" si="2"/>
        <v>0.351753812215997</v>
      </c>
      <c r="H39" s="256">
        <f t="shared" si="3"/>
        <v>2.6196741762610056E-3</v>
      </c>
      <c r="K39" s="136" t="s">
        <v>161</v>
      </c>
      <c r="L39" s="119" t="s">
        <v>20</v>
      </c>
      <c r="M39" s="125">
        <f>取引基本表!AX36</f>
        <v>1218517</v>
      </c>
      <c r="N39" s="126">
        <f>ABS(取引基本表!BF36)</f>
        <v>0</v>
      </c>
      <c r="O39" s="127">
        <f t="shared" si="4"/>
        <v>0</v>
      </c>
      <c r="P39" s="128">
        <f t="shared" si="5"/>
        <v>1</v>
      </c>
      <c r="R39" s="136" t="s">
        <v>161</v>
      </c>
      <c r="S39" s="119" t="s">
        <v>20</v>
      </c>
      <c r="T39" s="130">
        <v>1218517</v>
      </c>
      <c r="U39" s="129">
        <v>66571</v>
      </c>
      <c r="V39" s="130">
        <v>66571</v>
      </c>
      <c r="W39" s="254">
        <f t="shared" si="7"/>
        <v>5.4632803645743147E-2</v>
      </c>
      <c r="X39" s="254">
        <f t="shared" si="8"/>
        <v>5.4632803645743147E-2</v>
      </c>
      <c r="Z39" s="136" t="s">
        <v>161</v>
      </c>
      <c r="AA39" s="103" t="s">
        <v>20</v>
      </c>
      <c r="AB39" s="133">
        <v>428618</v>
      </c>
      <c r="AC39" s="126">
        <v>0</v>
      </c>
      <c r="AD39" s="126">
        <v>423940</v>
      </c>
      <c r="AE39" s="126">
        <v>1935</v>
      </c>
      <c r="AF39" s="126">
        <v>0</v>
      </c>
      <c r="AG39" s="259">
        <f>取引基本表!BH36</f>
        <v>1218517</v>
      </c>
      <c r="AH39" s="256">
        <f t="shared" si="9"/>
        <v>0.70125652740175148</v>
      </c>
      <c r="AI39" s="237">
        <f t="shared" si="10"/>
        <v>0.351753812215997</v>
      </c>
      <c r="AK39" s="136" t="s">
        <v>161</v>
      </c>
      <c r="AL39" s="119" t="s">
        <v>20</v>
      </c>
      <c r="AM39" s="125">
        <f>取引基本表!AR36</f>
        <v>31570</v>
      </c>
      <c r="AN39" s="256">
        <f t="shared" si="6"/>
        <v>2.6196741762610056E-3</v>
      </c>
    </row>
    <row r="40" spans="1:40">
      <c r="A40" s="136" t="s">
        <v>162</v>
      </c>
      <c r="B40" s="119" t="s">
        <v>21</v>
      </c>
      <c r="C40" s="257">
        <f t="shared" si="0"/>
        <v>0.86812466863195592</v>
      </c>
      <c r="D40" s="258">
        <f t="shared" si="1"/>
        <v>7.8167788596215718E-2</v>
      </c>
      <c r="E40" s="258">
        <f t="shared" si="1"/>
        <v>7.1051953968348291E-2</v>
      </c>
      <c r="F40" s="258">
        <f t="shared" si="2"/>
        <v>0.72849135138041188</v>
      </c>
      <c r="G40" s="258">
        <f t="shared" si="2"/>
        <v>0.5308449982881025</v>
      </c>
      <c r="H40" s="256">
        <f t="shared" si="3"/>
        <v>3.1726768564274997E-2</v>
      </c>
      <c r="K40" s="136" t="s">
        <v>162</v>
      </c>
      <c r="L40" s="119" t="s">
        <v>21</v>
      </c>
      <c r="M40" s="125">
        <f>取引基本表!AX37</f>
        <v>1912526</v>
      </c>
      <c r="N40" s="126">
        <f>ABS(取引基本表!BF37)</f>
        <v>252215</v>
      </c>
      <c r="O40" s="127">
        <f t="shared" si="4"/>
        <v>0.13187533136804414</v>
      </c>
      <c r="P40" s="128">
        <f t="shared" si="5"/>
        <v>0.86812466863195592</v>
      </c>
      <c r="R40" s="136" t="s">
        <v>162</v>
      </c>
      <c r="S40" s="119" t="s">
        <v>21</v>
      </c>
      <c r="T40" s="130">
        <v>1767045</v>
      </c>
      <c r="U40" s="129">
        <v>138126</v>
      </c>
      <c r="V40" s="130">
        <v>125552</v>
      </c>
      <c r="W40" s="254">
        <f t="shared" si="7"/>
        <v>7.8167788596215718E-2</v>
      </c>
      <c r="X40" s="254">
        <f t="shared" si="8"/>
        <v>7.1051953968348291E-2</v>
      </c>
      <c r="Z40" s="136" t="s">
        <v>162</v>
      </c>
      <c r="AA40" s="103" t="s">
        <v>21</v>
      </c>
      <c r="AB40" s="133">
        <v>938027</v>
      </c>
      <c r="AC40" s="126">
        <v>32952</v>
      </c>
      <c r="AD40" s="126">
        <v>299330</v>
      </c>
      <c r="AE40" s="126">
        <v>21645</v>
      </c>
      <c r="AF40" s="126">
        <v>-4677</v>
      </c>
      <c r="AG40" s="259">
        <f>取引基本表!BH37</f>
        <v>1767045</v>
      </c>
      <c r="AH40" s="256">
        <f t="shared" si="9"/>
        <v>0.72849135138041188</v>
      </c>
      <c r="AI40" s="237">
        <f t="shared" si="10"/>
        <v>0.5308449982881025</v>
      </c>
      <c r="AK40" s="136" t="s">
        <v>162</v>
      </c>
      <c r="AL40" s="119" t="s">
        <v>21</v>
      </c>
      <c r="AM40" s="125">
        <f>取引基本表!AR37</f>
        <v>382343</v>
      </c>
      <c r="AN40" s="256">
        <f t="shared" si="6"/>
        <v>3.1726768564274997E-2</v>
      </c>
    </row>
    <row r="41" spans="1:40">
      <c r="A41" s="136" t="s">
        <v>163</v>
      </c>
      <c r="B41" s="119" t="s">
        <v>252</v>
      </c>
      <c r="C41" s="257">
        <f t="shared" si="0"/>
        <v>0.9999434031873089</v>
      </c>
      <c r="D41" s="258">
        <f t="shared" si="1"/>
        <v>0.10372147914479408</v>
      </c>
      <c r="E41" s="258">
        <f t="shared" si="1"/>
        <v>9.872112035903656E-2</v>
      </c>
      <c r="F41" s="258">
        <f t="shared" si="2"/>
        <v>0.6065809667987323</v>
      </c>
      <c r="G41" s="258">
        <f t="shared" si="2"/>
        <v>0.50163334603597476</v>
      </c>
      <c r="H41" s="256">
        <f t="shared" si="3"/>
        <v>4.605647758626856E-2</v>
      </c>
      <c r="K41" s="136" t="s">
        <v>163</v>
      </c>
      <c r="L41" s="119" t="s">
        <v>252</v>
      </c>
      <c r="M41" s="125">
        <f>取引基本表!AX38</f>
        <v>2862352</v>
      </c>
      <c r="N41" s="126">
        <f>ABS(取引基本表!BF38)</f>
        <v>162</v>
      </c>
      <c r="O41" s="127">
        <f t="shared" si="4"/>
        <v>5.6596812691101581E-5</v>
      </c>
      <c r="P41" s="128">
        <f t="shared" si="5"/>
        <v>0.9999434031873089</v>
      </c>
      <c r="R41" s="136" t="s">
        <v>163</v>
      </c>
      <c r="S41" s="119" t="s">
        <v>252</v>
      </c>
      <c r="T41" s="130">
        <v>2870794</v>
      </c>
      <c r="U41" s="129">
        <v>297763</v>
      </c>
      <c r="V41" s="130">
        <v>283408</v>
      </c>
      <c r="W41" s="254">
        <f t="shared" si="7"/>
        <v>0.10372147914479408</v>
      </c>
      <c r="X41" s="254">
        <f t="shared" si="8"/>
        <v>9.872112035903656E-2</v>
      </c>
      <c r="Z41" s="136" t="s">
        <v>163</v>
      </c>
      <c r="AA41" s="103" t="s">
        <v>252</v>
      </c>
      <c r="AB41" s="133">
        <v>1440086</v>
      </c>
      <c r="AC41" s="126">
        <v>104745</v>
      </c>
      <c r="AD41" s="126">
        <v>187693</v>
      </c>
      <c r="AE41" s="126">
        <v>42435</v>
      </c>
      <c r="AF41" s="126">
        <v>-33590</v>
      </c>
      <c r="AG41" s="259">
        <f>取引基本表!BH38</f>
        <v>2870794</v>
      </c>
      <c r="AH41" s="256">
        <f t="shared" si="9"/>
        <v>0.6065809667987323</v>
      </c>
      <c r="AI41" s="237">
        <f t="shared" si="10"/>
        <v>0.50163334603597476</v>
      </c>
      <c r="AK41" s="136" t="s">
        <v>163</v>
      </c>
      <c r="AL41" s="119" t="s">
        <v>252</v>
      </c>
      <c r="AM41" s="125">
        <f>取引基本表!AR38</f>
        <v>555032</v>
      </c>
      <c r="AN41" s="256">
        <f t="shared" si="6"/>
        <v>4.605647758626856E-2</v>
      </c>
    </row>
    <row r="42" spans="1:40">
      <c r="A42" s="136" t="s">
        <v>170</v>
      </c>
      <c r="B42" s="119" t="s">
        <v>298</v>
      </c>
      <c r="C42" s="257">
        <f t="shared" si="0"/>
        <v>0.93692850875802069</v>
      </c>
      <c r="D42" s="258">
        <f t="shared" ref="D42:E47" si="11">W42</f>
        <v>0.13686157986208444</v>
      </c>
      <c r="E42" s="258">
        <f t="shared" si="11"/>
        <v>0.12798116275158378</v>
      </c>
      <c r="F42" s="258">
        <f t="shared" ref="F42:G46" si="12">AH42</f>
        <v>0.57339238661209846</v>
      </c>
      <c r="G42" s="258">
        <f t="shared" si="12"/>
        <v>0.49922072097325781</v>
      </c>
      <c r="H42" s="256">
        <f t="shared" si="3"/>
        <v>1.1809361738003208E-2</v>
      </c>
      <c r="K42" s="136" t="s">
        <v>170</v>
      </c>
      <c r="L42" s="119" t="s">
        <v>298</v>
      </c>
      <c r="M42" s="125">
        <f>取引基本表!AX39</f>
        <v>189198</v>
      </c>
      <c r="N42" s="126">
        <f>ABS(取引基本表!BF39)</f>
        <v>11933</v>
      </c>
      <c r="O42" s="127">
        <f t="shared" si="4"/>
        <v>6.3071491241979305E-2</v>
      </c>
      <c r="P42" s="128">
        <f t="shared" si="5"/>
        <v>0.93692850875802069</v>
      </c>
      <c r="R42" s="136" t="s">
        <v>170</v>
      </c>
      <c r="S42" s="119" t="s">
        <v>298</v>
      </c>
      <c r="T42" s="130">
        <v>178370</v>
      </c>
      <c r="U42" s="129">
        <v>24412</v>
      </c>
      <c r="V42" s="130">
        <v>22828</v>
      </c>
      <c r="W42" s="254">
        <f t="shared" si="7"/>
        <v>0.13686157986208444</v>
      </c>
      <c r="X42" s="254">
        <f t="shared" si="8"/>
        <v>0.12798116275158378</v>
      </c>
      <c r="Z42" s="136" t="s">
        <v>170</v>
      </c>
      <c r="AA42" s="103" t="s">
        <v>298</v>
      </c>
      <c r="AB42" s="133">
        <v>89046</v>
      </c>
      <c r="AC42" s="126">
        <v>-1024</v>
      </c>
      <c r="AD42" s="126">
        <v>11173</v>
      </c>
      <c r="AE42" s="126">
        <v>6286</v>
      </c>
      <c r="AF42" s="126">
        <v>-3205</v>
      </c>
      <c r="AG42" s="259">
        <f>取引基本表!BH39</f>
        <v>178370</v>
      </c>
      <c r="AH42" s="256">
        <f t="shared" ref="AH42:AH47" si="13">SUM(AB42:AF42)/AG42</f>
        <v>0.57339238661209846</v>
      </c>
      <c r="AI42" s="237">
        <f t="shared" si="10"/>
        <v>0.49922072097325781</v>
      </c>
      <c r="AK42" s="136" t="s">
        <v>170</v>
      </c>
      <c r="AL42" s="119" t="s">
        <v>298</v>
      </c>
      <c r="AM42" s="125">
        <f>取引基本表!AR39</f>
        <v>142316</v>
      </c>
      <c r="AN42" s="256">
        <f t="shared" si="6"/>
        <v>1.1809361738003208E-2</v>
      </c>
    </row>
    <row r="43" spans="1:40">
      <c r="A43" s="136" t="s">
        <v>203</v>
      </c>
      <c r="B43" s="119" t="s">
        <v>22</v>
      </c>
      <c r="C43" s="257">
        <f t="shared" si="0"/>
        <v>0.64668770435795053</v>
      </c>
      <c r="D43" s="258">
        <f t="shared" si="11"/>
        <v>0.11965406207615147</v>
      </c>
      <c r="E43" s="258">
        <f t="shared" si="11"/>
        <v>0.10089499703022012</v>
      </c>
      <c r="F43" s="258">
        <f t="shared" si="12"/>
        <v>0.5971160790993254</v>
      </c>
      <c r="G43" s="258">
        <f t="shared" si="12"/>
        <v>0.34525361813281841</v>
      </c>
      <c r="H43" s="256">
        <f t="shared" si="3"/>
        <v>1.6687581740348217E-2</v>
      </c>
      <c r="K43" s="136" t="s">
        <v>203</v>
      </c>
      <c r="L43" s="119" t="s">
        <v>22</v>
      </c>
      <c r="M43" s="125">
        <f>取引基本表!AX40</f>
        <v>2629883</v>
      </c>
      <c r="N43" s="126">
        <f>ABS(取引基本表!BF40)</f>
        <v>929170</v>
      </c>
      <c r="O43" s="127">
        <f t="shared" si="4"/>
        <v>0.35331229564204947</v>
      </c>
      <c r="P43" s="128">
        <f t="shared" si="5"/>
        <v>0.64668770435795053</v>
      </c>
      <c r="R43" s="136" t="s">
        <v>203</v>
      </c>
      <c r="S43" s="119" t="s">
        <v>22</v>
      </c>
      <c r="T43" s="130">
        <v>1870509</v>
      </c>
      <c r="U43" s="129">
        <v>223814</v>
      </c>
      <c r="V43" s="130">
        <v>188725</v>
      </c>
      <c r="W43" s="254">
        <f t="shared" si="7"/>
        <v>0.11965406207615147</v>
      </c>
      <c r="X43" s="254">
        <f t="shared" si="8"/>
        <v>0.10089499703022012</v>
      </c>
      <c r="Z43" s="136" t="s">
        <v>203</v>
      </c>
      <c r="AA43" s="103" t="s">
        <v>22</v>
      </c>
      <c r="AB43" s="133">
        <v>645800</v>
      </c>
      <c r="AC43" s="126">
        <v>167303</v>
      </c>
      <c r="AD43" s="126">
        <v>214790</v>
      </c>
      <c r="AE43" s="126">
        <v>89102</v>
      </c>
      <c r="AF43" s="126">
        <v>-84</v>
      </c>
      <c r="AG43" s="259">
        <f>取引基本表!BH40</f>
        <v>1870509</v>
      </c>
      <c r="AH43" s="256">
        <f t="shared" si="13"/>
        <v>0.5971160790993254</v>
      </c>
      <c r="AI43" s="237">
        <f t="shared" si="10"/>
        <v>0.34525361813281841</v>
      </c>
      <c r="AK43" s="136" t="s">
        <v>203</v>
      </c>
      <c r="AL43" s="119" t="s">
        <v>22</v>
      </c>
      <c r="AM43" s="125">
        <f>取引基本表!AR40</f>
        <v>201104</v>
      </c>
      <c r="AN43" s="256">
        <f t="shared" si="6"/>
        <v>1.6687581740348217E-2</v>
      </c>
    </row>
    <row r="44" spans="1:40">
      <c r="A44" s="136" t="s">
        <v>364</v>
      </c>
      <c r="B44" s="119" t="s">
        <v>365</v>
      </c>
      <c r="C44" s="257">
        <f t="shared" si="0"/>
        <v>0.69156580457188765</v>
      </c>
      <c r="D44" s="258">
        <f t="shared" si="11"/>
        <v>0.14406819380410243</v>
      </c>
      <c r="E44" s="258">
        <f t="shared" si="11"/>
        <v>0.11993705213297758</v>
      </c>
      <c r="F44" s="258">
        <f t="shared" si="12"/>
        <v>0.50862281906626206</v>
      </c>
      <c r="G44" s="258">
        <f t="shared" si="12"/>
        <v>0.27271905819722003</v>
      </c>
      <c r="H44" s="256">
        <f t="shared" si="3"/>
        <v>0.15674397651271663</v>
      </c>
      <c r="K44" s="136" t="s">
        <v>364</v>
      </c>
      <c r="L44" s="119" t="s">
        <v>366</v>
      </c>
      <c r="M44" s="125">
        <f>取引基本表!AX41</f>
        <v>2359988</v>
      </c>
      <c r="N44" s="126">
        <f>ABS(取引基本表!BF41)</f>
        <v>727901</v>
      </c>
      <c r="O44" s="127">
        <f t="shared" si="4"/>
        <v>0.30843419542811235</v>
      </c>
      <c r="P44" s="128">
        <f>1-O44</f>
        <v>0.69156580457188765</v>
      </c>
      <c r="R44" s="136" t="s">
        <v>364</v>
      </c>
      <c r="S44" s="119" t="s">
        <v>365</v>
      </c>
      <c r="T44" s="130">
        <v>2368309</v>
      </c>
      <c r="U44" s="129">
        <v>341198</v>
      </c>
      <c r="V44" s="130">
        <v>284048</v>
      </c>
      <c r="W44" s="254">
        <f t="shared" si="7"/>
        <v>0.14406819380410243</v>
      </c>
      <c r="X44" s="254">
        <f t="shared" si="8"/>
        <v>0.11993705213297758</v>
      </c>
      <c r="Z44" s="136" t="s">
        <v>364</v>
      </c>
      <c r="AA44" s="103" t="s">
        <v>23</v>
      </c>
      <c r="AB44" s="133">
        <v>645883</v>
      </c>
      <c r="AC44" s="126">
        <v>214272</v>
      </c>
      <c r="AD44" s="126">
        <v>217814</v>
      </c>
      <c r="AE44" s="126">
        <v>126621</v>
      </c>
      <c r="AF44" s="126">
        <v>-14</v>
      </c>
      <c r="AG44" s="259">
        <f>取引基本表!BH41</f>
        <v>2368309</v>
      </c>
      <c r="AH44" s="256">
        <f t="shared" si="13"/>
        <v>0.50862281906626206</v>
      </c>
      <c r="AI44" s="237">
        <f t="shared" si="10"/>
        <v>0.27271905819722003</v>
      </c>
      <c r="AK44" s="136" t="s">
        <v>364</v>
      </c>
      <c r="AL44" s="119" t="s">
        <v>23</v>
      </c>
      <c r="AM44" s="125">
        <f>取引基本表!AR41</f>
        <v>1888940</v>
      </c>
      <c r="AN44" s="256">
        <f t="shared" si="6"/>
        <v>0.15674397651271663</v>
      </c>
    </row>
    <row r="45" spans="1:40">
      <c r="A45" s="136" t="s">
        <v>367</v>
      </c>
      <c r="B45" s="119" t="s">
        <v>253</v>
      </c>
      <c r="C45" s="257">
        <f t="shared" si="0"/>
        <v>1</v>
      </c>
      <c r="D45" s="258">
        <f t="shared" si="11"/>
        <v>0</v>
      </c>
      <c r="E45" s="258">
        <f t="shared" si="11"/>
        <v>0</v>
      </c>
      <c r="F45" s="258">
        <f t="shared" si="12"/>
        <v>0</v>
      </c>
      <c r="G45" s="258">
        <f t="shared" si="12"/>
        <v>0</v>
      </c>
      <c r="H45" s="256">
        <f t="shared" si="3"/>
        <v>0</v>
      </c>
      <c r="K45" s="136" t="s">
        <v>367</v>
      </c>
      <c r="L45" s="119" t="s">
        <v>253</v>
      </c>
      <c r="M45" s="125">
        <f>取引基本表!AX42</f>
        <v>53866</v>
      </c>
      <c r="N45" s="126">
        <f>ABS(取引基本表!BF42)</f>
        <v>0</v>
      </c>
      <c r="O45" s="127">
        <f t="shared" si="4"/>
        <v>0</v>
      </c>
      <c r="P45" s="128">
        <f>1-O45</f>
        <v>1</v>
      </c>
      <c r="R45" s="136" t="s">
        <v>367</v>
      </c>
      <c r="S45" s="119" t="s">
        <v>253</v>
      </c>
      <c r="T45" s="130">
        <v>53866</v>
      </c>
      <c r="U45" s="129">
        <v>0</v>
      </c>
      <c r="V45" s="130">
        <v>0</v>
      </c>
      <c r="W45" s="254">
        <f t="shared" si="7"/>
        <v>0</v>
      </c>
      <c r="X45" s="254">
        <f t="shared" si="8"/>
        <v>0</v>
      </c>
      <c r="Z45" s="136" t="s">
        <v>367</v>
      </c>
      <c r="AA45" s="103" t="s">
        <v>253</v>
      </c>
      <c r="AB45" s="133">
        <v>0</v>
      </c>
      <c r="AC45" s="126">
        <v>0</v>
      </c>
      <c r="AD45" s="126">
        <v>0</v>
      </c>
      <c r="AE45" s="126">
        <v>0</v>
      </c>
      <c r="AF45" s="126">
        <v>0</v>
      </c>
      <c r="AG45" s="259">
        <f>取引基本表!BH42</f>
        <v>53866</v>
      </c>
      <c r="AH45" s="256">
        <v>0</v>
      </c>
      <c r="AI45" s="237">
        <v>0</v>
      </c>
      <c r="AK45" s="136" t="s">
        <v>367</v>
      </c>
      <c r="AL45" s="119" t="s">
        <v>253</v>
      </c>
      <c r="AM45" s="125">
        <f>取引基本表!AR42</f>
        <v>0</v>
      </c>
      <c r="AN45" s="256">
        <f t="shared" si="6"/>
        <v>0</v>
      </c>
    </row>
    <row r="46" spans="1:40">
      <c r="A46" s="136" t="s">
        <v>368</v>
      </c>
      <c r="B46" s="119" t="s">
        <v>254</v>
      </c>
      <c r="C46" s="257">
        <f t="shared" si="0"/>
        <v>0.99300149364803736</v>
      </c>
      <c r="D46" s="258">
        <f t="shared" si="11"/>
        <v>2.303242583452741E-3</v>
      </c>
      <c r="E46" s="258">
        <f t="shared" si="11"/>
        <v>2.2926285623308391E-3</v>
      </c>
      <c r="F46" s="258">
        <f t="shared" si="12"/>
        <v>0.42786180544499286</v>
      </c>
      <c r="G46" s="258">
        <f t="shared" si="12"/>
        <v>1.2662527198429125E-2</v>
      </c>
      <c r="H46" s="256">
        <f t="shared" si="3"/>
        <v>3.642815848522589E-5</v>
      </c>
      <c r="K46" s="136" t="s">
        <v>368</v>
      </c>
      <c r="L46" s="119" t="s">
        <v>254</v>
      </c>
      <c r="M46" s="125">
        <f>取引基本表!AX43</f>
        <v>189469</v>
      </c>
      <c r="N46" s="126">
        <f>ABS(取引基本表!BF43)</f>
        <v>1326</v>
      </c>
      <c r="O46" s="127">
        <f t="shared" si="4"/>
        <v>6.99850635196259E-3</v>
      </c>
      <c r="P46" s="128">
        <f>1-O46</f>
        <v>0.99300149364803736</v>
      </c>
      <c r="R46" s="136" t="s">
        <v>368</v>
      </c>
      <c r="S46" s="119" t="s">
        <v>254</v>
      </c>
      <c r="T46" s="130">
        <v>188430</v>
      </c>
      <c r="U46" s="129">
        <v>434</v>
      </c>
      <c r="V46" s="130">
        <v>432</v>
      </c>
      <c r="W46" s="254">
        <f t="shared" si="7"/>
        <v>2.303242583452741E-3</v>
      </c>
      <c r="X46" s="254">
        <f t="shared" si="8"/>
        <v>2.2926285623308391E-3</v>
      </c>
      <c r="Z46" s="136" t="s">
        <v>368</v>
      </c>
      <c r="AA46" s="103" t="s">
        <v>254</v>
      </c>
      <c r="AB46" s="133">
        <v>2386</v>
      </c>
      <c r="AC46" s="126">
        <v>66650</v>
      </c>
      <c r="AD46" s="126">
        <v>9241</v>
      </c>
      <c r="AE46" s="126">
        <v>3298</v>
      </c>
      <c r="AF46" s="126">
        <v>-953</v>
      </c>
      <c r="AG46" s="292">
        <f>取引基本表!BH43</f>
        <v>188430</v>
      </c>
      <c r="AH46" s="256">
        <f t="shared" si="13"/>
        <v>0.42786180544499286</v>
      </c>
      <c r="AI46" s="237">
        <f t="shared" si="10"/>
        <v>1.2662527198429125E-2</v>
      </c>
      <c r="AK46" s="136" t="s">
        <v>368</v>
      </c>
      <c r="AL46" s="119" t="s">
        <v>254</v>
      </c>
      <c r="AM46" s="293">
        <f>取引基本表!AR43</f>
        <v>439</v>
      </c>
      <c r="AN46" s="256">
        <f t="shared" si="6"/>
        <v>3.642815848522589E-5</v>
      </c>
    </row>
    <row r="47" spans="1:40">
      <c r="A47" s="213" t="s">
        <v>369</v>
      </c>
      <c r="B47" s="138" t="s">
        <v>164</v>
      </c>
      <c r="C47" s="238">
        <f t="shared" si="0"/>
        <v>0.58532523599566522</v>
      </c>
      <c r="D47" s="239">
        <f t="shared" si="11"/>
        <v>6.4581730562403572E-2</v>
      </c>
      <c r="E47" s="239">
        <f t="shared" si="11"/>
        <v>5.7136770824146227E-2</v>
      </c>
      <c r="F47" s="239">
        <f>AH47</f>
        <v>0.5063294671067512</v>
      </c>
      <c r="G47" s="239">
        <f>AI47</f>
        <v>0.25475569279079324</v>
      </c>
      <c r="H47" s="262">
        <f t="shared" si="3"/>
        <v>1</v>
      </c>
      <c r="K47" s="213" t="s">
        <v>369</v>
      </c>
      <c r="L47" s="157" t="s">
        <v>164</v>
      </c>
      <c r="M47" s="140">
        <f>取引基本表!AX44</f>
        <v>40027642</v>
      </c>
      <c r="N47" s="263">
        <f>ABS(取引基本表!BF44)</f>
        <v>16598453</v>
      </c>
      <c r="O47" s="141">
        <f t="shared" si="4"/>
        <v>0.41467476400433478</v>
      </c>
      <c r="P47" s="139">
        <f>1-O47</f>
        <v>0.58532523599566522</v>
      </c>
      <c r="R47" s="213" t="s">
        <v>369</v>
      </c>
      <c r="S47" s="157" t="s">
        <v>164</v>
      </c>
      <c r="T47" s="142">
        <f>SUM(T8:T46)</f>
        <v>38958572</v>
      </c>
      <c r="U47" s="142">
        <f>SUM(U8:U46)</f>
        <v>2516012</v>
      </c>
      <c r="V47" s="142">
        <f>SUM(V8:V46)</f>
        <v>2225967</v>
      </c>
      <c r="W47" s="264">
        <f t="shared" si="7"/>
        <v>6.4581730562403572E-2</v>
      </c>
      <c r="X47" s="264">
        <f t="shared" si="8"/>
        <v>5.7136770824146227E-2</v>
      </c>
      <c r="Z47" s="213" t="s">
        <v>369</v>
      </c>
      <c r="AA47" s="143" t="s">
        <v>164</v>
      </c>
      <c r="AB47" s="134">
        <v>9924918</v>
      </c>
      <c r="AC47" s="135">
        <v>3774641</v>
      </c>
      <c r="AD47" s="135">
        <v>4949195</v>
      </c>
      <c r="AE47" s="135">
        <v>1186324</v>
      </c>
      <c r="AF47" s="135">
        <v>-109205</v>
      </c>
      <c r="AG47" s="292">
        <f>取引基本表!BH44</f>
        <v>38958572</v>
      </c>
      <c r="AH47" s="262">
        <f t="shared" si="13"/>
        <v>0.5063294671067512</v>
      </c>
      <c r="AI47" s="240">
        <f t="shared" si="10"/>
        <v>0.25475569279079324</v>
      </c>
      <c r="AK47" s="213" t="s">
        <v>369</v>
      </c>
      <c r="AL47" s="157" t="s">
        <v>164</v>
      </c>
      <c r="AM47" s="140">
        <f>取引基本表!AR44</f>
        <v>12051117</v>
      </c>
      <c r="AN47" s="262">
        <f t="shared" si="6"/>
        <v>1</v>
      </c>
    </row>
    <row r="48" spans="1:40">
      <c r="A48" s="222" t="s">
        <v>318</v>
      </c>
      <c r="K48" s="222" t="s">
        <v>318</v>
      </c>
      <c r="R48" s="222" t="s">
        <v>370</v>
      </c>
      <c r="Z48" s="57" t="s">
        <v>370</v>
      </c>
      <c r="AK48" s="222" t="s">
        <v>318</v>
      </c>
    </row>
    <row r="49" s="57" customFormat="1"/>
    <row r="50" s="57" customFormat="1"/>
    <row r="51" s="57" customFormat="1"/>
    <row r="52" s="57" customFormat="1"/>
  </sheetData>
  <mergeCells count="1">
    <mergeCell ref="W5:X5"/>
  </mergeCells>
  <phoneticPr fontId="3"/>
  <pageMargins left="0.78740157480314965" right="0.59055118110236227" top="0.98425196850393704" bottom="0.98425196850393704" header="0.51181102362204722" footer="0.51181102362204722"/>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132"/>
  <sheetViews>
    <sheetView zoomScaleNormal="100" zoomScaleSheetLayoutView="100" workbookViewId="0">
      <pane xSplit="2" ySplit="4" topLeftCell="C5" activePane="bottomRight" state="frozen"/>
      <selection pane="topRight" activeCell="C1" sqref="C1"/>
      <selection pane="bottomLeft" activeCell="A5" sqref="A5"/>
      <selection pane="bottomRight" activeCell="B4" sqref="B4"/>
    </sheetView>
  </sheetViews>
  <sheetFormatPr defaultRowHeight="12"/>
  <cols>
    <col min="1" max="1" width="3.625" style="57" customWidth="1"/>
    <col min="2" max="2" width="24.125" style="57" customWidth="1"/>
    <col min="3" max="11" width="11.625" style="57" customWidth="1"/>
    <col min="12" max="16384" width="9" style="57"/>
  </cols>
  <sheetData>
    <row r="1" spans="1:12">
      <c r="A1" s="57" t="s">
        <v>371</v>
      </c>
    </row>
    <row r="2" spans="1:12">
      <c r="A2" s="57" t="s">
        <v>189</v>
      </c>
      <c r="K2" s="204" t="s">
        <v>137</v>
      </c>
    </row>
    <row r="3" spans="1:12">
      <c r="A3" s="205" t="s">
        <v>138</v>
      </c>
      <c r="B3" s="206"/>
      <c r="C3" s="202">
        <v>41</v>
      </c>
      <c r="D3" s="97">
        <v>42</v>
      </c>
      <c r="E3" s="97">
        <v>43</v>
      </c>
      <c r="F3" s="97">
        <v>44</v>
      </c>
      <c r="G3" s="97">
        <v>45</v>
      </c>
      <c r="H3" s="97">
        <v>46</v>
      </c>
      <c r="I3" s="97">
        <v>49</v>
      </c>
      <c r="J3" s="97">
        <v>50</v>
      </c>
      <c r="K3" s="107">
        <v>58</v>
      </c>
    </row>
    <row r="4" spans="1:12" ht="30" customHeight="1">
      <c r="A4" s="208"/>
      <c r="B4" s="209" t="s">
        <v>245</v>
      </c>
      <c r="C4" s="265" t="s">
        <v>372</v>
      </c>
      <c r="D4" s="210" t="s">
        <v>28</v>
      </c>
      <c r="E4" s="210" t="s">
        <v>29</v>
      </c>
      <c r="F4" s="210" t="s">
        <v>165</v>
      </c>
      <c r="G4" s="210" t="s">
        <v>166</v>
      </c>
      <c r="H4" s="210" t="s">
        <v>30</v>
      </c>
      <c r="I4" s="210" t="s">
        <v>31</v>
      </c>
      <c r="J4" s="210" t="s">
        <v>32</v>
      </c>
      <c r="K4" s="266" t="s">
        <v>42</v>
      </c>
    </row>
    <row r="5" spans="1:12">
      <c r="A5" s="124" t="s">
        <v>219</v>
      </c>
      <c r="B5" s="119" t="s">
        <v>272</v>
      </c>
      <c r="C5" s="267">
        <v>1725.5573542711679</v>
      </c>
      <c r="D5" s="268">
        <v>37765.427613213942</v>
      </c>
      <c r="E5" s="268">
        <v>1420.249994023769</v>
      </c>
      <c r="F5" s="268">
        <v>130.32057435948835</v>
      </c>
      <c r="G5" s="268">
        <v>1853.6750528585503</v>
      </c>
      <c r="H5" s="268">
        <v>-6.5410881940503875</v>
      </c>
      <c r="I5" s="268">
        <v>1062.5797258228997</v>
      </c>
      <c r="J5" s="268">
        <v>146863.73077364426</v>
      </c>
      <c r="K5" s="269">
        <v>190815.00000000003</v>
      </c>
      <c r="L5" s="270"/>
    </row>
    <row r="6" spans="1:12">
      <c r="A6" s="136" t="s">
        <v>220</v>
      </c>
      <c r="B6" s="119" t="s">
        <v>373</v>
      </c>
      <c r="C6" s="267">
        <v>186.77304107282671</v>
      </c>
      <c r="D6" s="268">
        <v>3773.356326966943</v>
      </c>
      <c r="E6" s="268">
        <v>139.76516100633847</v>
      </c>
      <c r="F6" s="268">
        <v>61.033912185268626</v>
      </c>
      <c r="G6" s="268">
        <v>173.98467933968314</v>
      </c>
      <c r="H6" s="268">
        <v>2196.4051462943335</v>
      </c>
      <c r="I6" s="268">
        <v>486.76621088605873</v>
      </c>
      <c r="J6" s="268">
        <v>3777.9155222485474</v>
      </c>
      <c r="K6" s="269">
        <v>10795.999999999998</v>
      </c>
      <c r="L6" s="270"/>
    </row>
    <row r="7" spans="1:12">
      <c r="A7" s="136" t="s">
        <v>221</v>
      </c>
      <c r="B7" s="119" t="s">
        <v>374</v>
      </c>
      <c r="C7" s="267">
        <v>1314.9869894286328</v>
      </c>
      <c r="D7" s="268">
        <v>17844.367028336143</v>
      </c>
      <c r="E7" s="268">
        <v>1035.8202492721612</v>
      </c>
      <c r="F7" s="268">
        <v>14.149762590053552</v>
      </c>
      <c r="G7" s="268">
        <v>106.51432257759011</v>
      </c>
      <c r="H7" s="268">
        <v>190.60065072706348</v>
      </c>
      <c r="I7" s="268">
        <v>2764.1283261240587</v>
      </c>
      <c r="J7" s="268">
        <v>22578.432670944287</v>
      </c>
      <c r="K7" s="269">
        <v>45848.999999999985</v>
      </c>
      <c r="L7" s="270"/>
    </row>
    <row r="8" spans="1:12">
      <c r="A8" s="136" t="s">
        <v>222</v>
      </c>
      <c r="B8" s="119" t="s">
        <v>7</v>
      </c>
      <c r="C8" s="267">
        <v>104.86561839662318</v>
      </c>
      <c r="D8" s="268">
        <v>3116.4384635318738</v>
      </c>
      <c r="E8" s="268">
        <v>648.37699951581897</v>
      </c>
      <c r="F8" s="268">
        <v>177.01424082288003</v>
      </c>
      <c r="G8" s="268">
        <v>537.89222492053375</v>
      </c>
      <c r="H8" s="268">
        <v>-22.457663773943757</v>
      </c>
      <c r="I8" s="268">
        <v>2346.2032831882002</v>
      </c>
      <c r="J8" s="268">
        <v>11853.666833398021</v>
      </c>
      <c r="K8" s="269">
        <v>18762.000000000007</v>
      </c>
      <c r="L8" s="270"/>
    </row>
    <row r="9" spans="1:12">
      <c r="A9" s="136" t="s">
        <v>223</v>
      </c>
      <c r="B9" s="119" t="s">
        <v>210</v>
      </c>
      <c r="C9" s="267">
        <v>19875.987168268228</v>
      </c>
      <c r="D9" s="268">
        <v>348270.18095579819</v>
      </c>
      <c r="E9" s="268">
        <v>7671.5161313987974</v>
      </c>
      <c r="F9" s="268">
        <v>145.6342221474585</v>
      </c>
      <c r="G9" s="268">
        <v>1189.0254730685822</v>
      </c>
      <c r="H9" s="268">
        <v>-323.41537305323271</v>
      </c>
      <c r="I9" s="268">
        <v>12797.741134109996</v>
      </c>
      <c r="J9" s="268">
        <v>1544808.3302882619</v>
      </c>
      <c r="K9" s="269">
        <v>1934435</v>
      </c>
      <c r="L9" s="270"/>
    </row>
    <row r="10" spans="1:12">
      <c r="A10" s="136" t="s">
        <v>224</v>
      </c>
      <c r="B10" s="119" t="s">
        <v>8</v>
      </c>
      <c r="C10" s="267">
        <v>371.41680934034133</v>
      </c>
      <c r="D10" s="268">
        <v>15190.258714158304</v>
      </c>
      <c r="E10" s="268">
        <v>864.158767729445</v>
      </c>
      <c r="F10" s="268">
        <v>159.87664943137329</v>
      </c>
      <c r="G10" s="268">
        <v>1019.9956327057561</v>
      </c>
      <c r="H10" s="268">
        <v>462.26127444681765</v>
      </c>
      <c r="I10" s="268">
        <v>5941.774804269794</v>
      </c>
      <c r="J10" s="268">
        <v>56705.257347918188</v>
      </c>
      <c r="K10" s="269">
        <v>80715.000000000015</v>
      </c>
      <c r="L10" s="270"/>
    </row>
    <row r="11" spans="1:12">
      <c r="A11" s="136" t="s">
        <v>225</v>
      </c>
      <c r="B11" s="119" t="s">
        <v>36</v>
      </c>
      <c r="C11" s="267">
        <v>1429.1875870920569</v>
      </c>
      <c r="D11" s="268">
        <v>16524.944273511916</v>
      </c>
      <c r="E11" s="268">
        <v>6770.1989116002787</v>
      </c>
      <c r="F11" s="268">
        <v>7244.6159278068008</v>
      </c>
      <c r="G11" s="268">
        <v>19897.150712683109</v>
      </c>
      <c r="H11" s="268">
        <v>-1231.7922816840912</v>
      </c>
      <c r="I11" s="268">
        <v>43006.18420209449</v>
      </c>
      <c r="J11" s="268">
        <v>256605.51066689551</v>
      </c>
      <c r="K11" s="269">
        <v>350246.00000000006</v>
      </c>
      <c r="L11" s="270"/>
    </row>
    <row r="12" spans="1:12">
      <c r="A12" s="136" t="s">
        <v>226</v>
      </c>
      <c r="B12" s="119" t="s">
        <v>9</v>
      </c>
      <c r="C12" s="267">
        <v>2180.5948248992418</v>
      </c>
      <c r="D12" s="268">
        <v>37776.527574578911</v>
      </c>
      <c r="E12" s="268">
        <v>60595.494882028113</v>
      </c>
      <c r="F12" s="268">
        <v>955.95037957742852</v>
      </c>
      <c r="G12" s="268">
        <v>3570.3133512121567</v>
      </c>
      <c r="H12" s="268">
        <v>10090.426600259838</v>
      </c>
      <c r="I12" s="268">
        <v>311995.0060971473</v>
      </c>
      <c r="J12" s="268">
        <v>1043400.6862902978</v>
      </c>
      <c r="K12" s="269">
        <v>1470565.0000000007</v>
      </c>
      <c r="L12" s="270"/>
    </row>
    <row r="13" spans="1:12">
      <c r="A13" s="136" t="s">
        <v>227</v>
      </c>
      <c r="B13" s="119" t="s">
        <v>10</v>
      </c>
      <c r="C13" s="267">
        <v>696.44406127350169</v>
      </c>
      <c r="D13" s="268">
        <v>37073.396774850306</v>
      </c>
      <c r="E13" s="268">
        <v>5124.1683038591682</v>
      </c>
      <c r="F13" s="268">
        <v>1611.7829227891762</v>
      </c>
      <c r="G13" s="268">
        <v>4469.9949226046911</v>
      </c>
      <c r="H13" s="268">
        <v>0.9305654597576748</v>
      </c>
      <c r="I13" s="268">
        <v>6280.7376825290576</v>
      </c>
      <c r="J13" s="268">
        <v>59854.544766634295</v>
      </c>
      <c r="K13" s="269">
        <v>115111.99999999994</v>
      </c>
      <c r="L13" s="270"/>
    </row>
    <row r="14" spans="1:12">
      <c r="A14" s="136" t="s">
        <v>139</v>
      </c>
      <c r="B14" s="119" t="s">
        <v>295</v>
      </c>
      <c r="C14" s="267">
        <v>654.20696619477974</v>
      </c>
      <c r="D14" s="268">
        <v>16972.175694483045</v>
      </c>
      <c r="E14" s="268">
        <v>3729.6837922699501</v>
      </c>
      <c r="F14" s="268">
        <v>2048.9389179259447</v>
      </c>
      <c r="G14" s="268">
        <v>7043.3363554456664</v>
      </c>
      <c r="H14" s="268">
        <v>177.13595446225338</v>
      </c>
      <c r="I14" s="268">
        <v>85537.754761963646</v>
      </c>
      <c r="J14" s="268">
        <v>444304.76755725458</v>
      </c>
      <c r="K14" s="269">
        <v>560467.99999999988</v>
      </c>
      <c r="L14" s="270"/>
    </row>
    <row r="15" spans="1:12">
      <c r="A15" s="136" t="s">
        <v>140</v>
      </c>
      <c r="B15" s="119" t="s">
        <v>11</v>
      </c>
      <c r="C15" s="267">
        <v>337.46205041128837</v>
      </c>
      <c r="D15" s="268">
        <v>5238.5789914084398</v>
      </c>
      <c r="E15" s="268">
        <v>1738.287271846882</v>
      </c>
      <c r="F15" s="268">
        <v>9539.6671292109932</v>
      </c>
      <c r="G15" s="268">
        <v>20315.520359807593</v>
      </c>
      <c r="H15" s="268">
        <v>-1608.5410605909935</v>
      </c>
      <c r="I15" s="268">
        <v>19298.405561977925</v>
      </c>
      <c r="J15" s="268">
        <v>207381.61969592771</v>
      </c>
      <c r="K15" s="269">
        <v>262240.99999999983</v>
      </c>
      <c r="L15" s="270"/>
    </row>
    <row r="16" spans="1:12">
      <c r="A16" s="136" t="s">
        <v>141</v>
      </c>
      <c r="B16" s="119" t="s">
        <v>12</v>
      </c>
      <c r="C16" s="267">
        <v>154.02424179397025</v>
      </c>
      <c r="D16" s="268">
        <v>3547.3412501274579</v>
      </c>
      <c r="E16" s="268">
        <v>1040.5708692119297</v>
      </c>
      <c r="F16" s="268">
        <v>7982.5042127986926</v>
      </c>
      <c r="G16" s="268">
        <v>23034.492458790526</v>
      </c>
      <c r="H16" s="268">
        <v>-8075.1268082900624</v>
      </c>
      <c r="I16" s="268">
        <v>685915.8208862613</v>
      </c>
      <c r="J16" s="268">
        <v>2136490.372889305</v>
      </c>
      <c r="K16" s="269">
        <v>2850089.9999999991</v>
      </c>
      <c r="L16" s="270"/>
    </row>
    <row r="17" spans="1:12">
      <c r="A17" s="136" t="s">
        <v>142</v>
      </c>
      <c r="B17" s="119" t="s">
        <v>13</v>
      </c>
      <c r="C17" s="267">
        <v>61.011779669691975</v>
      </c>
      <c r="D17" s="268">
        <v>2253.6302886268554</v>
      </c>
      <c r="E17" s="268">
        <v>625.83753461383139</v>
      </c>
      <c r="F17" s="268">
        <v>883.46591498007058</v>
      </c>
      <c r="G17" s="268">
        <v>2359.4251457790974</v>
      </c>
      <c r="H17" s="268">
        <v>-908.09884280425717</v>
      </c>
      <c r="I17" s="268">
        <v>47044.636464569769</v>
      </c>
      <c r="J17" s="268">
        <v>224283.09171456489</v>
      </c>
      <c r="K17" s="269">
        <v>276602.99999999994</v>
      </c>
      <c r="L17" s="270"/>
    </row>
    <row r="18" spans="1:12">
      <c r="A18" s="136" t="s">
        <v>143</v>
      </c>
      <c r="B18" s="119" t="s">
        <v>14</v>
      </c>
      <c r="C18" s="267">
        <v>660.12981787295143</v>
      </c>
      <c r="D18" s="268">
        <v>9490.9857618829319</v>
      </c>
      <c r="E18" s="268">
        <v>2764.2852691979597</v>
      </c>
      <c r="F18" s="268">
        <v>14837.167213374449</v>
      </c>
      <c r="G18" s="268">
        <v>36735.252720263867</v>
      </c>
      <c r="H18" s="268">
        <v>-801.32633750612763</v>
      </c>
      <c r="I18" s="268">
        <v>46447.747616919289</v>
      </c>
      <c r="J18" s="268">
        <v>528298.75793799455</v>
      </c>
      <c r="K18" s="269">
        <v>638432.99999999988</v>
      </c>
      <c r="L18" s="270"/>
    </row>
    <row r="19" spans="1:12">
      <c r="A19" s="136" t="s">
        <v>144</v>
      </c>
      <c r="B19" s="119" t="s">
        <v>232</v>
      </c>
      <c r="C19" s="267">
        <v>132.66779189147942</v>
      </c>
      <c r="D19" s="268">
        <v>2731.0691156334642</v>
      </c>
      <c r="E19" s="268">
        <v>1066.3883065726179</v>
      </c>
      <c r="F19" s="268">
        <v>1945.6538369387574</v>
      </c>
      <c r="G19" s="268">
        <v>37388.773981902159</v>
      </c>
      <c r="H19" s="268">
        <v>3841.002274734522</v>
      </c>
      <c r="I19" s="268">
        <v>369101.20230598625</v>
      </c>
      <c r="J19" s="268">
        <v>662241.24238634063</v>
      </c>
      <c r="K19" s="269">
        <v>1078448</v>
      </c>
      <c r="L19" s="270"/>
    </row>
    <row r="20" spans="1:12">
      <c r="A20" s="136" t="s">
        <v>145</v>
      </c>
      <c r="B20" s="119" t="s">
        <v>233</v>
      </c>
      <c r="C20" s="267">
        <v>144.83544921656926</v>
      </c>
      <c r="D20" s="268">
        <v>2603.3793318693833</v>
      </c>
      <c r="E20" s="268">
        <v>1059.9894264931336</v>
      </c>
      <c r="F20" s="268">
        <v>820.15800516555316</v>
      </c>
      <c r="G20" s="268">
        <v>61585.941596931574</v>
      </c>
      <c r="H20" s="268">
        <v>253.71783461778432</v>
      </c>
      <c r="I20" s="268">
        <v>386888.90636206447</v>
      </c>
      <c r="J20" s="268">
        <v>409944.07199364144</v>
      </c>
      <c r="K20" s="269">
        <v>863300.99999999988</v>
      </c>
      <c r="L20" s="270"/>
    </row>
    <row r="21" spans="1:12">
      <c r="A21" s="136" t="s">
        <v>146</v>
      </c>
      <c r="B21" s="119" t="s">
        <v>234</v>
      </c>
      <c r="C21" s="267">
        <v>708.01857374947997</v>
      </c>
      <c r="D21" s="268">
        <v>12841.908625169424</v>
      </c>
      <c r="E21" s="268">
        <v>14591.034951557394</v>
      </c>
      <c r="F21" s="268">
        <v>6721.7651468636359</v>
      </c>
      <c r="G21" s="268">
        <v>94497.205329699194</v>
      </c>
      <c r="H21" s="268">
        <v>4538.0632397737654</v>
      </c>
      <c r="I21" s="268">
        <v>24368.541515053013</v>
      </c>
      <c r="J21" s="268">
        <v>75770.462618134086</v>
      </c>
      <c r="K21" s="269">
        <v>234037</v>
      </c>
      <c r="L21" s="270"/>
    </row>
    <row r="22" spans="1:12">
      <c r="A22" s="136" t="s">
        <v>147</v>
      </c>
      <c r="B22" s="119" t="s">
        <v>375</v>
      </c>
      <c r="C22" s="267">
        <v>129.0214342524977</v>
      </c>
      <c r="D22" s="268">
        <v>4295.5135233042747</v>
      </c>
      <c r="E22" s="268">
        <v>1433.7669848438532</v>
      </c>
      <c r="F22" s="268">
        <v>624.29790496016517</v>
      </c>
      <c r="G22" s="268">
        <v>4093.6300124831973</v>
      </c>
      <c r="H22" s="268">
        <v>-1938.1853365034772</v>
      </c>
      <c r="I22" s="268">
        <v>151794.34556253269</v>
      </c>
      <c r="J22" s="268">
        <v>159827.60991412695</v>
      </c>
      <c r="K22" s="269">
        <v>320260.00000000012</v>
      </c>
      <c r="L22" s="270"/>
    </row>
    <row r="23" spans="1:12">
      <c r="A23" s="136" t="s">
        <v>148</v>
      </c>
      <c r="B23" s="119" t="s">
        <v>15</v>
      </c>
      <c r="C23" s="267">
        <v>1040.489570487362</v>
      </c>
      <c r="D23" s="268">
        <v>42341.30689911417</v>
      </c>
      <c r="E23" s="268">
        <v>1768.8374856179032</v>
      </c>
      <c r="F23" s="268">
        <v>4389.7620557870296</v>
      </c>
      <c r="G23" s="268">
        <v>63520.165001144633</v>
      </c>
      <c r="H23" s="268">
        <v>4427.4657195829623</v>
      </c>
      <c r="I23" s="268">
        <v>561890.95480943215</v>
      </c>
      <c r="J23" s="268">
        <v>847966.01845883252</v>
      </c>
      <c r="K23" s="269">
        <v>1527344.9999999986</v>
      </c>
      <c r="L23" s="270"/>
    </row>
    <row r="24" spans="1:12">
      <c r="A24" s="136" t="s">
        <v>149</v>
      </c>
      <c r="B24" s="119" t="s">
        <v>290</v>
      </c>
      <c r="C24" s="267">
        <v>105.71218122369008</v>
      </c>
      <c r="D24" s="268">
        <v>27599.858185466885</v>
      </c>
      <c r="E24" s="268">
        <v>495.95787578389525</v>
      </c>
      <c r="F24" s="268">
        <v>5807.1859358655911</v>
      </c>
      <c r="G24" s="268">
        <v>19597.053135003865</v>
      </c>
      <c r="H24" s="268">
        <v>-1353.7019519891587</v>
      </c>
      <c r="I24" s="268">
        <v>138981.55377726871</v>
      </c>
      <c r="J24" s="268">
        <v>396674.38086137682</v>
      </c>
      <c r="K24" s="269">
        <v>587908.00000000023</v>
      </c>
      <c r="L24" s="270"/>
    </row>
    <row r="25" spans="1:12">
      <c r="A25" s="136" t="s">
        <v>150</v>
      </c>
      <c r="B25" s="119" t="s">
        <v>208</v>
      </c>
      <c r="C25" s="267">
        <v>231.18222783628431</v>
      </c>
      <c r="D25" s="268">
        <v>28422.486555218529</v>
      </c>
      <c r="E25" s="268">
        <v>2676.8889389633523</v>
      </c>
      <c r="F25" s="268">
        <v>6027.4262017522287</v>
      </c>
      <c r="G25" s="268">
        <v>38592.272994462503</v>
      </c>
      <c r="H25" s="268">
        <v>1936.969399381881</v>
      </c>
      <c r="I25" s="268">
        <v>531171.3227043302</v>
      </c>
      <c r="J25" s="268">
        <v>517109.45097805467</v>
      </c>
      <c r="K25" s="269">
        <v>1126167.9999999995</v>
      </c>
      <c r="L25" s="270"/>
    </row>
    <row r="26" spans="1:12">
      <c r="A26" s="136" t="s">
        <v>151</v>
      </c>
      <c r="B26" s="119" t="s">
        <v>16</v>
      </c>
      <c r="C26" s="267">
        <v>2899.2092852170845</v>
      </c>
      <c r="D26" s="268">
        <v>43414.040770453495</v>
      </c>
      <c r="E26" s="268">
        <v>7785.0758120063665</v>
      </c>
      <c r="F26" s="268">
        <v>1609.1763750237633</v>
      </c>
      <c r="G26" s="268">
        <v>11690.996213180029</v>
      </c>
      <c r="H26" s="268">
        <v>196.07626740399911</v>
      </c>
      <c r="I26" s="268">
        <v>62369.764792668095</v>
      </c>
      <c r="J26" s="268">
        <v>327718.6604840472</v>
      </c>
      <c r="K26" s="269">
        <v>457683.00000000006</v>
      </c>
      <c r="L26" s="270"/>
    </row>
    <row r="27" spans="1:12">
      <c r="A27" s="136" t="s">
        <v>152</v>
      </c>
      <c r="B27" s="119" t="s">
        <v>17</v>
      </c>
      <c r="C27" s="267">
        <v>1340.9115090859821</v>
      </c>
      <c r="D27" s="268">
        <v>51816.687819204781</v>
      </c>
      <c r="E27" s="268">
        <v>23160.11394310063</v>
      </c>
      <c r="F27" s="268">
        <v>562526.49933976075</v>
      </c>
      <c r="G27" s="268">
        <v>1148034.2427640706</v>
      </c>
      <c r="H27" s="268">
        <v>15.165564427313615</v>
      </c>
      <c r="I27" s="268">
        <v>14155.952168346086</v>
      </c>
      <c r="J27" s="268">
        <v>51183.426892004434</v>
      </c>
      <c r="K27" s="269">
        <v>1852233.0000000007</v>
      </c>
      <c r="L27" s="270"/>
    </row>
    <row r="28" spans="1:12">
      <c r="A28" s="136" t="s">
        <v>153</v>
      </c>
      <c r="B28" s="119" t="s">
        <v>209</v>
      </c>
      <c r="C28" s="267">
        <v>13604.099395676039</v>
      </c>
      <c r="D28" s="268">
        <v>359461.29169765691</v>
      </c>
      <c r="E28" s="268">
        <v>78022.322282838053</v>
      </c>
      <c r="F28" s="268">
        <v>7669.9873528846956</v>
      </c>
      <c r="G28" s="268">
        <v>37370.545883548257</v>
      </c>
      <c r="H28" s="268">
        <v>-50.745331516700844</v>
      </c>
      <c r="I28" s="268">
        <v>113253.29864154535</v>
      </c>
      <c r="J28" s="268">
        <v>485681.20007736736</v>
      </c>
      <c r="K28" s="269">
        <v>1095012</v>
      </c>
      <c r="L28" s="270"/>
    </row>
    <row r="29" spans="1:12">
      <c r="A29" s="136" t="s">
        <v>154</v>
      </c>
      <c r="B29" s="119" t="s">
        <v>236</v>
      </c>
      <c r="C29" s="267">
        <v>3087.1736985555917</v>
      </c>
      <c r="D29" s="268">
        <v>111115.15629611413</v>
      </c>
      <c r="E29" s="268">
        <v>23590.914909583043</v>
      </c>
      <c r="F29" s="268">
        <v>1531.643615458052</v>
      </c>
      <c r="G29" s="268">
        <v>8822.7682312670386</v>
      </c>
      <c r="H29" s="268">
        <v>21.918166847732845</v>
      </c>
      <c r="I29" s="268">
        <v>7824.2789567053578</v>
      </c>
      <c r="J29" s="268">
        <v>31806.146125469109</v>
      </c>
      <c r="K29" s="269">
        <v>187800.00000000006</v>
      </c>
      <c r="L29" s="270"/>
    </row>
    <row r="30" spans="1:12">
      <c r="A30" s="136" t="s">
        <v>155</v>
      </c>
      <c r="B30" s="119" t="s">
        <v>376</v>
      </c>
      <c r="C30" s="267">
        <v>4577.1601875007691</v>
      </c>
      <c r="D30" s="268">
        <v>48623.853477622113</v>
      </c>
      <c r="E30" s="268">
        <v>76410.585935467054</v>
      </c>
      <c r="F30" s="268">
        <v>1732.9061247505615</v>
      </c>
      <c r="G30" s="268">
        <v>7012.8058971742512</v>
      </c>
      <c r="H30" s="268">
        <v>31.337820028188574</v>
      </c>
      <c r="I30" s="268">
        <v>6884.2442083738069</v>
      </c>
      <c r="J30" s="268">
        <v>32663.106349083282</v>
      </c>
      <c r="K30" s="269">
        <v>177936.00000000003</v>
      </c>
      <c r="L30" s="270"/>
    </row>
    <row r="31" spans="1:12">
      <c r="A31" s="136" t="s">
        <v>156</v>
      </c>
      <c r="B31" s="119" t="s">
        <v>377</v>
      </c>
      <c r="C31" s="267">
        <v>34825.188970962008</v>
      </c>
      <c r="D31" s="268">
        <v>1010326.3441652724</v>
      </c>
      <c r="E31" s="268">
        <v>72159.044226610131</v>
      </c>
      <c r="F31" s="268">
        <v>23961.669812683329</v>
      </c>
      <c r="G31" s="268">
        <v>195092.12614569353</v>
      </c>
      <c r="H31" s="268">
        <v>1678.3725433844465</v>
      </c>
      <c r="I31" s="268">
        <v>217174.68602524829</v>
      </c>
      <c r="J31" s="268">
        <v>1322447.5681101456</v>
      </c>
      <c r="K31" s="269">
        <v>2877665</v>
      </c>
      <c r="L31" s="270"/>
    </row>
    <row r="32" spans="1:12">
      <c r="A32" s="136" t="s">
        <v>157</v>
      </c>
      <c r="B32" s="119" t="s">
        <v>18</v>
      </c>
      <c r="C32" s="267">
        <v>4082.8546113811635</v>
      </c>
      <c r="D32" s="268">
        <v>788761.46086534555</v>
      </c>
      <c r="E32" s="268">
        <v>55473.186291231679</v>
      </c>
      <c r="F32" s="268">
        <v>9562.9420432782081</v>
      </c>
      <c r="G32" s="268">
        <v>39170.823508130088</v>
      </c>
      <c r="H32" s="268">
        <v>167.25962677744252</v>
      </c>
      <c r="I32" s="268">
        <v>106387.96587903358</v>
      </c>
      <c r="J32" s="268">
        <v>171899.50717482241</v>
      </c>
      <c r="K32" s="269">
        <v>1175506.0000000002</v>
      </c>
      <c r="L32" s="270"/>
    </row>
    <row r="33" spans="1:12">
      <c r="A33" s="136" t="s">
        <v>158</v>
      </c>
      <c r="B33" s="119" t="s">
        <v>19</v>
      </c>
      <c r="C33" s="267">
        <v>5860.6928332102079</v>
      </c>
      <c r="D33" s="268">
        <v>2840581.9781189617</v>
      </c>
      <c r="E33" s="268">
        <v>56078.375748516337</v>
      </c>
      <c r="F33" s="268">
        <v>6114.3205789941185</v>
      </c>
      <c r="G33" s="268">
        <v>153504.08138742091</v>
      </c>
      <c r="H33" s="268">
        <v>117.19443985288581</v>
      </c>
      <c r="I33" s="268">
        <v>28707.154194365317</v>
      </c>
      <c r="J33" s="268">
        <v>151207.20269867798</v>
      </c>
      <c r="K33" s="269">
        <v>3242171</v>
      </c>
      <c r="L33" s="270"/>
    </row>
    <row r="34" spans="1:12">
      <c r="A34" s="136" t="s">
        <v>159</v>
      </c>
      <c r="B34" s="119" t="s">
        <v>378</v>
      </c>
      <c r="C34" s="267">
        <v>15768.57452963218</v>
      </c>
      <c r="D34" s="268">
        <v>424628.514340622</v>
      </c>
      <c r="E34" s="268">
        <v>54200.375806741627</v>
      </c>
      <c r="F34" s="268">
        <v>14249.116051749776</v>
      </c>
      <c r="G34" s="268">
        <v>54218.06028814437</v>
      </c>
      <c r="H34" s="268">
        <v>1262.1085069061778</v>
      </c>
      <c r="I34" s="268">
        <v>286518.37089047453</v>
      </c>
      <c r="J34" s="268">
        <v>1184793.8795857301</v>
      </c>
      <c r="K34" s="269">
        <v>2035639.0000000009</v>
      </c>
      <c r="L34" s="270"/>
    </row>
    <row r="35" spans="1:12">
      <c r="A35" s="136" t="s">
        <v>160</v>
      </c>
      <c r="B35" s="119" t="s">
        <v>212</v>
      </c>
      <c r="C35" s="267">
        <v>6722.4153835127036</v>
      </c>
      <c r="D35" s="268">
        <v>258609.20684623576</v>
      </c>
      <c r="E35" s="268">
        <v>46637.593575843086</v>
      </c>
      <c r="F35" s="268">
        <v>18006.154565291883</v>
      </c>
      <c r="G35" s="268">
        <v>131855.92395678384</v>
      </c>
      <c r="H35" s="268">
        <v>-341.15560842530499</v>
      </c>
      <c r="I35" s="268">
        <v>34799.574672181196</v>
      </c>
      <c r="J35" s="268">
        <v>302200.28660857689</v>
      </c>
      <c r="K35" s="269">
        <v>798490</v>
      </c>
      <c r="L35" s="270"/>
    </row>
    <row r="36" spans="1:12">
      <c r="A36" s="136" t="s">
        <v>161</v>
      </c>
      <c r="B36" s="119" t="s">
        <v>20</v>
      </c>
      <c r="C36" s="267">
        <v>398.98363596822537</v>
      </c>
      <c r="D36" s="268">
        <v>41071.735625675181</v>
      </c>
      <c r="E36" s="268">
        <v>1145598.5496020596</v>
      </c>
      <c r="F36" s="268">
        <v>2370.9825427383425</v>
      </c>
      <c r="G36" s="268">
        <v>6908.7266349650699</v>
      </c>
      <c r="H36" s="268">
        <v>15.048178726109425</v>
      </c>
      <c r="I36" s="268">
        <v>5301.422966037786</v>
      </c>
      <c r="J36" s="268">
        <v>16851.550813829785</v>
      </c>
      <c r="K36" s="269">
        <v>1218517.0000000002</v>
      </c>
      <c r="L36" s="270"/>
    </row>
    <row r="37" spans="1:12">
      <c r="A37" s="136" t="s">
        <v>162</v>
      </c>
      <c r="B37" s="119" t="s">
        <v>21</v>
      </c>
      <c r="C37" s="267">
        <v>178.38631677386434</v>
      </c>
      <c r="D37" s="268">
        <v>334823.10909415211</v>
      </c>
      <c r="E37" s="268">
        <v>652712.04046711011</v>
      </c>
      <c r="F37" s="268">
        <v>65543.241383012442</v>
      </c>
      <c r="G37" s="268">
        <v>598371.55956292967</v>
      </c>
      <c r="H37" s="268">
        <v>5.1987865417318879</v>
      </c>
      <c r="I37" s="268">
        <v>39419.656492594826</v>
      </c>
      <c r="J37" s="268">
        <v>75991.807896885119</v>
      </c>
      <c r="K37" s="269">
        <v>1767045</v>
      </c>
      <c r="L37" s="270"/>
    </row>
    <row r="38" spans="1:12">
      <c r="A38" s="136" t="s">
        <v>163</v>
      </c>
      <c r="B38" s="119" t="s">
        <v>379</v>
      </c>
      <c r="C38" s="267">
        <v>20166.945326980331</v>
      </c>
      <c r="D38" s="268">
        <v>565408.31367020158</v>
      </c>
      <c r="E38" s="268">
        <v>2272504.1403060374</v>
      </c>
      <c r="F38" s="268">
        <v>70.685548916799291</v>
      </c>
      <c r="G38" s="268">
        <v>312.42300259900611</v>
      </c>
      <c r="H38" s="268">
        <v>2.4194320719283615</v>
      </c>
      <c r="I38" s="268">
        <v>660.61295199829078</v>
      </c>
      <c r="J38" s="268">
        <v>11668.459761193681</v>
      </c>
      <c r="K38" s="269">
        <v>2870793.9999999986</v>
      </c>
      <c r="L38" s="270"/>
    </row>
    <row r="39" spans="1:12">
      <c r="A39" s="136" t="s">
        <v>170</v>
      </c>
      <c r="B39" s="119" t="s">
        <v>380</v>
      </c>
      <c r="C39" s="267">
        <v>870.06443752636471</v>
      </c>
      <c r="D39" s="268">
        <v>145695.63925604493</v>
      </c>
      <c r="E39" s="268">
        <v>4934.5351262375916</v>
      </c>
      <c r="F39" s="268">
        <v>955.88629321909525</v>
      </c>
      <c r="G39" s="268">
        <v>3804.4856332849831</v>
      </c>
      <c r="H39" s="268">
        <v>26.893020325406578</v>
      </c>
      <c r="I39" s="268">
        <v>5855.8697234371148</v>
      </c>
      <c r="J39" s="268">
        <v>16226.626509924507</v>
      </c>
      <c r="K39" s="269">
        <v>178369.99999999997</v>
      </c>
      <c r="L39" s="270"/>
    </row>
    <row r="40" spans="1:12">
      <c r="A40" s="136" t="s">
        <v>203</v>
      </c>
      <c r="B40" s="119" t="s">
        <v>22</v>
      </c>
      <c r="C40" s="267">
        <v>30186.249756790727</v>
      </c>
      <c r="D40" s="268">
        <v>524147.44807719113</v>
      </c>
      <c r="E40" s="268">
        <v>220866.79054011501</v>
      </c>
      <c r="F40" s="268">
        <v>54799.677776665063</v>
      </c>
      <c r="G40" s="268">
        <v>211355.36519781779</v>
      </c>
      <c r="H40" s="268">
        <v>703.18238881404795</v>
      </c>
      <c r="I40" s="268">
        <v>234145.7948069619</v>
      </c>
      <c r="J40" s="268">
        <v>594304.49145564495</v>
      </c>
      <c r="K40" s="269">
        <v>1870509.0000000005</v>
      </c>
      <c r="L40" s="270"/>
    </row>
    <row r="41" spans="1:12">
      <c r="A41" s="136" t="s">
        <v>337</v>
      </c>
      <c r="B41" s="119" t="s">
        <v>23</v>
      </c>
      <c r="C41" s="267">
        <v>262069.90280934982</v>
      </c>
      <c r="D41" s="268">
        <v>1331184.190814008</v>
      </c>
      <c r="E41" s="268">
        <v>21715.572531248385</v>
      </c>
      <c r="F41" s="268">
        <v>399.6010734779162</v>
      </c>
      <c r="G41" s="268">
        <v>2457.8072589936369</v>
      </c>
      <c r="H41" s="268">
        <v>2.4979644303635533</v>
      </c>
      <c r="I41" s="268">
        <v>38939.035639782451</v>
      </c>
      <c r="J41" s="268">
        <v>711540.39190871036</v>
      </c>
      <c r="K41" s="269">
        <v>2368309.0000000009</v>
      </c>
      <c r="L41" s="270"/>
    </row>
    <row r="42" spans="1:12">
      <c r="A42" s="136" t="s">
        <v>338</v>
      </c>
      <c r="B42" s="119" t="s">
        <v>381</v>
      </c>
      <c r="C42" s="267">
        <v>764.96378387400864</v>
      </c>
      <c r="D42" s="268">
        <v>14734.39620228031</v>
      </c>
      <c r="E42" s="268">
        <v>12331.337279430234</v>
      </c>
      <c r="F42" s="268">
        <v>1033.5171721939021</v>
      </c>
      <c r="G42" s="268">
        <v>4941.0224127265219</v>
      </c>
      <c r="H42" s="268">
        <v>24.752178018239025</v>
      </c>
      <c r="I42" s="268">
        <v>4493.0751426917295</v>
      </c>
      <c r="J42" s="268">
        <v>15542.935828785054</v>
      </c>
      <c r="K42" s="269">
        <v>53865.999999999993</v>
      </c>
      <c r="L42" s="270"/>
    </row>
    <row r="43" spans="1:12">
      <c r="A43" s="136" t="s">
        <v>339</v>
      </c>
      <c r="B43" s="119" t="s">
        <v>382</v>
      </c>
      <c r="C43" s="267">
        <v>1617.9328668838684</v>
      </c>
      <c r="D43" s="268">
        <v>38530.829275528311</v>
      </c>
      <c r="E43" s="268">
        <v>20756.414262080012</v>
      </c>
      <c r="F43" s="268">
        <v>9614.6564342046149</v>
      </c>
      <c r="G43" s="268">
        <v>28015.82542076028</v>
      </c>
      <c r="H43" s="268">
        <v>61.022409825484736</v>
      </c>
      <c r="I43" s="268">
        <v>21497.990606032236</v>
      </c>
      <c r="J43" s="268">
        <v>68335.328724685183</v>
      </c>
      <c r="K43" s="269">
        <v>188430</v>
      </c>
      <c r="L43" s="270"/>
    </row>
    <row r="44" spans="1:12">
      <c r="A44" s="137"/>
      <c r="B44" s="157" t="s">
        <v>188</v>
      </c>
      <c r="C44" s="271">
        <v>441266.28487752361</v>
      </c>
      <c r="D44" s="272">
        <v>9608607.3283598218</v>
      </c>
      <c r="E44" s="272">
        <v>4962198.2467536628</v>
      </c>
      <c r="F44" s="272">
        <v>853881.03515163634</v>
      </c>
      <c r="G44" s="272">
        <v>3084521.2048631739</v>
      </c>
      <c r="H44" s="272">
        <v>15784.338269791078</v>
      </c>
      <c r="I44" s="272">
        <v>4663511.0625530099</v>
      </c>
      <c r="J44" s="272">
        <v>15328802.49917138</v>
      </c>
      <c r="K44" s="273">
        <v>38958572</v>
      </c>
      <c r="L44" s="270"/>
    </row>
    <row r="45" spans="1:12">
      <c r="A45" s="103"/>
      <c r="B45" s="103"/>
      <c r="C45" s="126"/>
      <c r="D45" s="126"/>
      <c r="E45" s="126"/>
      <c r="F45" s="126"/>
      <c r="G45" s="126"/>
      <c r="H45" s="126"/>
      <c r="I45" s="126"/>
      <c r="J45" s="126"/>
    </row>
    <row r="46" spans="1:12">
      <c r="A46" s="57" t="s">
        <v>190</v>
      </c>
    </row>
    <row r="47" spans="1:12">
      <c r="A47" s="205" t="s">
        <v>138</v>
      </c>
      <c r="B47" s="206"/>
      <c r="C47" s="202">
        <v>41</v>
      </c>
      <c r="D47" s="97">
        <v>42</v>
      </c>
      <c r="E47" s="97">
        <v>43</v>
      </c>
      <c r="F47" s="97">
        <v>44</v>
      </c>
      <c r="G47" s="97">
        <v>45</v>
      </c>
      <c r="H47" s="97">
        <v>46</v>
      </c>
      <c r="I47" s="97">
        <v>49</v>
      </c>
      <c r="J47" s="203">
        <v>50</v>
      </c>
      <c r="K47" s="203"/>
    </row>
    <row r="48" spans="1:12" ht="30" customHeight="1">
      <c r="A48" s="208"/>
      <c r="B48" s="209" t="s">
        <v>245</v>
      </c>
      <c r="C48" s="274" t="s">
        <v>372</v>
      </c>
      <c r="D48" s="100" t="s">
        <v>28</v>
      </c>
      <c r="E48" s="100" t="s">
        <v>29</v>
      </c>
      <c r="F48" s="100" t="s">
        <v>165</v>
      </c>
      <c r="G48" s="100" t="s">
        <v>166</v>
      </c>
      <c r="H48" s="100" t="s">
        <v>30</v>
      </c>
      <c r="I48" s="100" t="s">
        <v>31</v>
      </c>
      <c r="J48" s="275" t="s">
        <v>32</v>
      </c>
      <c r="K48" s="276" t="s">
        <v>383</v>
      </c>
    </row>
    <row r="49" spans="1:11">
      <c r="A49" s="124" t="s">
        <v>219</v>
      </c>
      <c r="B49" s="103" t="s">
        <v>272</v>
      </c>
      <c r="C49" s="277">
        <v>3.0905800072200712E-3</v>
      </c>
      <c r="D49" s="278">
        <v>3.1337698914726281E-3</v>
      </c>
      <c r="E49" s="278">
        <v>3.4088017867228194E-4</v>
      </c>
      <c r="F49" s="278">
        <v>1.7043545643398642E-4</v>
      </c>
      <c r="G49" s="278">
        <v>4.9368853521877386E-4</v>
      </c>
      <c r="H49" s="278">
        <v>-1.1272490726817495E-4</v>
      </c>
      <c r="I49" s="278">
        <v>2.9227626818383105E-4</v>
      </c>
      <c r="J49" s="279">
        <v>1.234787040577894E-2</v>
      </c>
      <c r="K49" s="279">
        <v>5.173570209996277E-3</v>
      </c>
    </row>
    <row r="50" spans="1:11">
      <c r="A50" s="136" t="s">
        <v>220</v>
      </c>
      <c r="B50" s="103" t="s">
        <v>373</v>
      </c>
      <c r="C50" s="280">
        <v>3.3452207496816695E-4</v>
      </c>
      <c r="D50" s="281">
        <v>3.1311257927102882E-4</v>
      </c>
      <c r="E50" s="281">
        <v>3.3545624542494149E-5</v>
      </c>
      <c r="F50" s="281">
        <v>7.9821185045987587E-5</v>
      </c>
      <c r="G50" s="281">
        <v>4.6337270041617499E-5</v>
      </c>
      <c r="H50" s="281">
        <v>3.7851433751431809E-2</v>
      </c>
      <c r="I50" s="281">
        <v>1.3389132894059486E-4</v>
      </c>
      <c r="J50" s="282">
        <v>3.1763602236555238E-4</v>
      </c>
      <c r="K50" s="282">
        <v>2.9271212424138453E-4</v>
      </c>
    </row>
    <row r="51" spans="1:11">
      <c r="A51" s="136" t="s">
        <v>221</v>
      </c>
      <c r="B51" s="103" t="s">
        <v>374</v>
      </c>
      <c r="C51" s="280">
        <v>2.3552230757343941E-3</v>
      </c>
      <c r="D51" s="281">
        <v>1.4807230755735042E-3</v>
      </c>
      <c r="E51" s="281">
        <v>2.486115776307144E-4</v>
      </c>
      <c r="F51" s="281">
        <v>1.8505299392065935E-5</v>
      </c>
      <c r="G51" s="281">
        <v>2.8367916918372136E-5</v>
      </c>
      <c r="H51" s="281">
        <v>3.2846890366047439E-3</v>
      </c>
      <c r="I51" s="281">
        <v>7.6030917239184215E-4</v>
      </c>
      <c r="J51" s="282">
        <v>1.8983281925210166E-3</v>
      </c>
      <c r="K51" s="282">
        <v>1.2431046854708444E-3</v>
      </c>
    </row>
    <row r="52" spans="1:11">
      <c r="A52" s="136" t="s">
        <v>222</v>
      </c>
      <c r="B52" s="103" t="s">
        <v>7</v>
      </c>
      <c r="C52" s="280">
        <v>1.8782081213305292E-4</v>
      </c>
      <c r="D52" s="281">
        <v>2.5860162701365141E-4</v>
      </c>
      <c r="E52" s="281">
        <v>1.5561969256959669E-4</v>
      </c>
      <c r="F52" s="281">
        <v>2.3150222501890452E-4</v>
      </c>
      <c r="G52" s="281">
        <v>1.4325662106585472E-4</v>
      </c>
      <c r="H52" s="281">
        <v>-3.8702093463290809E-4</v>
      </c>
      <c r="I52" s="281">
        <v>6.4535349522111215E-4</v>
      </c>
      <c r="J52" s="282">
        <v>9.9662143349517514E-4</v>
      </c>
      <c r="K52" s="282">
        <v>5.0869441228388842E-4</v>
      </c>
    </row>
    <row r="53" spans="1:11">
      <c r="A53" s="136" t="s">
        <v>223</v>
      </c>
      <c r="B53" s="103" t="s">
        <v>210</v>
      </c>
      <c r="C53" s="280">
        <v>3.5599123039267648E-2</v>
      </c>
      <c r="D53" s="281">
        <v>2.8899410814433067E-2</v>
      </c>
      <c r="E53" s="281">
        <v>1.8412728748899048E-3</v>
      </c>
      <c r="F53" s="281">
        <v>1.9046290461889365E-4</v>
      </c>
      <c r="G53" s="281">
        <v>3.1667267854299126E-4</v>
      </c>
      <c r="H53" s="281">
        <v>-5.5735325461118571E-3</v>
      </c>
      <c r="I53" s="281">
        <v>3.5201838779331321E-3</v>
      </c>
      <c r="J53" s="282">
        <v>0.12988293953642616</v>
      </c>
      <c r="K53" s="282">
        <v>5.2448367734057318E-2</v>
      </c>
    </row>
    <row r="54" spans="1:11">
      <c r="A54" s="136" t="s">
        <v>224</v>
      </c>
      <c r="B54" s="103" t="s">
        <v>8</v>
      </c>
      <c r="C54" s="280">
        <v>6.6523049057246161E-4</v>
      </c>
      <c r="D54" s="281">
        <v>1.2604855395693449E-3</v>
      </c>
      <c r="E54" s="281">
        <v>2.0741038294973743E-4</v>
      </c>
      <c r="F54" s="281">
        <v>2.0908939246850881E-4</v>
      </c>
      <c r="G54" s="281">
        <v>2.7165502878377288E-4</v>
      </c>
      <c r="H54" s="281">
        <v>7.966313516928631E-3</v>
      </c>
      <c r="I54" s="281">
        <v>1.6343618497292264E-3</v>
      </c>
      <c r="J54" s="282">
        <v>4.7676112091801209E-3</v>
      </c>
      <c r="K54" s="282">
        <v>2.188427112647588E-3</v>
      </c>
    </row>
    <row r="55" spans="1:11">
      <c r="A55" s="136" t="s">
        <v>225</v>
      </c>
      <c r="B55" s="103" t="s">
        <v>36</v>
      </c>
      <c r="C55" s="280">
        <v>2.5597634134273345E-3</v>
      </c>
      <c r="D55" s="281">
        <v>1.3712375602620002E-3</v>
      </c>
      <c r="E55" s="281">
        <v>1.6249439354650464E-3</v>
      </c>
      <c r="F55" s="281">
        <v>9.4746315262443561E-3</v>
      </c>
      <c r="G55" s="281">
        <v>5.2992001889563527E-3</v>
      </c>
      <c r="H55" s="281">
        <v>-2.1227915999174372E-2</v>
      </c>
      <c r="I55" s="281">
        <v>1.1829406040737501E-2</v>
      </c>
      <c r="J55" s="282">
        <v>2.1574636395469853E-2</v>
      </c>
      <c r="K55" s="282">
        <v>9.4962255156583915E-3</v>
      </c>
    </row>
    <row r="56" spans="1:11">
      <c r="A56" s="136" t="s">
        <v>226</v>
      </c>
      <c r="B56" s="103" t="s">
        <v>9</v>
      </c>
      <c r="C56" s="280">
        <v>3.9055802770042729E-3</v>
      </c>
      <c r="D56" s="281">
        <v>3.1346909647113137E-3</v>
      </c>
      <c r="E56" s="281">
        <v>1.4543779763448743E-2</v>
      </c>
      <c r="F56" s="281">
        <v>1.2502081123590384E-3</v>
      </c>
      <c r="G56" s="281">
        <v>9.5088012643522533E-4</v>
      </c>
      <c r="H56" s="281">
        <v>0.17389192273010559</v>
      </c>
      <c r="I56" s="281">
        <v>8.5818253311247789E-2</v>
      </c>
      <c r="J56" s="282">
        <v>8.7726059985979127E-2</v>
      </c>
      <c r="K56" s="282">
        <v>3.9871452851522035E-2</v>
      </c>
    </row>
    <row r="57" spans="1:11">
      <c r="A57" s="136" t="s">
        <v>227</v>
      </c>
      <c r="B57" s="103" t="s">
        <v>10</v>
      </c>
      <c r="C57" s="280">
        <v>1.2473744130215602E-3</v>
      </c>
      <c r="D57" s="281">
        <v>3.0763452694758755E-3</v>
      </c>
      <c r="E57" s="281">
        <v>1.2298732014197245E-3</v>
      </c>
      <c r="F57" s="281">
        <v>2.1079170305089842E-3</v>
      </c>
      <c r="G57" s="281">
        <v>1.1904919594040958E-3</v>
      </c>
      <c r="H57" s="281">
        <v>1.603676667340505E-5</v>
      </c>
      <c r="I57" s="281">
        <v>1.7275979643499376E-3</v>
      </c>
      <c r="J57" s="282">
        <v>5.0323940300441208E-3</v>
      </c>
      <c r="K57" s="282">
        <v>3.121033535168048E-3</v>
      </c>
    </row>
    <row r="58" spans="1:11">
      <c r="A58" s="136" t="s">
        <v>139</v>
      </c>
      <c r="B58" s="103" t="s">
        <v>295</v>
      </c>
      <c r="C58" s="280">
        <v>1.1717251619026445E-3</v>
      </c>
      <c r="D58" s="281">
        <v>1.4083487609059845E-3</v>
      </c>
      <c r="E58" s="281">
        <v>8.9517710462938213E-4</v>
      </c>
      <c r="F58" s="281">
        <v>2.6796370519267996E-3</v>
      </c>
      <c r="G58" s="281">
        <v>1.8758489536830631E-3</v>
      </c>
      <c r="H58" s="281">
        <v>3.0526471205172311E-3</v>
      </c>
      <c r="I58" s="281">
        <v>2.3528263473396368E-2</v>
      </c>
      <c r="J58" s="282">
        <v>3.7355837697752782E-2</v>
      </c>
      <c r="K58" s="282">
        <v>1.5195978033467979E-2</v>
      </c>
    </row>
    <row r="59" spans="1:11">
      <c r="A59" s="136" t="s">
        <v>140</v>
      </c>
      <c r="B59" s="103" t="s">
        <v>11</v>
      </c>
      <c r="C59" s="280">
        <v>6.044154160480728E-4</v>
      </c>
      <c r="D59" s="281">
        <v>4.3469655065239509E-4</v>
      </c>
      <c r="E59" s="281">
        <v>4.172136442909937E-4</v>
      </c>
      <c r="F59" s="281">
        <v>1.2476138394773692E-2</v>
      </c>
      <c r="G59" s="281">
        <v>5.4106244096957809E-3</v>
      </c>
      <c r="H59" s="281">
        <v>-2.7720562162286411E-2</v>
      </c>
      <c r="I59" s="281">
        <v>5.3082755321581339E-3</v>
      </c>
      <c r="J59" s="282">
        <v>1.743603646085088E-2</v>
      </c>
      <c r="K59" s="282">
        <v>7.1101445140037871E-3</v>
      </c>
    </row>
    <row r="60" spans="1:11">
      <c r="A60" s="136" t="s">
        <v>141</v>
      </c>
      <c r="B60" s="103" t="s">
        <v>12</v>
      </c>
      <c r="C60" s="280">
        <v>2.7586694880781594E-4</v>
      </c>
      <c r="D60" s="281">
        <v>2.9435787986519906E-4</v>
      </c>
      <c r="E60" s="281">
        <v>2.4975179391706299E-4</v>
      </c>
      <c r="F60" s="281">
        <v>1.0439654334561408E-2</v>
      </c>
      <c r="G60" s="281">
        <v>6.1347671610251465E-3</v>
      </c>
      <c r="H60" s="281">
        <v>-0.13916154218363971</v>
      </c>
      <c r="I60" s="281">
        <v>0.18866999957262412</v>
      </c>
      <c r="J60" s="282">
        <v>0.17962982493132837</v>
      </c>
      <c r="K60" s="282">
        <v>7.7274536696843976E-2</v>
      </c>
    </row>
    <row r="61" spans="1:11">
      <c r="A61" s="136" t="s">
        <v>142</v>
      </c>
      <c r="B61" s="103" t="s">
        <v>13</v>
      </c>
      <c r="C61" s="280">
        <v>1.0927587308838528E-4</v>
      </c>
      <c r="D61" s="281">
        <v>1.870059255608302E-4</v>
      </c>
      <c r="E61" s="281">
        <v>1.5020990073344296E-4</v>
      </c>
      <c r="F61" s="281">
        <v>1.1554117007506485E-3</v>
      </c>
      <c r="G61" s="281">
        <v>6.2838475512833557E-4</v>
      </c>
      <c r="H61" s="281">
        <v>-1.5649591445435006E-2</v>
      </c>
      <c r="I61" s="281">
        <v>1.2940234459377547E-2</v>
      </c>
      <c r="J61" s="282">
        <v>1.8857062503520927E-2</v>
      </c>
      <c r="K61" s="282">
        <v>7.4995416544590297E-3</v>
      </c>
    </row>
    <row r="62" spans="1:11">
      <c r="A62" s="136" t="s">
        <v>143</v>
      </c>
      <c r="B62" s="103" t="s">
        <v>14</v>
      </c>
      <c r="C62" s="280">
        <v>1.1823333557925654E-3</v>
      </c>
      <c r="D62" s="281">
        <v>7.8756066859884705E-4</v>
      </c>
      <c r="E62" s="281">
        <v>6.6346774189783065E-4</v>
      </c>
      <c r="F62" s="281">
        <v>1.9404298811814883E-2</v>
      </c>
      <c r="G62" s="281">
        <v>9.7836851601317016E-3</v>
      </c>
      <c r="H62" s="281">
        <v>-1.3809542756064034E-2</v>
      </c>
      <c r="I62" s="281">
        <v>1.277605247785449E-2</v>
      </c>
      <c r="J62" s="282">
        <v>4.441780529603024E-2</v>
      </c>
      <c r="K62" s="282">
        <v>1.730984435122266E-2</v>
      </c>
    </row>
    <row r="63" spans="1:11">
      <c r="A63" s="136" t="s">
        <v>144</v>
      </c>
      <c r="B63" s="103" t="s">
        <v>232</v>
      </c>
      <c r="C63" s="280">
        <v>2.3761622539345944E-4</v>
      </c>
      <c r="D63" s="281">
        <v>2.2662373252483269E-4</v>
      </c>
      <c r="E63" s="281">
        <v>2.559483457194949E-4</v>
      </c>
      <c r="F63" s="281">
        <v>2.5445590720499342E-3</v>
      </c>
      <c r="G63" s="281">
        <v>9.9577372162863113E-3</v>
      </c>
      <c r="H63" s="281">
        <v>6.6193362998854366E-2</v>
      </c>
      <c r="I63" s="281">
        <v>0.10152604964169927</v>
      </c>
      <c r="J63" s="282">
        <v>5.5679295325487148E-2</v>
      </c>
      <c r="K63" s="282">
        <v>2.9239978229332411E-2</v>
      </c>
    </row>
    <row r="64" spans="1:11">
      <c r="A64" s="136" t="s">
        <v>145</v>
      </c>
      <c r="B64" s="103" t="s">
        <v>233</v>
      </c>
      <c r="C64" s="280">
        <v>2.5940925265537329E-4</v>
      </c>
      <c r="D64" s="281">
        <v>2.1602805216059087E-4</v>
      </c>
      <c r="E64" s="281">
        <v>2.54412523579748E-4</v>
      </c>
      <c r="F64" s="281">
        <v>1.0726165430547114E-3</v>
      </c>
      <c r="G64" s="281">
        <v>1.6402159186515299E-2</v>
      </c>
      <c r="H64" s="281">
        <v>4.3724099922068061E-3</v>
      </c>
      <c r="I64" s="281">
        <v>0.10641878722620636</v>
      </c>
      <c r="J64" s="282">
        <v>3.4466891505000478E-2</v>
      </c>
      <c r="K64" s="282">
        <v>2.3406694106123706E-2</v>
      </c>
    </row>
    <row r="65" spans="1:11">
      <c r="A65" s="136" t="s">
        <v>146</v>
      </c>
      <c r="B65" s="103" t="s">
        <v>234</v>
      </c>
      <c r="C65" s="280">
        <v>1.2681050811520825E-3</v>
      </c>
      <c r="D65" s="281">
        <v>1.0656197782470641E-3</v>
      </c>
      <c r="E65" s="281">
        <v>3.5020557100718108E-3</v>
      </c>
      <c r="F65" s="281">
        <v>8.7908384111902525E-3</v>
      </c>
      <c r="G65" s="281">
        <v>2.5167402889489515E-2</v>
      </c>
      <c r="H65" s="281">
        <v>7.8206063380387839E-2</v>
      </c>
      <c r="I65" s="281">
        <v>6.702881865722269E-3</v>
      </c>
      <c r="J65" s="282">
        <v>6.3705575778723045E-3</v>
      </c>
      <c r="K65" s="282">
        <v>6.3454490015821532E-3</v>
      </c>
    </row>
    <row r="66" spans="1:11">
      <c r="A66" s="136" t="s">
        <v>147</v>
      </c>
      <c r="B66" s="103" t="s">
        <v>375</v>
      </c>
      <c r="C66" s="280">
        <v>2.3108537320803846E-4</v>
      </c>
      <c r="D66" s="281">
        <v>3.5644111025594347E-4</v>
      </c>
      <c r="E66" s="281">
        <v>3.4412444852987775E-4</v>
      </c>
      <c r="F66" s="281">
        <v>8.1646738364701127E-4</v>
      </c>
      <c r="G66" s="281">
        <v>1.0902548434656293E-3</v>
      </c>
      <c r="H66" s="281">
        <v>-3.3401439614377394E-2</v>
      </c>
      <c r="I66" s="281">
        <v>4.1752993939410434E-2</v>
      </c>
      <c r="J66" s="282">
        <v>1.3437835223774617E-2</v>
      </c>
      <c r="K66" s="282">
        <v>8.6832146081461531E-3</v>
      </c>
    </row>
    <row r="67" spans="1:11">
      <c r="A67" s="136" t="s">
        <v>148</v>
      </c>
      <c r="B67" s="103" t="s">
        <v>15</v>
      </c>
      <c r="C67" s="280">
        <v>1.8635812112008747E-3</v>
      </c>
      <c r="D67" s="281">
        <v>3.5134757134225956E-3</v>
      </c>
      <c r="E67" s="281">
        <v>4.245461296791738E-4</v>
      </c>
      <c r="F67" s="281">
        <v>5.7410052349127355E-3</v>
      </c>
      <c r="G67" s="281">
        <v>1.6917300131924939E-2</v>
      </c>
      <c r="H67" s="281">
        <v>7.6300096844278742E-2</v>
      </c>
      <c r="I67" s="281">
        <v>0.1545553593832848</v>
      </c>
      <c r="J67" s="282">
        <v>7.1294488089587854E-2</v>
      </c>
      <c r="K67" s="282">
        <v>4.1410929918438047E-2</v>
      </c>
    </row>
    <row r="68" spans="1:11">
      <c r="A68" s="136" t="s">
        <v>149</v>
      </c>
      <c r="B68" s="103" t="s">
        <v>290</v>
      </c>
      <c r="C68" s="280">
        <v>1.893370585456758E-4</v>
      </c>
      <c r="D68" s="281">
        <v>2.2902323648062569E-3</v>
      </c>
      <c r="E68" s="281">
        <v>1.1903693717481561E-4</v>
      </c>
      <c r="F68" s="281">
        <v>7.5947362144526739E-3</v>
      </c>
      <c r="G68" s="281">
        <v>5.2192753211545775E-3</v>
      </c>
      <c r="H68" s="281">
        <v>-2.3328828855345936E-2</v>
      </c>
      <c r="I68" s="281">
        <v>3.8228670185620345E-2</v>
      </c>
      <c r="J68" s="282">
        <v>3.3351214914444177E-2</v>
      </c>
      <c r="K68" s="282">
        <v>1.5939959201417563E-2</v>
      </c>
    </row>
    <row r="69" spans="1:11">
      <c r="A69" s="136" t="s">
        <v>150</v>
      </c>
      <c r="B69" s="103" t="s">
        <v>208</v>
      </c>
      <c r="C69" s="280">
        <v>4.1406167671383901E-4</v>
      </c>
      <c r="D69" s="281">
        <v>2.3584939516576369E-3</v>
      </c>
      <c r="E69" s="281">
        <v>6.4249138084095038E-4</v>
      </c>
      <c r="F69" s="281">
        <v>7.8827701678481424E-3</v>
      </c>
      <c r="G69" s="281">
        <v>1.0278264626811641E-2</v>
      </c>
      <c r="H69" s="281">
        <v>3.3380484936010493E-2</v>
      </c>
      <c r="I69" s="281">
        <v>0.14610552807796223</v>
      </c>
      <c r="J69" s="282">
        <v>4.347704128612799E-2</v>
      </c>
      <c r="K69" s="282">
        <v>3.0533811368346743E-2</v>
      </c>
    </row>
    <row r="70" spans="1:11">
      <c r="A70" s="136" t="s">
        <v>151</v>
      </c>
      <c r="B70" s="103" t="s">
        <v>16</v>
      </c>
      <c r="C70" s="280">
        <v>5.1926632467242991E-3</v>
      </c>
      <c r="D70" s="281">
        <v>3.6024910197497454E-3</v>
      </c>
      <c r="E70" s="281">
        <v>1.8685288117871858E-3</v>
      </c>
      <c r="F70" s="281">
        <v>2.104508143153334E-3</v>
      </c>
      <c r="G70" s="281">
        <v>3.1136583441809459E-3</v>
      </c>
      <c r="H70" s="281">
        <v>3.3790522929670517E-3</v>
      </c>
      <c r="I70" s="281">
        <v>1.7155608805717593E-2</v>
      </c>
      <c r="J70" s="282">
        <v>2.755362081499484E-2</v>
      </c>
      <c r="K70" s="282">
        <v>1.2409166650534424E-2</v>
      </c>
    </row>
    <row r="71" spans="1:11">
      <c r="A71" s="136" t="s">
        <v>152</v>
      </c>
      <c r="B71" s="103" t="s">
        <v>17</v>
      </c>
      <c r="C71" s="280">
        <v>2.4016554947736495E-3</v>
      </c>
      <c r="D71" s="281">
        <v>4.2997414944361406E-3</v>
      </c>
      <c r="E71" s="281">
        <v>5.5587564247244949E-3</v>
      </c>
      <c r="F71" s="281">
        <v>0.73568169218404222</v>
      </c>
      <c r="G71" s="281">
        <v>0.30575550057555706</v>
      </c>
      <c r="H71" s="281">
        <v>2.6135358414726965E-4</v>
      </c>
      <c r="I71" s="281">
        <v>3.8937773531758451E-3</v>
      </c>
      <c r="J71" s="282">
        <v>4.3033519498440354E-3</v>
      </c>
      <c r="K71" s="282">
        <v>5.0219623566134929E-2</v>
      </c>
    </row>
    <row r="72" spans="1:11">
      <c r="A72" s="136" t="s">
        <v>153</v>
      </c>
      <c r="B72" s="103" t="s">
        <v>209</v>
      </c>
      <c r="C72" s="280">
        <v>2.4365783904221245E-2</v>
      </c>
      <c r="D72" s="281">
        <v>2.9828047615640684E-2</v>
      </c>
      <c r="E72" s="281">
        <v>1.872646595466565E-2</v>
      </c>
      <c r="F72" s="281">
        <v>1.0030939487158802E-2</v>
      </c>
      <c r="G72" s="281">
        <v>9.9528825341443222E-3</v>
      </c>
      <c r="H72" s="281">
        <v>-8.7451240830476926E-4</v>
      </c>
      <c r="I72" s="281">
        <v>3.1151781538862909E-2</v>
      </c>
      <c r="J72" s="282">
        <v>4.083464641329098E-2</v>
      </c>
      <c r="K72" s="282">
        <v>2.9689078231734625E-2</v>
      </c>
    </row>
    <row r="73" spans="1:11">
      <c r="A73" s="136" t="s">
        <v>154</v>
      </c>
      <c r="B73" s="103" t="s">
        <v>236</v>
      </c>
      <c r="C73" s="280">
        <v>5.5293191431480988E-3</v>
      </c>
      <c r="D73" s="281">
        <v>9.2203200994658112E-3</v>
      </c>
      <c r="E73" s="281">
        <v>5.6621547778627802E-3</v>
      </c>
      <c r="F73" s="281">
        <v>2.0031094858030609E-3</v>
      </c>
      <c r="G73" s="281">
        <v>2.3497643332643643E-3</v>
      </c>
      <c r="H73" s="281">
        <v>3.7772359156483786E-4</v>
      </c>
      <c r="I73" s="281">
        <v>2.1521689141246335E-3</v>
      </c>
      <c r="J73" s="282">
        <v>2.6741671915571424E-3</v>
      </c>
      <c r="K73" s="282">
        <v>5.091824465777329E-3</v>
      </c>
    </row>
    <row r="74" spans="1:11">
      <c r="A74" s="136" t="s">
        <v>155</v>
      </c>
      <c r="B74" s="103" t="s">
        <v>376</v>
      </c>
      <c r="C74" s="280">
        <v>8.1979771523204448E-3</v>
      </c>
      <c r="D74" s="281">
        <v>4.0348005481667896E-3</v>
      </c>
      <c r="E74" s="281">
        <v>1.8339626330390851E-2</v>
      </c>
      <c r="F74" s="281">
        <v>2.2663240074003626E-3</v>
      </c>
      <c r="G74" s="281">
        <v>1.8677177889461101E-3</v>
      </c>
      <c r="H74" s="281">
        <v>5.4005583656209304E-4</v>
      </c>
      <c r="I74" s="281">
        <v>1.8936002236739512E-3</v>
      </c>
      <c r="J74" s="282">
        <v>2.7462178859549596E-3</v>
      </c>
      <c r="K74" s="282">
        <v>4.8243816727505575E-3</v>
      </c>
    </row>
    <row r="75" spans="1:11">
      <c r="A75" s="136" t="s">
        <v>156</v>
      </c>
      <c r="B75" s="103" t="s">
        <v>377</v>
      </c>
      <c r="C75" s="280">
        <v>6.2374068595811079E-2</v>
      </c>
      <c r="D75" s="281">
        <v>8.3836738467087529E-2</v>
      </c>
      <c r="E75" s="281">
        <v>1.731919591078435E-2</v>
      </c>
      <c r="F75" s="281">
        <v>3.1337477996219533E-2</v>
      </c>
      <c r="G75" s="281">
        <v>5.1958807904900497E-2</v>
      </c>
      <c r="H75" s="281">
        <v>2.8923993027115767E-2</v>
      </c>
      <c r="I75" s="281">
        <v>5.9736700440333981E-2</v>
      </c>
      <c r="J75" s="282">
        <v>0.11118750084477648</v>
      </c>
      <c r="K75" s="282">
        <v>7.802217812199741E-2</v>
      </c>
    </row>
    <row r="76" spans="1:11">
      <c r="A76" s="136" t="s">
        <v>157</v>
      </c>
      <c r="B76" s="103" t="s">
        <v>18</v>
      </c>
      <c r="C76" s="280">
        <v>7.3126452755032231E-3</v>
      </c>
      <c r="D76" s="281">
        <v>6.5451315497587939E-2</v>
      </c>
      <c r="E76" s="281">
        <v>1.3314352919588443E-2</v>
      </c>
      <c r="F76" s="281">
        <v>1.2506577721963619E-2</v>
      </c>
      <c r="G76" s="281">
        <v>1.0432349753653133E-2</v>
      </c>
      <c r="H76" s="281">
        <v>2.8824448408058751E-3</v>
      </c>
      <c r="I76" s="281">
        <v>2.9263383152461204E-2</v>
      </c>
      <c r="J76" s="282">
        <v>1.4452804829556248E-2</v>
      </c>
      <c r="K76" s="282">
        <v>3.1871513367774461E-2</v>
      </c>
    </row>
    <row r="77" spans="1:11">
      <c r="A77" s="136" t="s">
        <v>158</v>
      </c>
      <c r="B77" s="103" t="s">
        <v>19</v>
      </c>
      <c r="C77" s="280">
        <v>1.0496863551908929E-2</v>
      </c>
      <c r="D77" s="281">
        <v>0.2357110945084146</v>
      </c>
      <c r="E77" s="281">
        <v>1.3459606988377632E-2</v>
      </c>
      <c r="F77" s="281">
        <v>7.9964121075000935E-3</v>
      </c>
      <c r="G77" s="281">
        <v>4.0882680582766694E-2</v>
      </c>
      <c r="H77" s="281">
        <v>2.0196536069913285E-3</v>
      </c>
      <c r="I77" s="281">
        <v>7.8962732811498609E-3</v>
      </c>
      <c r="J77" s="282">
        <v>1.2713056746606123E-2</v>
      </c>
      <c r="K77" s="282">
        <v>8.790503525044592E-2</v>
      </c>
    </row>
    <row r="78" spans="1:11">
      <c r="A78" s="136" t="s">
        <v>159</v>
      </c>
      <c r="B78" s="103" t="s">
        <v>378</v>
      </c>
      <c r="C78" s="280">
        <v>2.8242492817183055E-2</v>
      </c>
      <c r="D78" s="281">
        <v>3.5235614619011833E-2</v>
      </c>
      <c r="E78" s="281">
        <v>1.3008860318148826E-2</v>
      </c>
      <c r="F78" s="281">
        <v>1.8635235533582484E-2</v>
      </c>
      <c r="G78" s="281">
        <v>1.4439874305251106E-2</v>
      </c>
      <c r="H78" s="281">
        <v>2.1750366327850445E-2</v>
      </c>
      <c r="I78" s="281">
        <v>7.8810575973605662E-2</v>
      </c>
      <c r="J78" s="282">
        <v>9.961398369508162E-2</v>
      </c>
      <c r="K78" s="282">
        <v>5.519231343818156E-2</v>
      </c>
    </row>
    <row r="79" spans="1:11">
      <c r="A79" s="136" t="s">
        <v>160</v>
      </c>
      <c r="B79" s="103" t="s">
        <v>212</v>
      </c>
      <c r="C79" s="280">
        <v>1.2040261967002737E-2</v>
      </c>
      <c r="D79" s="281">
        <v>2.1459355746544968E-2</v>
      </c>
      <c r="E79" s="281">
        <v>1.1193685124361703E-2</v>
      </c>
      <c r="F79" s="281">
        <v>2.3548754193569835E-2</v>
      </c>
      <c r="G79" s="281">
        <v>3.5117135475151669E-2</v>
      </c>
      <c r="H79" s="281">
        <v>-5.8792563535131062E-3</v>
      </c>
      <c r="I79" s="281">
        <v>9.5720721677545941E-3</v>
      </c>
      <c r="J79" s="282">
        <v>2.5408111015395845E-2</v>
      </c>
      <c r="K79" s="282">
        <v>2.1649472405104037E-2</v>
      </c>
    </row>
    <row r="80" spans="1:11">
      <c r="A80" s="136" t="s">
        <v>161</v>
      </c>
      <c r="B80" s="103" t="s">
        <v>20</v>
      </c>
      <c r="C80" s="280">
        <v>7.146043830297341E-4</v>
      </c>
      <c r="D80" s="281">
        <v>3.4081268670510113E-3</v>
      </c>
      <c r="E80" s="281">
        <v>0.27495992953232262</v>
      </c>
      <c r="F80" s="281">
        <v>3.1008111639679982E-3</v>
      </c>
      <c r="G80" s="281">
        <v>1.8399984006814496E-3</v>
      </c>
      <c r="H80" s="281">
        <v>2.5933063446515289E-4</v>
      </c>
      <c r="I80" s="281">
        <v>1.4582248116748213E-3</v>
      </c>
      <c r="J80" s="282">
        <v>1.4168288146395802E-3</v>
      </c>
      <c r="K80" s="282">
        <v>3.303767131291583E-2</v>
      </c>
    </row>
    <row r="81" spans="1:11">
      <c r="A81" s="136" t="s">
        <v>162</v>
      </c>
      <c r="B81" s="103" t="s">
        <v>21</v>
      </c>
      <c r="C81" s="280">
        <v>3.1950093273821898E-4</v>
      </c>
      <c r="D81" s="281">
        <v>2.7783574675621529E-2</v>
      </c>
      <c r="E81" s="281">
        <v>0.15666016399381485</v>
      </c>
      <c r="F81" s="281">
        <v>8.5718562216138258E-2</v>
      </c>
      <c r="G81" s="281">
        <v>0.15936405806489432</v>
      </c>
      <c r="H81" s="281">
        <v>8.9592543845656123E-5</v>
      </c>
      <c r="I81" s="281">
        <v>1.0842885303332449E-2</v>
      </c>
      <c r="J81" s="282">
        <v>6.3891676377049889E-3</v>
      </c>
      <c r="K81" s="282">
        <v>4.7909919931466968E-2</v>
      </c>
    </row>
    <row r="82" spans="1:11">
      <c r="A82" s="136" t="s">
        <v>163</v>
      </c>
      <c r="B82" s="103" t="s">
        <v>379</v>
      </c>
      <c r="C82" s="280">
        <v>3.6120247107399826E-2</v>
      </c>
      <c r="D82" s="281">
        <v>4.6917502640643316E-2</v>
      </c>
      <c r="E82" s="281">
        <v>0.54543328332382179</v>
      </c>
      <c r="F82" s="281">
        <v>9.244375918486292E-5</v>
      </c>
      <c r="G82" s="281">
        <v>8.3207493289561032E-5</v>
      </c>
      <c r="H82" s="281">
        <v>4.1694936355978449E-5</v>
      </c>
      <c r="I82" s="281">
        <v>1.8171011890372326E-4</v>
      </c>
      <c r="J82" s="282">
        <v>9.8104976774920764E-4</v>
      </c>
      <c r="K82" s="282">
        <v>7.7835884586830398E-2</v>
      </c>
    </row>
    <row r="83" spans="1:11">
      <c r="A83" s="136" t="s">
        <v>170</v>
      </c>
      <c r="B83" s="103" t="s">
        <v>380</v>
      </c>
      <c r="C83" s="280">
        <v>1.5583392513475317E-3</v>
      </c>
      <c r="D83" s="281">
        <v>1.2089803729898641E-2</v>
      </c>
      <c r="E83" s="281">
        <v>1.1843585443228458E-3</v>
      </c>
      <c r="F83" s="281">
        <v>1.2501242991331727E-3</v>
      </c>
      <c r="G83" s="281">
        <v>1.0132471366332059E-3</v>
      </c>
      <c r="H83" s="281">
        <v>4.6345701699909659E-4</v>
      </c>
      <c r="I83" s="281">
        <v>1.6107325484790438E-3</v>
      </c>
      <c r="J83" s="282">
        <v>1.3642870177139857E-3</v>
      </c>
      <c r="K83" s="282">
        <v>4.8361487218354727E-3</v>
      </c>
    </row>
    <row r="84" spans="1:11">
      <c r="A84" s="136" t="s">
        <v>203</v>
      </c>
      <c r="B84" s="103" t="s">
        <v>22</v>
      </c>
      <c r="C84" s="280">
        <v>5.4065441383542877E-2</v>
      </c>
      <c r="D84" s="281">
        <v>4.3493681795404616E-2</v>
      </c>
      <c r="E84" s="281">
        <v>5.3011167990772656E-2</v>
      </c>
      <c r="F84" s="281">
        <v>7.1667947599260123E-2</v>
      </c>
      <c r="G84" s="281">
        <v>5.6290189855137417E-2</v>
      </c>
      <c r="H84" s="281">
        <v>1.2118193062092612E-2</v>
      </c>
      <c r="I84" s="281">
        <v>6.4404822954924321E-2</v>
      </c>
      <c r="J84" s="282">
        <v>4.9967373179270948E-2</v>
      </c>
      <c r="K84" s="282">
        <v>5.0715141052485008E-2</v>
      </c>
    </row>
    <row r="85" spans="1:11">
      <c r="A85" s="136" t="s">
        <v>337</v>
      </c>
      <c r="B85" s="103" t="s">
        <v>23</v>
      </c>
      <c r="C85" s="280">
        <v>0.46938341406726836</v>
      </c>
      <c r="D85" s="281">
        <v>0.11046147762186759</v>
      </c>
      <c r="E85" s="281">
        <v>5.2120459606204809E-3</v>
      </c>
      <c r="F85" s="281">
        <v>5.2260505821474638E-4</v>
      </c>
      <c r="G85" s="281">
        <v>6.5458682398054002E-4</v>
      </c>
      <c r="H85" s="281">
        <v>4.3048312515959005E-5</v>
      </c>
      <c r="I85" s="281">
        <v>1.0710684334447463E-2</v>
      </c>
      <c r="J85" s="282">
        <v>5.9824222777694995E-2</v>
      </c>
      <c r="K85" s="282">
        <v>6.4212000578917156E-2</v>
      </c>
    </row>
    <row r="86" spans="1:11">
      <c r="A86" s="136" t="s">
        <v>338</v>
      </c>
      <c r="B86" s="103" t="s">
        <v>381</v>
      </c>
      <c r="C86" s="280">
        <v>1.3700974765263583E-3</v>
      </c>
      <c r="D86" s="281">
        <v>1.2226581322113386E-3</v>
      </c>
      <c r="E86" s="281">
        <v>2.9596961610759919E-3</v>
      </c>
      <c r="F86" s="281">
        <v>1.3516512787100506E-3</v>
      </c>
      <c r="G86" s="281">
        <v>1.3159405224019206E-3</v>
      </c>
      <c r="H86" s="281">
        <v>4.2656311748391309E-4</v>
      </c>
      <c r="I86" s="281">
        <v>1.2358783096096334E-3</v>
      </c>
      <c r="J86" s="282">
        <v>1.3068043166830536E-3</v>
      </c>
      <c r="K86" s="282">
        <v>1.4604697373459077E-3</v>
      </c>
    </row>
    <row r="87" spans="1:11">
      <c r="A87" s="136" t="s">
        <v>339</v>
      </c>
      <c r="B87" s="103" t="s">
        <v>382</v>
      </c>
      <c r="C87" s="280">
        <v>2.8978178899927436E-3</v>
      </c>
      <c r="D87" s="281">
        <v>3.1972828141597423E-3</v>
      </c>
      <c r="E87" s="281">
        <v>4.9818343474925747E-3</v>
      </c>
      <c r="F87" s="281">
        <v>1.2574210679116144E-2</v>
      </c>
      <c r="G87" s="281">
        <v>7.4614435758797743E-3</v>
      </c>
      <c r="H87" s="281">
        <v>1.0516209665411746E-3</v>
      </c>
      <c r="I87" s="281">
        <v>5.9132997883204535E-3</v>
      </c>
      <c r="J87" s="282">
        <v>5.7454333945065553E-3</v>
      </c>
      <c r="K87" s="282">
        <v>5.108905666061884E-3</v>
      </c>
    </row>
    <row r="88" spans="1:11">
      <c r="A88" s="137"/>
      <c r="B88" s="283" t="s">
        <v>188</v>
      </c>
      <c r="C88" s="284">
        <v>0.79033522387830024</v>
      </c>
      <c r="D88" s="285">
        <v>0.79732088970340442</v>
      </c>
      <c r="E88" s="285">
        <v>1.1909980863075884</v>
      </c>
      <c r="F88" s="285">
        <v>1.1167200933671924</v>
      </c>
      <c r="G88" s="285">
        <v>0.82149929845139291</v>
      </c>
      <c r="H88" s="285">
        <v>0.27201713460615023</v>
      </c>
      <c r="I88" s="285">
        <v>1.2827589091646037</v>
      </c>
      <c r="J88" s="286">
        <v>1.2888006163160595</v>
      </c>
      <c r="K88" s="286">
        <v>1.0562843986227239</v>
      </c>
    </row>
    <row r="89" spans="1:11">
      <c r="A89" s="103"/>
      <c r="B89" s="59"/>
      <c r="C89" s="287"/>
      <c r="D89" s="287"/>
      <c r="E89" s="287"/>
      <c r="F89" s="287"/>
      <c r="G89" s="287"/>
      <c r="H89" s="287"/>
      <c r="I89" s="287"/>
      <c r="J89" s="287"/>
      <c r="K89" s="288"/>
    </row>
    <row r="90" spans="1:11">
      <c r="A90" s="57" t="s">
        <v>191</v>
      </c>
    </row>
    <row r="91" spans="1:11">
      <c r="A91" s="205" t="s">
        <v>138</v>
      </c>
      <c r="B91" s="206"/>
      <c r="C91" s="97">
        <v>41</v>
      </c>
      <c r="D91" s="97">
        <v>42</v>
      </c>
      <c r="E91" s="97">
        <v>43</v>
      </c>
      <c r="F91" s="97">
        <v>44</v>
      </c>
      <c r="G91" s="97">
        <v>45</v>
      </c>
      <c r="H91" s="97">
        <v>46</v>
      </c>
      <c r="I91" s="97">
        <v>49</v>
      </c>
      <c r="J91" s="203">
        <v>50</v>
      </c>
      <c r="K91" s="107"/>
    </row>
    <row r="92" spans="1:11" ht="30" customHeight="1">
      <c r="A92" s="208"/>
      <c r="B92" s="209" t="s">
        <v>245</v>
      </c>
      <c r="C92" s="210" t="s">
        <v>372</v>
      </c>
      <c r="D92" s="210" t="s">
        <v>28</v>
      </c>
      <c r="E92" s="210" t="s">
        <v>29</v>
      </c>
      <c r="F92" s="210" t="s">
        <v>165</v>
      </c>
      <c r="G92" s="210" t="s">
        <v>166</v>
      </c>
      <c r="H92" s="210" t="s">
        <v>30</v>
      </c>
      <c r="I92" s="210" t="s">
        <v>31</v>
      </c>
      <c r="J92" s="289" t="s">
        <v>32</v>
      </c>
      <c r="K92" s="266" t="s">
        <v>24</v>
      </c>
    </row>
    <row r="93" spans="1:11">
      <c r="A93" s="136" t="s">
        <v>219</v>
      </c>
      <c r="B93" s="119" t="s">
        <v>272</v>
      </c>
      <c r="C93" s="281">
        <v>9.0430907123190928E-3</v>
      </c>
      <c r="D93" s="281">
        <v>0.19791645108201103</v>
      </c>
      <c r="E93" s="281">
        <v>7.4430731023439915E-3</v>
      </c>
      <c r="F93" s="281">
        <v>6.8296818572695188E-4</v>
      </c>
      <c r="G93" s="281">
        <v>9.7145143351337684E-3</v>
      </c>
      <c r="H93" s="281">
        <v>-3.4279737934912803E-5</v>
      </c>
      <c r="I93" s="281">
        <v>5.5686383451138514E-3</v>
      </c>
      <c r="J93" s="282">
        <v>0.76966554397528619</v>
      </c>
      <c r="K93" s="290">
        <v>1</v>
      </c>
    </row>
    <row r="94" spans="1:11">
      <c r="A94" s="136" t="s">
        <v>220</v>
      </c>
      <c r="B94" s="119" t="s">
        <v>373</v>
      </c>
      <c r="C94" s="281">
        <v>1.7300207583626041E-2</v>
      </c>
      <c r="D94" s="281">
        <v>0.34951429482835716</v>
      </c>
      <c r="E94" s="281">
        <v>1.2946013431487449E-2</v>
      </c>
      <c r="F94" s="281">
        <v>5.6533820104917223E-3</v>
      </c>
      <c r="G94" s="281">
        <v>1.6115661294894699E-2</v>
      </c>
      <c r="H94" s="281">
        <v>0.20344619732255778</v>
      </c>
      <c r="I94" s="281">
        <v>4.5087644580035086E-2</v>
      </c>
      <c r="J94" s="282">
        <v>0.34993659894855023</v>
      </c>
      <c r="K94" s="290">
        <v>1</v>
      </c>
    </row>
    <row r="95" spans="1:11">
      <c r="A95" s="136" t="s">
        <v>221</v>
      </c>
      <c r="B95" s="119" t="s">
        <v>374</v>
      </c>
      <c r="C95" s="281">
        <v>2.8680821597605908E-2</v>
      </c>
      <c r="D95" s="281">
        <v>0.38919860909368031</v>
      </c>
      <c r="E95" s="281">
        <v>2.2591992175885221E-2</v>
      </c>
      <c r="F95" s="281">
        <v>3.0861660210808426E-4</v>
      </c>
      <c r="G95" s="281">
        <v>2.3231547597022868E-3</v>
      </c>
      <c r="H95" s="281">
        <v>4.157138666646242E-3</v>
      </c>
      <c r="I95" s="281">
        <v>6.028764697428645E-2</v>
      </c>
      <c r="J95" s="282">
        <v>0.4924520201300856</v>
      </c>
      <c r="K95" s="290">
        <v>1</v>
      </c>
    </row>
    <row r="96" spans="1:11">
      <c r="A96" s="136" t="s">
        <v>222</v>
      </c>
      <c r="B96" s="119" t="s">
        <v>7</v>
      </c>
      <c r="C96" s="281">
        <v>5.5892558574044951E-3</v>
      </c>
      <c r="D96" s="281">
        <v>0.16610374499157193</v>
      </c>
      <c r="E96" s="281">
        <v>3.4557989527546032E-2</v>
      </c>
      <c r="F96" s="281">
        <v>9.4347212889286831E-3</v>
      </c>
      <c r="G96" s="281">
        <v>2.8669237017403985E-2</v>
      </c>
      <c r="H96" s="281">
        <v>-1.1969760033015537E-3</v>
      </c>
      <c r="I96" s="281">
        <v>0.12505080925211595</v>
      </c>
      <c r="J96" s="282">
        <v>0.6317912180683305</v>
      </c>
      <c r="K96" s="290">
        <v>1</v>
      </c>
    </row>
    <row r="97" spans="1:11">
      <c r="A97" s="136" t="s">
        <v>223</v>
      </c>
      <c r="B97" s="119" t="s">
        <v>210</v>
      </c>
      <c r="C97" s="281">
        <v>1.027482813755346E-2</v>
      </c>
      <c r="D97" s="281">
        <v>0.18003715863071035</v>
      </c>
      <c r="E97" s="281">
        <v>3.9657657824629915E-3</v>
      </c>
      <c r="F97" s="281">
        <v>7.5285146385098753E-5</v>
      </c>
      <c r="G97" s="281">
        <v>6.1466292383490905E-4</v>
      </c>
      <c r="H97" s="281">
        <v>-1.6718854500318321E-4</v>
      </c>
      <c r="I97" s="281">
        <v>6.615751438590594E-3</v>
      </c>
      <c r="J97" s="282">
        <v>0.79858373648546577</v>
      </c>
      <c r="K97" s="290">
        <v>1</v>
      </c>
    </row>
    <row r="98" spans="1:11">
      <c r="A98" s="136" t="s">
        <v>224</v>
      </c>
      <c r="B98" s="119" t="s">
        <v>8</v>
      </c>
      <c r="C98" s="281">
        <v>4.6015834645399397E-3</v>
      </c>
      <c r="D98" s="281">
        <v>0.18819623012027878</v>
      </c>
      <c r="E98" s="281">
        <v>1.0706297066585452E-2</v>
      </c>
      <c r="F98" s="281">
        <v>1.9807551190159606E-3</v>
      </c>
      <c r="G98" s="281">
        <v>1.2637002201644749E-2</v>
      </c>
      <c r="H98" s="281">
        <v>5.7270801517291404E-3</v>
      </c>
      <c r="I98" s="281">
        <v>7.361425762584145E-2</v>
      </c>
      <c r="J98" s="282">
        <v>0.70253679425036464</v>
      </c>
      <c r="K98" s="290">
        <v>1</v>
      </c>
    </row>
    <row r="99" spans="1:11">
      <c r="A99" s="136" t="s">
        <v>225</v>
      </c>
      <c r="B99" s="119" t="s">
        <v>36</v>
      </c>
      <c r="C99" s="281">
        <v>4.0805250797783747E-3</v>
      </c>
      <c r="D99" s="281">
        <v>4.7180965017478892E-2</v>
      </c>
      <c r="E99" s="281">
        <v>1.9329839346060418E-2</v>
      </c>
      <c r="F99" s="281">
        <v>2.068436449754401E-2</v>
      </c>
      <c r="G99" s="281">
        <v>5.680907337323797E-2</v>
      </c>
      <c r="H99" s="281">
        <v>-3.5169346164812473E-3</v>
      </c>
      <c r="I99" s="281">
        <v>0.12278850922521452</v>
      </c>
      <c r="J99" s="282">
        <v>0.73264365807716714</v>
      </c>
      <c r="K99" s="290">
        <v>1</v>
      </c>
    </row>
    <row r="100" spans="1:11">
      <c r="A100" s="136" t="s">
        <v>226</v>
      </c>
      <c r="B100" s="119" t="s">
        <v>9</v>
      </c>
      <c r="C100" s="281">
        <v>1.4828279096124556E-3</v>
      </c>
      <c r="D100" s="281">
        <v>2.5688444628138771E-2</v>
      </c>
      <c r="E100" s="281">
        <v>4.1205587568062675E-2</v>
      </c>
      <c r="F100" s="281">
        <v>6.5005652900580941E-4</v>
      </c>
      <c r="G100" s="281">
        <v>2.4278514388769998E-3</v>
      </c>
      <c r="H100" s="281">
        <v>6.8615985014330088E-3</v>
      </c>
      <c r="I100" s="281">
        <v>0.21215995627336917</v>
      </c>
      <c r="J100" s="282">
        <v>0.70952367715150111</v>
      </c>
      <c r="K100" s="290">
        <v>1</v>
      </c>
    </row>
    <row r="101" spans="1:11">
      <c r="A101" s="136" t="s">
        <v>227</v>
      </c>
      <c r="B101" s="119" t="s">
        <v>10</v>
      </c>
      <c r="C101" s="281">
        <v>6.0501430022369693E-3</v>
      </c>
      <c r="D101" s="281">
        <v>0.3220637012201189</v>
      </c>
      <c r="E101" s="281">
        <v>4.4514631870345149E-2</v>
      </c>
      <c r="F101" s="281">
        <v>1.4001867075449797E-2</v>
      </c>
      <c r="G101" s="281">
        <v>3.8831702364694326E-2</v>
      </c>
      <c r="H101" s="281">
        <v>8.0840004496288418E-6</v>
      </c>
      <c r="I101" s="281">
        <v>5.4561971666977037E-2</v>
      </c>
      <c r="J101" s="282">
        <v>0.51996789879972827</v>
      </c>
      <c r="K101" s="290">
        <v>1</v>
      </c>
    </row>
    <row r="102" spans="1:11">
      <c r="A102" s="136" t="s">
        <v>139</v>
      </c>
      <c r="B102" s="119" t="s">
        <v>295</v>
      </c>
      <c r="C102" s="281">
        <v>1.1672512368141978E-3</v>
      </c>
      <c r="D102" s="281">
        <v>3.0282149372458461E-2</v>
      </c>
      <c r="E102" s="281">
        <v>6.6545882945501815E-3</v>
      </c>
      <c r="F102" s="281">
        <v>3.6557643218273748E-3</v>
      </c>
      <c r="G102" s="281">
        <v>1.2566884024503929E-2</v>
      </c>
      <c r="H102" s="281">
        <v>3.1605007683267093E-4</v>
      </c>
      <c r="I102" s="281">
        <v>0.15261844523142029</v>
      </c>
      <c r="J102" s="282">
        <v>0.79273886744159283</v>
      </c>
      <c r="K102" s="290">
        <v>1</v>
      </c>
    </row>
    <row r="103" spans="1:11">
      <c r="A103" s="136" t="s">
        <v>140</v>
      </c>
      <c r="B103" s="119" t="s">
        <v>11</v>
      </c>
      <c r="C103" s="281">
        <v>1.2868393973912873E-3</v>
      </c>
      <c r="D103" s="281">
        <v>1.997620124773946E-2</v>
      </c>
      <c r="E103" s="281">
        <v>6.6285869556891681E-3</v>
      </c>
      <c r="F103" s="281">
        <v>3.637748151208621E-2</v>
      </c>
      <c r="G103" s="281">
        <v>7.7468894489449047E-2</v>
      </c>
      <c r="H103" s="281">
        <v>-6.1338275120633107E-3</v>
      </c>
      <c r="I103" s="281">
        <v>7.3590344614221037E-2</v>
      </c>
      <c r="J103" s="282">
        <v>0.79080547929548717</v>
      </c>
      <c r="K103" s="290">
        <v>1</v>
      </c>
    </row>
    <row r="104" spans="1:11">
      <c r="A104" s="136" t="s">
        <v>141</v>
      </c>
      <c r="B104" s="119" t="s">
        <v>12</v>
      </c>
      <c r="C104" s="281">
        <v>5.4041887026013316E-5</v>
      </c>
      <c r="D104" s="281">
        <v>1.2446418359165707E-3</v>
      </c>
      <c r="E104" s="281">
        <v>3.6510105618135921E-4</v>
      </c>
      <c r="F104" s="281">
        <v>2.8007902251503268E-3</v>
      </c>
      <c r="G104" s="281">
        <v>8.0820228339422741E-3</v>
      </c>
      <c r="H104" s="281">
        <v>-2.8332883552063498E-3</v>
      </c>
      <c r="I104" s="281">
        <v>0.24066461791952587</v>
      </c>
      <c r="J104" s="282">
        <v>0.74962207259746383</v>
      </c>
      <c r="K104" s="290">
        <v>1</v>
      </c>
    </row>
    <row r="105" spans="1:11">
      <c r="A105" s="136" t="s">
        <v>142</v>
      </c>
      <c r="B105" s="119" t="s">
        <v>13</v>
      </c>
      <c r="C105" s="281">
        <v>2.2057526371619971E-4</v>
      </c>
      <c r="D105" s="281">
        <v>8.1475265583773708E-3</v>
      </c>
      <c r="E105" s="281">
        <v>2.262584045053132E-3</v>
      </c>
      <c r="F105" s="281">
        <v>3.1939852965444005E-3</v>
      </c>
      <c r="G105" s="281">
        <v>8.5300056245922774E-3</v>
      </c>
      <c r="H105" s="281">
        <v>-3.2830404688461707E-3</v>
      </c>
      <c r="I105" s="281">
        <v>0.17007999358130527</v>
      </c>
      <c r="J105" s="282">
        <v>0.81084837009925759</v>
      </c>
      <c r="K105" s="290">
        <v>1</v>
      </c>
    </row>
    <row r="106" spans="1:11">
      <c r="A106" s="136" t="s">
        <v>143</v>
      </c>
      <c r="B106" s="119" t="s">
        <v>14</v>
      </c>
      <c r="C106" s="281">
        <v>1.0339844868184312E-3</v>
      </c>
      <c r="D106" s="281">
        <v>1.4866063881226273E-2</v>
      </c>
      <c r="E106" s="281">
        <v>4.3297969703915053E-3</v>
      </c>
      <c r="F106" s="281">
        <v>2.3239975398161517E-2</v>
      </c>
      <c r="G106" s="281">
        <v>5.7539714770796425E-2</v>
      </c>
      <c r="H106" s="281">
        <v>-1.2551455477804684E-3</v>
      </c>
      <c r="I106" s="281">
        <v>7.2752736178924485E-2</v>
      </c>
      <c r="J106" s="282">
        <v>0.82749287386146186</v>
      </c>
      <c r="K106" s="290">
        <v>1</v>
      </c>
    </row>
    <row r="107" spans="1:11">
      <c r="A107" s="136" t="s">
        <v>144</v>
      </c>
      <c r="B107" s="119" t="s">
        <v>232</v>
      </c>
      <c r="C107" s="281">
        <v>1.2301732850492506E-4</v>
      </c>
      <c r="D107" s="281">
        <v>2.5324068621143201E-3</v>
      </c>
      <c r="E107" s="281">
        <v>9.8881754759860266E-4</v>
      </c>
      <c r="F107" s="281">
        <v>1.8041239233961743E-3</v>
      </c>
      <c r="G107" s="281">
        <v>3.4669055885774888E-2</v>
      </c>
      <c r="H107" s="281">
        <v>3.5616017413306177E-3</v>
      </c>
      <c r="I107" s="281">
        <v>0.34225220159524267</v>
      </c>
      <c r="J107" s="282">
        <v>0.61406877511603775</v>
      </c>
      <c r="K107" s="290">
        <v>1</v>
      </c>
    </row>
    <row r="108" spans="1:11">
      <c r="A108" s="136" t="s">
        <v>145</v>
      </c>
      <c r="B108" s="119" t="s">
        <v>233</v>
      </c>
      <c r="C108" s="281">
        <v>1.6776935184433851E-4</v>
      </c>
      <c r="D108" s="281">
        <v>3.0156102354443972E-3</v>
      </c>
      <c r="E108" s="281">
        <v>1.2278329649718161E-3</v>
      </c>
      <c r="F108" s="281">
        <v>9.5002554748060443E-4</v>
      </c>
      <c r="G108" s="281">
        <v>7.1337739209072604E-2</v>
      </c>
      <c r="H108" s="281">
        <v>2.9389266851050138E-4</v>
      </c>
      <c r="I108" s="281">
        <v>0.44815065239362001</v>
      </c>
      <c r="J108" s="282">
        <v>0.47485647762905581</v>
      </c>
      <c r="K108" s="290">
        <v>1</v>
      </c>
    </row>
    <row r="109" spans="1:11">
      <c r="A109" s="136" t="s">
        <v>146</v>
      </c>
      <c r="B109" s="119" t="s">
        <v>234</v>
      </c>
      <c r="C109" s="281">
        <v>3.0252420504000648E-3</v>
      </c>
      <c r="D109" s="281">
        <v>5.4871275162343663E-2</v>
      </c>
      <c r="E109" s="281">
        <v>6.2344992251470471E-2</v>
      </c>
      <c r="F109" s="281">
        <v>2.8720950733702944E-2</v>
      </c>
      <c r="G109" s="281">
        <v>0.40377036677832651</v>
      </c>
      <c r="H109" s="281">
        <v>1.9390366650460251E-2</v>
      </c>
      <c r="I109" s="281">
        <v>0.10412260247333974</v>
      </c>
      <c r="J109" s="282">
        <v>0.32375420389995635</v>
      </c>
      <c r="K109" s="290">
        <v>1</v>
      </c>
    </row>
    <row r="110" spans="1:11">
      <c r="A110" s="136" t="s">
        <v>147</v>
      </c>
      <c r="B110" s="119" t="s">
        <v>375</v>
      </c>
      <c r="C110" s="281">
        <v>4.02864654507268E-4</v>
      </c>
      <c r="D110" s="281">
        <v>1.341258203742045E-2</v>
      </c>
      <c r="E110" s="281">
        <v>4.4768843590952748E-3</v>
      </c>
      <c r="F110" s="281">
        <v>1.9493471084748796E-3</v>
      </c>
      <c r="G110" s="281">
        <v>1.2782208244811077E-2</v>
      </c>
      <c r="H110" s="281">
        <v>-6.0519119980749284E-3</v>
      </c>
      <c r="I110" s="281">
        <v>0.4739722274481129</v>
      </c>
      <c r="J110" s="282">
        <v>0.49905579814565321</v>
      </c>
      <c r="K110" s="290">
        <v>1</v>
      </c>
    </row>
    <row r="111" spans="1:11">
      <c r="A111" s="136" t="s">
        <v>148</v>
      </c>
      <c r="B111" s="119" t="s">
        <v>15</v>
      </c>
      <c r="C111" s="281">
        <v>6.812406957742769E-4</v>
      </c>
      <c r="D111" s="281">
        <v>2.7722162903020736E-2</v>
      </c>
      <c r="E111" s="281">
        <v>1.1581125977548653E-3</v>
      </c>
      <c r="F111" s="281">
        <v>2.8741129579676061E-3</v>
      </c>
      <c r="G111" s="281">
        <v>4.1588616194209359E-2</v>
      </c>
      <c r="H111" s="281">
        <v>2.8987987125259625E-3</v>
      </c>
      <c r="I111" s="281">
        <v>0.36788738288299805</v>
      </c>
      <c r="J111" s="282">
        <v>0.55518957305574923</v>
      </c>
      <c r="K111" s="290">
        <v>1</v>
      </c>
    </row>
    <row r="112" spans="1:11">
      <c r="A112" s="136" t="s">
        <v>149</v>
      </c>
      <c r="B112" s="119" t="s">
        <v>290</v>
      </c>
      <c r="C112" s="281">
        <v>1.7981075478423501E-4</v>
      </c>
      <c r="D112" s="281">
        <v>4.6945879602704632E-2</v>
      </c>
      <c r="E112" s="281">
        <v>8.4359776662997453E-4</v>
      </c>
      <c r="F112" s="281">
        <v>9.8777120499560968E-3</v>
      </c>
      <c r="G112" s="281">
        <v>3.3333537109554313E-2</v>
      </c>
      <c r="H112" s="281">
        <v>-2.3025744708171317E-3</v>
      </c>
      <c r="I112" s="281">
        <v>0.2364001744784365</v>
      </c>
      <c r="J112" s="282">
        <v>0.67472186270875145</v>
      </c>
      <c r="K112" s="290">
        <v>1</v>
      </c>
    </row>
    <row r="113" spans="1:11">
      <c r="A113" s="136" t="s">
        <v>150</v>
      </c>
      <c r="B113" s="119" t="s">
        <v>208</v>
      </c>
      <c r="C113" s="281">
        <v>2.0528218510584958E-4</v>
      </c>
      <c r="D113" s="281">
        <v>2.5238229602704519E-2</v>
      </c>
      <c r="E113" s="281">
        <v>2.3769889918407853E-3</v>
      </c>
      <c r="F113" s="281">
        <v>5.3521554526076319E-3</v>
      </c>
      <c r="G113" s="281">
        <v>3.4268664173074108E-2</v>
      </c>
      <c r="H113" s="281">
        <v>1.71996487147733E-3</v>
      </c>
      <c r="I113" s="281">
        <v>0.4716625962594661</v>
      </c>
      <c r="J113" s="282">
        <v>0.4591761184637238</v>
      </c>
      <c r="K113" s="290">
        <v>1</v>
      </c>
    </row>
    <row r="114" spans="1:11">
      <c r="A114" s="136" t="s">
        <v>151</v>
      </c>
      <c r="B114" s="119" t="s">
        <v>16</v>
      </c>
      <c r="C114" s="281">
        <v>6.3345356616196892E-3</v>
      </c>
      <c r="D114" s="281">
        <v>9.485613573249059E-2</v>
      </c>
      <c r="E114" s="281">
        <v>1.700975524982655E-2</v>
      </c>
      <c r="F114" s="281">
        <v>3.5159190422710982E-3</v>
      </c>
      <c r="G114" s="281">
        <v>2.5543872534439838E-2</v>
      </c>
      <c r="H114" s="281">
        <v>4.2841064099824352E-4</v>
      </c>
      <c r="I114" s="281">
        <v>0.13627284559983238</v>
      </c>
      <c r="J114" s="282">
        <v>0.71603852553852154</v>
      </c>
      <c r="K114" s="290">
        <v>1</v>
      </c>
    </row>
    <row r="115" spans="1:11">
      <c r="A115" s="136" t="s">
        <v>152</v>
      </c>
      <c r="B115" s="119" t="s">
        <v>17</v>
      </c>
      <c r="C115" s="281">
        <v>7.2394321291434805E-4</v>
      </c>
      <c r="D115" s="281">
        <v>2.7975253555683741E-2</v>
      </c>
      <c r="E115" s="281">
        <v>1.2503887979050488E-2</v>
      </c>
      <c r="F115" s="281">
        <v>0.30370180173863687</v>
      </c>
      <c r="G115" s="281">
        <v>0.61981092160871243</v>
      </c>
      <c r="H115" s="281">
        <v>8.1877195943024493E-6</v>
      </c>
      <c r="I115" s="281">
        <v>7.6426411625028171E-3</v>
      </c>
      <c r="J115" s="282">
        <v>2.7633363022905009E-2</v>
      </c>
      <c r="K115" s="290">
        <v>1</v>
      </c>
    </row>
    <row r="116" spans="1:11">
      <c r="A116" s="136" t="s">
        <v>153</v>
      </c>
      <c r="B116" s="119" t="s">
        <v>209</v>
      </c>
      <c r="C116" s="281">
        <v>1.2423698914419239E-2</v>
      </c>
      <c r="D116" s="281">
        <v>0.32827155473881281</v>
      </c>
      <c r="E116" s="281">
        <v>7.1252481509643778E-2</v>
      </c>
      <c r="F116" s="281">
        <v>7.0044778987670411E-3</v>
      </c>
      <c r="G116" s="281">
        <v>3.4127978399824163E-2</v>
      </c>
      <c r="H116" s="281">
        <v>-4.6342260648011934E-5</v>
      </c>
      <c r="I116" s="281">
        <v>0.10342653655078241</v>
      </c>
      <c r="J116" s="282">
        <v>0.44353961424839855</v>
      </c>
      <c r="K116" s="290">
        <v>1</v>
      </c>
    </row>
    <row r="117" spans="1:11">
      <c r="A117" s="136" t="s">
        <v>154</v>
      </c>
      <c r="B117" s="119" t="s">
        <v>236</v>
      </c>
      <c r="C117" s="281">
        <v>1.6438624592947766E-2</v>
      </c>
      <c r="D117" s="281">
        <v>0.59166749891434556</v>
      </c>
      <c r="E117" s="281">
        <v>0.12561722529064451</v>
      </c>
      <c r="F117" s="281">
        <v>8.1557168022260464E-3</v>
      </c>
      <c r="G117" s="281">
        <v>4.6979596545617869E-2</v>
      </c>
      <c r="H117" s="281">
        <v>1.1671015360880105E-4</v>
      </c>
      <c r="I117" s="281">
        <v>4.1662827245502423E-2</v>
      </c>
      <c r="J117" s="282">
        <v>0.16936180045510701</v>
      </c>
      <c r="K117" s="290">
        <v>1</v>
      </c>
    </row>
    <row r="118" spans="1:11">
      <c r="A118" s="136" t="s">
        <v>155</v>
      </c>
      <c r="B118" s="119" t="s">
        <v>376</v>
      </c>
      <c r="C118" s="281">
        <v>2.5723632022192071E-2</v>
      </c>
      <c r="D118" s="281">
        <v>0.27326596909912609</v>
      </c>
      <c r="E118" s="281">
        <v>0.42942735554057099</v>
      </c>
      <c r="F118" s="281">
        <v>9.7389293046407765E-3</v>
      </c>
      <c r="G118" s="281">
        <v>3.9411956530293196E-2</v>
      </c>
      <c r="H118" s="281">
        <v>1.7611849220050226E-4</v>
      </c>
      <c r="I118" s="281">
        <v>3.8689440070439965E-2</v>
      </c>
      <c r="J118" s="282">
        <v>0.18356659894053634</v>
      </c>
      <c r="K118" s="290">
        <v>1</v>
      </c>
    </row>
    <row r="119" spans="1:11">
      <c r="A119" s="136" t="s">
        <v>156</v>
      </c>
      <c r="B119" s="119" t="s">
        <v>377</v>
      </c>
      <c r="C119" s="281">
        <v>1.2101891280243533E-2</v>
      </c>
      <c r="D119" s="281">
        <v>0.3510924114395777</v>
      </c>
      <c r="E119" s="281">
        <v>2.5075554043507541E-2</v>
      </c>
      <c r="F119" s="281">
        <v>8.326775289230445E-3</v>
      </c>
      <c r="G119" s="281">
        <v>6.779528754934766E-2</v>
      </c>
      <c r="H119" s="281">
        <v>5.8324111506532085E-4</v>
      </c>
      <c r="I119" s="281">
        <v>7.5469064684474493E-2</v>
      </c>
      <c r="J119" s="282">
        <v>0.45955577459855323</v>
      </c>
      <c r="K119" s="290">
        <v>1</v>
      </c>
    </row>
    <row r="120" spans="1:11">
      <c r="A120" s="136" t="s">
        <v>157</v>
      </c>
      <c r="B120" s="119" t="s">
        <v>18</v>
      </c>
      <c r="C120" s="281">
        <v>3.4732741571554399E-3</v>
      </c>
      <c r="D120" s="281">
        <v>0.67099739249765245</v>
      </c>
      <c r="E120" s="281">
        <v>4.7190900166593511E-2</v>
      </c>
      <c r="F120" s="281">
        <v>8.1351707632953008E-3</v>
      </c>
      <c r="G120" s="281">
        <v>3.3322521116974375E-2</v>
      </c>
      <c r="H120" s="281">
        <v>1.4228734415429821E-4</v>
      </c>
      <c r="I120" s="281">
        <v>9.0503975206450302E-2</v>
      </c>
      <c r="J120" s="282">
        <v>0.14623447874772427</v>
      </c>
      <c r="K120" s="290">
        <v>1</v>
      </c>
    </row>
    <row r="121" spans="1:11">
      <c r="A121" s="136" t="s">
        <v>158</v>
      </c>
      <c r="B121" s="119" t="s">
        <v>19</v>
      </c>
      <c r="C121" s="281">
        <v>1.8076445792680916E-3</v>
      </c>
      <c r="D121" s="281">
        <v>0.87613576770594814</v>
      </c>
      <c r="E121" s="281">
        <v>1.7296550906326761E-2</v>
      </c>
      <c r="F121" s="281">
        <v>1.8858723302978525E-3</v>
      </c>
      <c r="G121" s="281">
        <v>4.7346078102426095E-2</v>
      </c>
      <c r="H121" s="281">
        <v>3.6146902755248196E-5</v>
      </c>
      <c r="I121" s="281">
        <v>8.8542998485784119E-3</v>
      </c>
      <c r="J121" s="282">
        <v>4.6637639624399201E-2</v>
      </c>
      <c r="K121" s="290">
        <v>1</v>
      </c>
    </row>
    <row r="122" spans="1:11">
      <c r="A122" s="136" t="s">
        <v>159</v>
      </c>
      <c r="B122" s="119" t="s">
        <v>378</v>
      </c>
      <c r="C122" s="281">
        <v>7.7462529110673226E-3</v>
      </c>
      <c r="D122" s="281">
        <v>0.20859716007633072</v>
      </c>
      <c r="E122" s="281">
        <v>2.662573069524685E-2</v>
      </c>
      <c r="F122" s="281">
        <v>6.9998246505150316E-3</v>
      </c>
      <c r="G122" s="281">
        <v>2.6634418130201055E-2</v>
      </c>
      <c r="H122" s="281">
        <v>6.2000605554628164E-4</v>
      </c>
      <c r="I122" s="281">
        <v>0.14075107172267498</v>
      </c>
      <c r="J122" s="282">
        <v>0.58202553575841764</v>
      </c>
      <c r="K122" s="290">
        <v>1</v>
      </c>
    </row>
    <row r="123" spans="1:11">
      <c r="A123" s="136" t="s">
        <v>160</v>
      </c>
      <c r="B123" s="119" t="s">
        <v>212</v>
      </c>
      <c r="C123" s="281">
        <v>8.4189099218684067E-3</v>
      </c>
      <c r="D123" s="281">
        <v>0.3238728185027186</v>
      </c>
      <c r="E123" s="281">
        <v>5.8407235627049914E-2</v>
      </c>
      <c r="F123" s="281">
        <v>2.2550256816355724E-2</v>
      </c>
      <c r="G123" s="281">
        <v>0.16513159082365944</v>
      </c>
      <c r="H123" s="281">
        <v>-4.2725094669351525E-4</v>
      </c>
      <c r="I123" s="281">
        <v>4.3581728853437356E-2</v>
      </c>
      <c r="J123" s="282">
        <v>0.37846471040160412</v>
      </c>
      <c r="K123" s="290">
        <v>1</v>
      </c>
    </row>
    <row r="124" spans="1:11">
      <c r="A124" s="136" t="s">
        <v>161</v>
      </c>
      <c r="B124" s="119" t="s">
        <v>20</v>
      </c>
      <c r="C124" s="281">
        <v>3.2743378711025395E-4</v>
      </c>
      <c r="D124" s="281">
        <v>3.3706329600387337E-2</v>
      </c>
      <c r="E124" s="281">
        <v>0.94015803604058001</v>
      </c>
      <c r="F124" s="281">
        <v>1.9457935693456406E-3</v>
      </c>
      <c r="G124" s="281">
        <v>5.6697827235607451E-3</v>
      </c>
      <c r="H124" s="281">
        <v>1.2349584557383625E-5</v>
      </c>
      <c r="I124" s="281">
        <v>4.3507172784932706E-3</v>
      </c>
      <c r="J124" s="282">
        <v>1.3829557415965293E-2</v>
      </c>
      <c r="K124" s="290">
        <v>1</v>
      </c>
    </row>
    <row r="125" spans="1:11">
      <c r="A125" s="136" t="s">
        <v>162</v>
      </c>
      <c r="B125" s="119" t="s">
        <v>21</v>
      </c>
      <c r="C125" s="281">
        <v>1.0095176793678957E-4</v>
      </c>
      <c r="D125" s="281">
        <v>0.1894819368460634</v>
      </c>
      <c r="E125" s="281">
        <v>0.36938054235580309</v>
      </c>
      <c r="F125" s="281">
        <v>3.7092004664857119E-2</v>
      </c>
      <c r="G125" s="281">
        <v>0.33862836518760397</v>
      </c>
      <c r="H125" s="281">
        <v>2.9420793141837857E-6</v>
      </c>
      <c r="I125" s="281">
        <v>2.2308235779278301E-2</v>
      </c>
      <c r="J125" s="282">
        <v>4.3005021319143043E-2</v>
      </c>
      <c r="K125" s="290">
        <v>1</v>
      </c>
    </row>
    <row r="126" spans="1:11">
      <c r="A126" s="136" t="s">
        <v>163</v>
      </c>
      <c r="B126" s="119" t="s">
        <v>379</v>
      </c>
      <c r="C126" s="281">
        <v>7.0248667535811838E-3</v>
      </c>
      <c r="D126" s="281">
        <v>0.19695189333341293</v>
      </c>
      <c r="E126" s="281">
        <v>0.79159429074536125</v>
      </c>
      <c r="F126" s="281">
        <v>2.4622299237353611E-5</v>
      </c>
      <c r="G126" s="281">
        <v>1.088280812203893E-4</v>
      </c>
      <c r="H126" s="281">
        <v>8.4277453273497255E-7</v>
      </c>
      <c r="I126" s="281">
        <v>2.3011506642353687E-4</v>
      </c>
      <c r="J126" s="282">
        <v>4.0645409462307944E-3</v>
      </c>
      <c r="K126" s="290">
        <v>1</v>
      </c>
    </row>
    <row r="127" spans="1:11">
      <c r="A127" s="136" t="s">
        <v>170</v>
      </c>
      <c r="B127" s="119" t="s">
        <v>380</v>
      </c>
      <c r="C127" s="281">
        <v>4.8778630797015462E-3</v>
      </c>
      <c r="D127" s="281">
        <v>0.81681694935272164</v>
      </c>
      <c r="E127" s="281">
        <v>2.7664602378413367E-2</v>
      </c>
      <c r="F127" s="281">
        <v>5.359008203280234E-3</v>
      </c>
      <c r="G127" s="281">
        <v>2.1329178860150157E-2</v>
      </c>
      <c r="H127" s="281">
        <v>1.5077098349165546E-4</v>
      </c>
      <c r="I127" s="281">
        <v>3.2829902581359621E-2</v>
      </c>
      <c r="J127" s="282">
        <v>9.0971724560881928E-2</v>
      </c>
      <c r="K127" s="290">
        <v>1</v>
      </c>
    </row>
    <row r="128" spans="1:11">
      <c r="A128" s="136" t="s">
        <v>203</v>
      </c>
      <c r="B128" s="119" t="s">
        <v>22</v>
      </c>
      <c r="C128" s="281">
        <v>1.6137986909868233E-2</v>
      </c>
      <c r="D128" s="281">
        <v>0.28021648015443446</v>
      </c>
      <c r="E128" s="281">
        <v>0.11807844310832771</v>
      </c>
      <c r="F128" s="281">
        <v>2.9296666189077437E-2</v>
      </c>
      <c r="G128" s="281">
        <v>0.11299350347836752</v>
      </c>
      <c r="H128" s="281">
        <v>3.7593103738824449E-4</v>
      </c>
      <c r="I128" s="281">
        <v>0.1251775825761661</v>
      </c>
      <c r="J128" s="282">
        <v>0.31772340654637043</v>
      </c>
      <c r="K128" s="290">
        <v>1</v>
      </c>
    </row>
    <row r="129" spans="1:11">
      <c r="A129" s="136" t="s">
        <v>337</v>
      </c>
      <c r="B129" s="119" t="s">
        <v>23</v>
      </c>
      <c r="C129" s="281">
        <v>0.11065697204602512</v>
      </c>
      <c r="D129" s="281">
        <v>0.56208213996315826</v>
      </c>
      <c r="E129" s="281">
        <v>9.1692310974827926E-3</v>
      </c>
      <c r="F129" s="281">
        <v>1.6872843597601328E-4</v>
      </c>
      <c r="G129" s="281">
        <v>1.0377899416814428E-3</v>
      </c>
      <c r="H129" s="281">
        <v>1.0547459940250838E-6</v>
      </c>
      <c r="I129" s="281">
        <v>1.6441704034305674E-2</v>
      </c>
      <c r="J129" s="282">
        <v>0.30044237973537663</v>
      </c>
      <c r="K129" s="290">
        <v>1</v>
      </c>
    </row>
    <row r="130" spans="1:11">
      <c r="A130" s="136" t="s">
        <v>338</v>
      </c>
      <c r="B130" s="119" t="s">
        <v>381</v>
      </c>
      <c r="C130" s="281">
        <v>1.4201236102068257E-2</v>
      </c>
      <c r="D130" s="281">
        <v>0.27353796833401983</v>
      </c>
      <c r="E130" s="281">
        <v>0.22892617382820771</v>
      </c>
      <c r="F130" s="281">
        <v>1.9186818627592587E-2</v>
      </c>
      <c r="G130" s="281">
        <v>9.1728036474334876E-2</v>
      </c>
      <c r="H130" s="281">
        <v>4.5951394234283272E-4</v>
      </c>
      <c r="I130" s="281">
        <v>8.3412080768791627E-2</v>
      </c>
      <c r="J130" s="282">
        <v>0.28854817192264243</v>
      </c>
      <c r="K130" s="290">
        <v>1</v>
      </c>
    </row>
    <row r="131" spans="1:11">
      <c r="A131" s="136" t="s">
        <v>339</v>
      </c>
      <c r="B131" s="119" t="s">
        <v>382</v>
      </c>
      <c r="C131" s="281">
        <v>8.5863868114624438E-3</v>
      </c>
      <c r="D131" s="281">
        <v>0.20448351788742936</v>
      </c>
      <c r="E131" s="281">
        <v>0.11015450969633292</v>
      </c>
      <c r="F131" s="281">
        <v>5.1025083236239534E-2</v>
      </c>
      <c r="G131" s="281">
        <v>0.14868028138173475</v>
      </c>
      <c r="H131" s="281">
        <v>3.2384657339852856E-4</v>
      </c>
      <c r="I131" s="281">
        <v>0.11409006318543881</v>
      </c>
      <c r="J131" s="282">
        <v>0.3626563112279636</v>
      </c>
      <c r="K131" s="290">
        <v>1</v>
      </c>
    </row>
    <row r="132" spans="1:11">
      <c r="A132" s="137"/>
      <c r="B132" s="283" t="s">
        <v>383</v>
      </c>
      <c r="C132" s="285">
        <v>1.1326551827349412E-2</v>
      </c>
      <c r="D132" s="285">
        <v>0.24663653812464742</v>
      </c>
      <c r="E132" s="285">
        <v>0.12737115330494309</v>
      </c>
      <c r="F132" s="285">
        <v>2.1917667699720523E-2</v>
      </c>
      <c r="G132" s="285">
        <v>7.9174390808348261E-2</v>
      </c>
      <c r="H132" s="285">
        <v>4.0515700292585358E-4</v>
      </c>
      <c r="I132" s="285">
        <v>0.11970436345954903</v>
      </c>
      <c r="J132" s="286">
        <v>0.39346417777251641</v>
      </c>
      <c r="K132" s="291">
        <v>1</v>
      </c>
    </row>
  </sheetData>
  <phoneticPr fontId="3"/>
  <pageMargins left="0.78740157480314965" right="0.78740157480314965" top="0.98425196850393704" bottom="0.98425196850393704" header="0.51181102362204722" footer="0.51181102362204722"/>
  <pageSetup paperSize="9" orientation="landscape" verticalDpi="0" r:id="rId1"/>
  <headerFooter alignWithMargins="0"/>
  <rowBreaks count="2" manualBreakCount="2">
    <brk id="44" max="10" man="1"/>
    <brk id="8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WS目次</vt:lpstr>
      <vt:lpstr>利用上の注意</vt:lpstr>
      <vt:lpstr>最終需要</vt:lpstr>
      <vt:lpstr>経済効果集計表</vt:lpstr>
      <vt:lpstr>輸出増加WS</vt:lpstr>
      <vt:lpstr>取引基本表</vt:lpstr>
      <vt:lpstr>投入係数表</vt:lpstr>
      <vt:lpstr>逆行列係数表</vt:lpstr>
      <vt:lpstr>分析係数表</vt:lpstr>
      <vt:lpstr>生産誘発額等</vt:lpstr>
      <vt:lpstr>生産誘発額等!Print_Area</vt:lpstr>
      <vt:lpstr>逆行列係数表!Print_Titles</vt:lpstr>
      <vt:lpstr>取引基本表!Print_Titles</vt:lpstr>
      <vt:lpstr>投入係数表!Print_Titles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2005-01-26T08:29:46Z</cp:lastPrinted>
  <dcterms:created xsi:type="dcterms:W3CDTF">2001-02-19T05:40:58Z</dcterms:created>
  <dcterms:modified xsi:type="dcterms:W3CDTF">2020-01-28T08:06:45Z</dcterms:modified>
</cp:coreProperties>
</file>