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0" yWindow="-15" windowWidth="13230" windowHeight="8475" tabRatio="909"/>
  </bookViews>
  <sheets>
    <sheet name="WS目次" sheetId="27" r:id="rId1"/>
    <sheet name="利用上の注意" sheetId="26" r:id="rId2"/>
    <sheet name="最終需要額" sheetId="23" r:id="rId3"/>
    <sheet name="経済効果建設" sheetId="68" r:id="rId4"/>
    <sheet name="経済効果設備投資" sheetId="69" r:id="rId5"/>
    <sheet name="施設建設WS" sheetId="1" r:id="rId6"/>
    <sheet name="設備投資WS" sheetId="65" r:id="rId7"/>
    <sheet name="設備投資（投入）" sheetId="66" r:id="rId8"/>
    <sheet name="H27固定資本M" sheetId="67" r:id="rId9"/>
    <sheet name="H27固定資本M（投入）" sheetId="29" r:id="rId10"/>
    <sheet name="取引基本表" sheetId="30" r:id="rId11"/>
    <sheet name="投入係数表" sheetId="31" r:id="rId12"/>
    <sheet name="逆行列係数表" sheetId="32" r:id="rId13"/>
    <sheet name="分析係数表" sheetId="33" r:id="rId14"/>
  </sheets>
  <externalReferences>
    <externalReference r:id="rId15"/>
  </externalReferences>
  <definedNames>
    <definedName name="_Fill" hidden="1">[1]局移出入取扱!#REF!</definedName>
    <definedName name="_xlnm._FilterDatabase" localSheetId="9" hidden="1">'H27固定資本M（投入）'!$A$4:$G$44</definedName>
    <definedName name="_Order1" hidden="1">255</definedName>
    <definedName name="_xlnm.Print_Titles" localSheetId="12">逆行列係数表!$A:$B</definedName>
    <definedName name="_xlnm.Print_Titles" localSheetId="10">取引基本表!$A:$B</definedName>
    <definedName name="_xlnm.Print_Titles" localSheetId="11">投入係数表!$A:$B</definedName>
  </definedNames>
  <calcPr calcId="145621"/>
</workbook>
</file>

<file path=xl/calcChain.xml><?xml version="1.0" encoding="utf-8"?>
<calcChain xmlns="http://schemas.openxmlformats.org/spreadsheetml/2006/main">
  <c r="AM9" i="33" l="1"/>
  <c r="AM10" i="33"/>
  <c r="AM11" i="33"/>
  <c r="AM12" i="33"/>
  <c r="AM13" i="33"/>
  <c r="AM14" i="33"/>
  <c r="AM15" i="33"/>
  <c r="AM16" i="33"/>
  <c r="AM17" i="33"/>
  <c r="AM18" i="33"/>
  <c r="AM19" i="33"/>
  <c r="AM20" i="33"/>
  <c r="AM21" i="33"/>
  <c r="AM22" i="33"/>
  <c r="AM23" i="33"/>
  <c r="AM24" i="33"/>
  <c r="AM25" i="33"/>
  <c r="AM26" i="33"/>
  <c r="AM27" i="33"/>
  <c r="AM28" i="33"/>
  <c r="AM29" i="33"/>
  <c r="AM30" i="33"/>
  <c r="AM31" i="33"/>
  <c r="AM32" i="33"/>
  <c r="AM33" i="33"/>
  <c r="AM34" i="33"/>
  <c r="AM35" i="33"/>
  <c r="AM36" i="33"/>
  <c r="AM37" i="33"/>
  <c r="AM38" i="33"/>
  <c r="AM39" i="33"/>
  <c r="AM40" i="33"/>
  <c r="AM41" i="33"/>
  <c r="AM42" i="33"/>
  <c r="AM43" i="33"/>
  <c r="AM44" i="33"/>
  <c r="AM45" i="33"/>
  <c r="AM46" i="33"/>
  <c r="AM47" i="33"/>
  <c r="AM8" i="33"/>
  <c r="AG9" i="33"/>
  <c r="AG10" i="33"/>
  <c r="AG11" i="33"/>
  <c r="AG12" i="33"/>
  <c r="AG13" i="33"/>
  <c r="AG14" i="33"/>
  <c r="AG15" i="33"/>
  <c r="AG16" i="33"/>
  <c r="AG17" i="33"/>
  <c r="AG18" i="33"/>
  <c r="AG19" i="33"/>
  <c r="AG20" i="33"/>
  <c r="AG21" i="33"/>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8" i="33"/>
  <c r="N9" i="33" l="1"/>
  <c r="N10" i="33"/>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8" i="33"/>
  <c r="AB8" i="33" l="1" a="1"/>
  <c r="AB8" i="33" s="1"/>
  <c r="AE47" i="33" l="1"/>
  <c r="AF46" i="33"/>
  <c r="AB46" i="33"/>
  <c r="AC45" i="33"/>
  <c r="AD44" i="33"/>
  <c r="AE43" i="33"/>
  <c r="AF42" i="33"/>
  <c r="AB42" i="33"/>
  <c r="AE40" i="33"/>
  <c r="AB39" i="33"/>
  <c r="AD37" i="33"/>
  <c r="AF35" i="33"/>
  <c r="AC34" i="33"/>
  <c r="AE32" i="33"/>
  <c r="AB31" i="33"/>
  <c r="AC47" i="33"/>
  <c r="AD46" i="33"/>
  <c r="AE45" i="33"/>
  <c r="AF44" i="33"/>
  <c r="AB44" i="33"/>
  <c r="AC43" i="33"/>
  <c r="AD42" i="33"/>
  <c r="AD41" i="33"/>
  <c r="AF39" i="33"/>
  <c r="AC38" i="33"/>
  <c r="AE36" i="33"/>
  <c r="AB35" i="33"/>
  <c r="AD33" i="33"/>
  <c r="AF31" i="33"/>
  <c r="AC30" i="33"/>
  <c r="AD29" i="33"/>
  <c r="AE28" i="33"/>
  <c r="AF27" i="33"/>
  <c r="AB27" i="33"/>
  <c r="AC26" i="33"/>
  <c r="AD25" i="33"/>
  <c r="AE24" i="33"/>
  <c r="AF23" i="33"/>
  <c r="AB23" i="33"/>
  <c r="AC22" i="33"/>
  <c r="AD21" i="33"/>
  <c r="AE20" i="33"/>
  <c r="AF19" i="33"/>
  <c r="AB19" i="33"/>
  <c r="AC18" i="33"/>
  <c r="AD17" i="33"/>
  <c r="AE16" i="33"/>
  <c r="AF15" i="33"/>
  <c r="AB15" i="33"/>
  <c r="AC14" i="33"/>
  <c r="AD13" i="33"/>
  <c r="AE12" i="33"/>
  <c r="AF11" i="33"/>
  <c r="AB11" i="33"/>
  <c r="AC10" i="33"/>
  <c r="AD9" i="33"/>
  <c r="AE8" i="33"/>
  <c r="AF47" i="33"/>
  <c r="AD47" i="33"/>
  <c r="AB47" i="33"/>
  <c r="AE46" i="33"/>
  <c r="AC46" i="33"/>
  <c r="AF45" i="33"/>
  <c r="AD45" i="33"/>
  <c r="AB45" i="33"/>
  <c r="AE44" i="33"/>
  <c r="AC44" i="33"/>
  <c r="AF43" i="33"/>
  <c r="AD43" i="33"/>
  <c r="AB43" i="33"/>
  <c r="AE42" i="33"/>
  <c r="AC42" i="33"/>
  <c r="AF41" i="33"/>
  <c r="AB41" i="33"/>
  <c r="AC40" i="33"/>
  <c r="AD39" i="33"/>
  <c r="AE38" i="33"/>
  <c r="AF37" i="33"/>
  <c r="AB37" i="33"/>
  <c r="AC36" i="33"/>
  <c r="AD35" i="33"/>
  <c r="AE34" i="33"/>
  <c r="AF33" i="33"/>
  <c r="AB33" i="33"/>
  <c r="AC32" i="33"/>
  <c r="AD31" i="33"/>
  <c r="AE30" i="33"/>
  <c r="AF29" i="33"/>
  <c r="AB29" i="33"/>
  <c r="AC28" i="33"/>
  <c r="AD27" i="33"/>
  <c r="AE26" i="33"/>
  <c r="AF25" i="33"/>
  <c r="AB25" i="33"/>
  <c r="AC24" i="33"/>
  <c r="AD23" i="33"/>
  <c r="AE22" i="33"/>
  <c r="AF21" i="33"/>
  <c r="AB21" i="33"/>
  <c r="AC20" i="33"/>
  <c r="AD19" i="33"/>
  <c r="AE18" i="33"/>
  <c r="AF17" i="33"/>
  <c r="AB17" i="33"/>
  <c r="AC16" i="33"/>
  <c r="AD15" i="33"/>
  <c r="AE14" i="33"/>
  <c r="AF13" i="33"/>
  <c r="AB13" i="33"/>
  <c r="AC12" i="33"/>
  <c r="AD11" i="33"/>
  <c r="AE10" i="33"/>
  <c r="AF9" i="33"/>
  <c r="AB9" i="33"/>
  <c r="AC8" i="33"/>
  <c r="AE41" i="33"/>
  <c r="AC41" i="33"/>
  <c r="AF40" i="33"/>
  <c r="AD40" i="33"/>
  <c r="AB40" i="33"/>
  <c r="AE39" i="33"/>
  <c r="AC39" i="33"/>
  <c r="AF38" i="33"/>
  <c r="AD38" i="33"/>
  <c r="AB38" i="33"/>
  <c r="AE37" i="33"/>
  <c r="AC37" i="33"/>
  <c r="AF36" i="33"/>
  <c r="AD36" i="33"/>
  <c r="AB36" i="33"/>
  <c r="AE35" i="33"/>
  <c r="AC35" i="33"/>
  <c r="AF34" i="33"/>
  <c r="AD34" i="33"/>
  <c r="AB34" i="33"/>
  <c r="AE33" i="33"/>
  <c r="AC33" i="33"/>
  <c r="AF32" i="33"/>
  <c r="AD32" i="33"/>
  <c r="AB32" i="33"/>
  <c r="AE31" i="33"/>
  <c r="AC31" i="33"/>
  <c r="AF30" i="33"/>
  <c r="AD30" i="33"/>
  <c r="AB30" i="33"/>
  <c r="AE29" i="33"/>
  <c r="AC29" i="33"/>
  <c r="AF28" i="33"/>
  <c r="AD28" i="33"/>
  <c r="AB28" i="33"/>
  <c r="AE27" i="33"/>
  <c r="AC27" i="33"/>
  <c r="AF26" i="33"/>
  <c r="AD26" i="33"/>
  <c r="AB26" i="33"/>
  <c r="AE25" i="33"/>
  <c r="AC25" i="33"/>
  <c r="AF24" i="33"/>
  <c r="AD24" i="33"/>
  <c r="AB24" i="33"/>
  <c r="AE23" i="33"/>
  <c r="AC23" i="33"/>
  <c r="AF22" i="33"/>
  <c r="AD22" i="33"/>
  <c r="AB22" i="33"/>
  <c r="AE21" i="33"/>
  <c r="AC21" i="33"/>
  <c r="AF20" i="33"/>
  <c r="AD20" i="33"/>
  <c r="AB20" i="33"/>
  <c r="AE19" i="33"/>
  <c r="AC19" i="33"/>
  <c r="AF18" i="33"/>
  <c r="AD18" i="33"/>
  <c r="AB18" i="33"/>
  <c r="AE17" i="33"/>
  <c r="AC17" i="33"/>
  <c r="AF16" i="33"/>
  <c r="AD16" i="33"/>
  <c r="AB16" i="33"/>
  <c r="AE15" i="33"/>
  <c r="AC15" i="33"/>
  <c r="AF14" i="33"/>
  <c r="AD14" i="33"/>
  <c r="AB14" i="33"/>
  <c r="AE13" i="33"/>
  <c r="AC13" i="33"/>
  <c r="AF12" i="33"/>
  <c r="AD12" i="33"/>
  <c r="AB12" i="33"/>
  <c r="AE11" i="33"/>
  <c r="AC11" i="33"/>
  <c r="AF10" i="33"/>
  <c r="AD10" i="33"/>
  <c r="AB10" i="33"/>
  <c r="AE9" i="33"/>
  <c r="AC9" i="33"/>
  <c r="AF8" i="33"/>
  <c r="AD8" i="33"/>
  <c r="E68" i="23"/>
  <c r="AN47" i="33" l="1"/>
  <c r="H47" i="33" s="1"/>
  <c r="V47" i="33"/>
  <c r="U47" i="33"/>
  <c r="T47" i="33"/>
  <c r="O47" i="33"/>
  <c r="P47" i="33" s="1"/>
  <c r="C47" i="33" s="1"/>
  <c r="AN46" i="33"/>
  <c r="X46" i="33"/>
  <c r="E46" i="33" s="1"/>
  <c r="W46" i="33"/>
  <c r="H46" i="33"/>
  <c r="D46" i="33"/>
  <c r="AN45" i="33"/>
  <c r="H45" i="33" s="1"/>
  <c r="X45" i="33"/>
  <c r="E45" i="33" s="1"/>
  <c r="W45" i="33"/>
  <c r="O45" i="33"/>
  <c r="P45" i="33" s="1"/>
  <c r="C45" i="33" s="1"/>
  <c r="G45" i="33"/>
  <c r="F45" i="33"/>
  <c r="D45" i="33"/>
  <c r="AN44" i="33"/>
  <c r="X44" i="33"/>
  <c r="E44" i="33" s="1"/>
  <c r="W44" i="33"/>
  <c r="O44" i="33"/>
  <c r="P44" i="33" s="1"/>
  <c r="C44" i="33" s="1"/>
  <c r="H44" i="33"/>
  <c r="D44" i="33"/>
  <c r="AN43" i="33"/>
  <c r="X43" i="33"/>
  <c r="E43" i="33" s="1"/>
  <c r="W43" i="33"/>
  <c r="H43" i="33"/>
  <c r="D43" i="33"/>
  <c r="AN42" i="33"/>
  <c r="H42" i="33" s="1"/>
  <c r="X42" i="33"/>
  <c r="E42" i="33" s="1"/>
  <c r="W42" i="33"/>
  <c r="O42" i="33"/>
  <c r="P42" i="33" s="1"/>
  <c r="C42" i="33" s="1"/>
  <c r="D42" i="33"/>
  <c r="AN41" i="33"/>
  <c r="H41" i="33" s="1"/>
  <c r="X41" i="33"/>
  <c r="E41" i="33" s="1"/>
  <c r="W41" i="33"/>
  <c r="D41" i="33"/>
  <c r="AN40" i="33"/>
  <c r="X40" i="33"/>
  <c r="E40" i="33" s="1"/>
  <c r="W40" i="33"/>
  <c r="O40" i="33"/>
  <c r="P40" i="33" s="1"/>
  <c r="C40" i="33" s="1"/>
  <c r="H40" i="33"/>
  <c r="D40" i="33"/>
  <c r="AN39" i="33"/>
  <c r="H39" i="33" s="1"/>
  <c r="X39" i="33"/>
  <c r="E39" i="33" s="1"/>
  <c r="W39" i="33"/>
  <c r="D39" i="33"/>
  <c r="AN38" i="33"/>
  <c r="H38" i="33" s="1"/>
  <c r="X38" i="33"/>
  <c r="E38" i="33" s="1"/>
  <c r="W38" i="33"/>
  <c r="O38" i="33"/>
  <c r="P38" i="33" s="1"/>
  <c r="C38" i="33" s="1"/>
  <c r="D38" i="33"/>
  <c r="AN37" i="33"/>
  <c r="H37" i="33" s="1"/>
  <c r="X37" i="33"/>
  <c r="E37" i="33" s="1"/>
  <c r="W37" i="33"/>
  <c r="D37" i="33" s="1"/>
  <c r="AN36" i="33"/>
  <c r="X36" i="33"/>
  <c r="E36" i="33" s="1"/>
  <c r="W36" i="33"/>
  <c r="D36" i="33" s="1"/>
  <c r="O36" i="33"/>
  <c r="P36" i="33" s="1"/>
  <c r="C36" i="33" s="1"/>
  <c r="H36" i="33"/>
  <c r="AN35" i="33"/>
  <c r="H35" i="33" s="1"/>
  <c r="X35" i="33"/>
  <c r="E35" i="33" s="1"/>
  <c r="W35" i="33"/>
  <c r="D35" i="33"/>
  <c r="AN34" i="33"/>
  <c r="H34" i="33" s="1"/>
  <c r="X34" i="33"/>
  <c r="W34" i="33"/>
  <c r="D34" i="33" s="1"/>
  <c r="O34" i="33"/>
  <c r="P34" i="33" s="1"/>
  <c r="C34" i="33" s="1"/>
  <c r="E34" i="33"/>
  <c r="AN33" i="33"/>
  <c r="H33" i="33" s="1"/>
  <c r="X33" i="33"/>
  <c r="W33" i="33"/>
  <c r="D33" i="33" s="1"/>
  <c r="E33" i="33"/>
  <c r="AN32" i="33"/>
  <c r="H32" i="33" s="1"/>
  <c r="X32" i="33"/>
  <c r="W32" i="33"/>
  <c r="D32" i="33" s="1"/>
  <c r="O32" i="33"/>
  <c r="P32" i="33" s="1"/>
  <c r="C32" i="33" s="1"/>
  <c r="E32" i="33"/>
  <c r="AN31" i="33"/>
  <c r="H31" i="33" s="1"/>
  <c r="X31" i="33"/>
  <c r="W31" i="33"/>
  <c r="D31" i="33" s="1"/>
  <c r="E31" i="33"/>
  <c r="AN30" i="33"/>
  <c r="H30" i="33" s="1"/>
  <c r="X30" i="33"/>
  <c r="W30" i="33"/>
  <c r="D30" i="33" s="1"/>
  <c r="E30" i="33"/>
  <c r="AN29" i="33"/>
  <c r="H29" i="33" s="1"/>
  <c r="X29" i="33"/>
  <c r="W29" i="33"/>
  <c r="D29" i="33" s="1"/>
  <c r="E29" i="33"/>
  <c r="AN28" i="33"/>
  <c r="H28" i="33" s="1"/>
  <c r="X28" i="33"/>
  <c r="W28" i="33"/>
  <c r="D28" i="33" s="1"/>
  <c r="E28" i="33"/>
  <c r="AN27" i="33"/>
  <c r="H27" i="33" s="1"/>
  <c r="X27" i="33"/>
  <c r="W27" i="33"/>
  <c r="D27" i="33" s="1"/>
  <c r="E27" i="33"/>
  <c r="AN26" i="33"/>
  <c r="H26" i="33" s="1"/>
  <c r="X26" i="33"/>
  <c r="W26" i="33"/>
  <c r="D26" i="33" s="1"/>
  <c r="E26" i="33"/>
  <c r="AN25" i="33"/>
  <c r="H25" i="33" s="1"/>
  <c r="X25" i="33"/>
  <c r="W25" i="33"/>
  <c r="D25" i="33" s="1"/>
  <c r="E25" i="33"/>
  <c r="AN24" i="33"/>
  <c r="H24" i="33" s="1"/>
  <c r="X24" i="33"/>
  <c r="W24" i="33"/>
  <c r="D24" i="33" s="1"/>
  <c r="O24" i="33"/>
  <c r="P24" i="33" s="1"/>
  <c r="C24" i="33" s="1"/>
  <c r="E24" i="33"/>
  <c r="AN23" i="33"/>
  <c r="H23" i="33" s="1"/>
  <c r="X23" i="33"/>
  <c r="W23" i="33"/>
  <c r="D23" i="33" s="1"/>
  <c r="E23" i="33"/>
  <c r="AN22" i="33"/>
  <c r="H22" i="33" s="1"/>
  <c r="X22" i="33"/>
  <c r="W22" i="33"/>
  <c r="D22" i="33" s="1"/>
  <c r="E22" i="33"/>
  <c r="AN21" i="33"/>
  <c r="H21" i="33" s="1"/>
  <c r="X21" i="33"/>
  <c r="W21" i="33"/>
  <c r="D21" i="33" s="1"/>
  <c r="E21" i="33"/>
  <c r="AN20" i="33"/>
  <c r="H20" i="33" s="1"/>
  <c r="X20" i="33"/>
  <c r="W20" i="33"/>
  <c r="D20" i="33" s="1"/>
  <c r="E20" i="33"/>
  <c r="AN19" i="33"/>
  <c r="H19" i="33" s="1"/>
  <c r="X19" i="33"/>
  <c r="W19" i="33"/>
  <c r="D19" i="33" s="1"/>
  <c r="E19" i="33"/>
  <c r="AN18" i="33"/>
  <c r="H18" i="33" s="1"/>
  <c r="X18" i="33"/>
  <c r="W18" i="33"/>
  <c r="D18" i="33" s="1"/>
  <c r="E18" i="33"/>
  <c r="AN17" i="33"/>
  <c r="H17" i="33" s="1"/>
  <c r="X17" i="33"/>
  <c r="W17" i="33"/>
  <c r="D17" i="33" s="1"/>
  <c r="E17" i="33"/>
  <c r="AN16" i="33"/>
  <c r="H16" i="33" s="1"/>
  <c r="X16" i="33"/>
  <c r="W16" i="33"/>
  <c r="D16" i="33" s="1"/>
  <c r="E16" i="33"/>
  <c r="AN15" i="33"/>
  <c r="H15" i="33" s="1"/>
  <c r="X15" i="33"/>
  <c r="W15" i="33"/>
  <c r="D15" i="33" s="1"/>
  <c r="E15" i="33"/>
  <c r="AN14" i="33"/>
  <c r="H14" i="33" s="1"/>
  <c r="X14" i="33"/>
  <c r="W14" i="33"/>
  <c r="D14" i="33" s="1"/>
  <c r="E14" i="33"/>
  <c r="AN13" i="33"/>
  <c r="H13" i="33" s="1"/>
  <c r="X13" i="33"/>
  <c r="W13" i="33"/>
  <c r="D13" i="33" s="1"/>
  <c r="E13" i="33"/>
  <c r="AN12" i="33"/>
  <c r="H12" i="33" s="1"/>
  <c r="X12" i="33"/>
  <c r="W12" i="33"/>
  <c r="D12" i="33" s="1"/>
  <c r="E12" i="33"/>
  <c r="AN11" i="33"/>
  <c r="H11" i="33" s="1"/>
  <c r="X11" i="33"/>
  <c r="W11" i="33"/>
  <c r="D11" i="33" s="1"/>
  <c r="E11" i="33"/>
  <c r="AN10" i="33"/>
  <c r="H10" i="33" s="1"/>
  <c r="X10" i="33"/>
  <c r="W10" i="33"/>
  <c r="D10" i="33" s="1"/>
  <c r="E10" i="33"/>
  <c r="AN9" i="33"/>
  <c r="H9" i="33" s="1"/>
  <c r="X9" i="33"/>
  <c r="W9" i="33"/>
  <c r="D9" i="33" s="1"/>
  <c r="E9" i="33"/>
  <c r="AN8" i="33"/>
  <c r="H8" i="33" s="1"/>
  <c r="X8" i="33"/>
  <c r="W8" i="33"/>
  <c r="D8" i="33" s="1"/>
  <c r="O8" i="33"/>
  <c r="P8" i="33" s="1"/>
  <c r="C8" i="33" s="1"/>
  <c r="E8" i="33"/>
  <c r="X47" i="33" l="1"/>
  <c r="E47" i="33" s="1"/>
  <c r="W47" i="33"/>
  <c r="D47" i="33" s="1"/>
  <c r="O16" i="33"/>
  <c r="P16" i="33" s="1"/>
  <c r="C16" i="33" s="1"/>
  <c r="O12" i="33"/>
  <c r="P12" i="33" s="1"/>
  <c r="C12" i="33" s="1"/>
  <c r="O20" i="33"/>
  <c r="P20" i="33" s="1"/>
  <c r="C20" i="33" s="1"/>
  <c r="O28" i="33"/>
  <c r="P28" i="33" s="1"/>
  <c r="C28" i="33" s="1"/>
  <c r="O10" i="33"/>
  <c r="P10" i="33" s="1"/>
  <c r="C10" i="33" s="1"/>
  <c r="O14" i="33"/>
  <c r="P14" i="33" s="1"/>
  <c r="C14" i="33" s="1"/>
  <c r="O18" i="33"/>
  <c r="P18" i="33" s="1"/>
  <c r="C18" i="33" s="1"/>
  <c r="O22" i="33"/>
  <c r="P22" i="33" s="1"/>
  <c r="C22" i="33" s="1"/>
  <c r="O26" i="33"/>
  <c r="P26" i="33" s="1"/>
  <c r="C26" i="33" s="1"/>
  <c r="O30" i="33"/>
  <c r="P30" i="33" s="1"/>
  <c r="C30" i="33" s="1"/>
  <c r="O9" i="33"/>
  <c r="P9" i="33" s="1"/>
  <c r="C9" i="33" s="1"/>
  <c r="O11" i="33"/>
  <c r="P11" i="33" s="1"/>
  <c r="C11" i="33" s="1"/>
  <c r="O13" i="33"/>
  <c r="P13" i="33" s="1"/>
  <c r="C13" i="33" s="1"/>
  <c r="O15" i="33"/>
  <c r="P15" i="33" s="1"/>
  <c r="C15" i="33" s="1"/>
  <c r="O17" i="33"/>
  <c r="P17" i="33" s="1"/>
  <c r="C17" i="33" s="1"/>
  <c r="O19" i="33"/>
  <c r="P19" i="33" s="1"/>
  <c r="C19" i="33" s="1"/>
  <c r="O21" i="33"/>
  <c r="P21" i="33" s="1"/>
  <c r="C21" i="33" s="1"/>
  <c r="O23" i="33"/>
  <c r="P23" i="33" s="1"/>
  <c r="C23" i="33" s="1"/>
  <c r="O25" i="33"/>
  <c r="P25" i="33" s="1"/>
  <c r="C25" i="33" s="1"/>
  <c r="O27" i="33"/>
  <c r="P27" i="33" s="1"/>
  <c r="C27" i="33" s="1"/>
  <c r="O29" i="33"/>
  <c r="P29" i="33" s="1"/>
  <c r="C29" i="33" s="1"/>
  <c r="O31" i="33"/>
  <c r="P31" i="33" s="1"/>
  <c r="C31" i="33" s="1"/>
  <c r="O33" i="33"/>
  <c r="P33" i="33" s="1"/>
  <c r="C33" i="33" s="1"/>
  <c r="O35" i="33"/>
  <c r="P35" i="33" s="1"/>
  <c r="C35" i="33" s="1"/>
  <c r="O37" i="33"/>
  <c r="P37" i="33" s="1"/>
  <c r="C37" i="33" s="1"/>
  <c r="O39" i="33"/>
  <c r="P39" i="33" s="1"/>
  <c r="C39" i="33" s="1"/>
  <c r="O41" i="33"/>
  <c r="P41" i="33" s="1"/>
  <c r="C41" i="33" s="1"/>
  <c r="O43" i="33"/>
  <c r="P43" i="33" s="1"/>
  <c r="C43" i="33" s="1"/>
  <c r="O46" i="33"/>
  <c r="P46" i="33" s="1"/>
  <c r="C46" i="33" s="1"/>
  <c r="AI10" i="33"/>
  <c r="G10" i="33" s="1"/>
  <c r="AI12" i="33"/>
  <c r="G12" i="33" s="1"/>
  <c r="AI14" i="33"/>
  <c r="G14" i="33" s="1"/>
  <c r="AI16" i="33"/>
  <c r="G16" i="33" s="1"/>
  <c r="AI18" i="33"/>
  <c r="G18" i="33" s="1"/>
  <c r="AI20" i="33"/>
  <c r="G20" i="33" s="1"/>
  <c r="AI22" i="33"/>
  <c r="G22" i="33" s="1"/>
  <c r="AI24" i="33"/>
  <c r="G24" i="33" s="1"/>
  <c r="AI26" i="33"/>
  <c r="G26" i="33" s="1"/>
  <c r="AI28" i="33"/>
  <c r="G28" i="33" s="1"/>
  <c r="AI30" i="33"/>
  <c r="G30" i="33" s="1"/>
  <c r="AI32" i="33"/>
  <c r="G32" i="33" s="1"/>
  <c r="AI34" i="33"/>
  <c r="G34" i="33" s="1"/>
  <c r="AI9" i="33"/>
  <c r="G9" i="33" s="1"/>
  <c r="AI11" i="33"/>
  <c r="G11" i="33" s="1"/>
  <c r="AI13" i="33"/>
  <c r="G13" i="33" s="1"/>
  <c r="AI15" i="33"/>
  <c r="G15" i="33" s="1"/>
  <c r="AI17" i="33"/>
  <c r="G17" i="33" s="1"/>
  <c r="AI19" i="33"/>
  <c r="G19" i="33" s="1"/>
  <c r="AI21" i="33"/>
  <c r="G21" i="33" s="1"/>
  <c r="AI23" i="33"/>
  <c r="G23" i="33" s="1"/>
  <c r="AI25" i="33"/>
  <c r="G25" i="33" s="1"/>
  <c r="AI27" i="33"/>
  <c r="G27" i="33" s="1"/>
  <c r="AH28" i="33"/>
  <c r="F28" i="33" s="1"/>
  <c r="AI29" i="33"/>
  <c r="G29" i="33" s="1"/>
  <c r="AI31" i="33"/>
  <c r="G31" i="33" s="1"/>
  <c r="AI33" i="33"/>
  <c r="G33" i="33" s="1"/>
  <c r="AH12" i="33"/>
  <c r="F12" i="33" s="1"/>
  <c r="AH20" i="33"/>
  <c r="F20" i="33" s="1"/>
  <c r="AH9" i="33"/>
  <c r="F9" i="33" s="1"/>
  <c r="AH17" i="33"/>
  <c r="F17" i="33" s="1"/>
  <c r="AH25" i="33"/>
  <c r="F25" i="33" s="1"/>
  <c r="AH33" i="33" l="1"/>
  <c r="F33" i="33" s="1"/>
  <c r="AH8" i="33"/>
  <c r="F8" i="33" s="1"/>
  <c r="AH29" i="33"/>
  <c r="F29" i="33" s="1"/>
  <c r="AH21" i="33"/>
  <c r="F21" i="33" s="1"/>
  <c r="AH13" i="33"/>
  <c r="F13" i="33" s="1"/>
  <c r="AH32" i="33"/>
  <c r="F32" i="33" s="1"/>
  <c r="AH24" i="33"/>
  <c r="F24" i="33" s="1"/>
  <c r="AH16" i="33"/>
  <c r="F16" i="33" s="1"/>
  <c r="AH31" i="33"/>
  <c r="F31" i="33" s="1"/>
  <c r="AH27" i="33"/>
  <c r="F27" i="33" s="1"/>
  <c r="AH23" i="33"/>
  <c r="F23" i="33" s="1"/>
  <c r="AH19" i="33"/>
  <c r="F19" i="33" s="1"/>
  <c r="AH15" i="33"/>
  <c r="F15" i="33" s="1"/>
  <c r="AH11" i="33"/>
  <c r="F11" i="33" s="1"/>
  <c r="AH34" i="33"/>
  <c r="F34" i="33" s="1"/>
  <c r="AH30" i="33"/>
  <c r="F30" i="33" s="1"/>
  <c r="AH26" i="33"/>
  <c r="F26" i="33" s="1"/>
  <c r="AH22" i="33"/>
  <c r="F22" i="33" s="1"/>
  <c r="AH18" i="33"/>
  <c r="F18" i="33" s="1"/>
  <c r="AH14" i="33"/>
  <c r="F14" i="33" s="1"/>
  <c r="AH10" i="33"/>
  <c r="F10" i="33" s="1"/>
  <c r="AI41" i="33"/>
  <c r="G41" i="33" s="1"/>
  <c r="AH41" i="33"/>
  <c r="F41" i="33" s="1"/>
  <c r="AI38" i="33"/>
  <c r="G38" i="33" s="1"/>
  <c r="AH38" i="33"/>
  <c r="F38" i="33" s="1"/>
  <c r="AI42" i="33"/>
  <c r="G42" i="33" s="1"/>
  <c r="AH42" i="33"/>
  <c r="F42" i="33" s="1"/>
  <c r="AI46" i="33"/>
  <c r="G46" i="33" s="1"/>
  <c r="AH46" i="33"/>
  <c r="F46" i="33" s="1"/>
  <c r="AI37" i="33"/>
  <c r="G37" i="33" s="1"/>
  <c r="AH37" i="33"/>
  <c r="F37" i="33" s="1"/>
  <c r="AI39" i="33"/>
  <c r="G39" i="33" s="1"/>
  <c r="AH39" i="33"/>
  <c r="F39" i="33" s="1"/>
  <c r="AI43" i="33"/>
  <c r="G43" i="33" s="1"/>
  <c r="AH43" i="33"/>
  <c r="F43" i="33" s="1"/>
  <c r="AI36" i="33"/>
  <c r="G36" i="33" s="1"/>
  <c r="AH36" i="33"/>
  <c r="F36" i="33" s="1"/>
  <c r="AI40" i="33"/>
  <c r="G40" i="33" s="1"/>
  <c r="AH40" i="33"/>
  <c r="F40" i="33" s="1"/>
  <c r="AI44" i="33"/>
  <c r="G44" i="33" s="1"/>
  <c r="AH44" i="33"/>
  <c r="F44" i="33" s="1"/>
  <c r="AI35" i="33"/>
  <c r="G35" i="33" s="1"/>
  <c r="AH35" i="33"/>
  <c r="F35" i="33" s="1"/>
  <c r="AI47" i="33"/>
  <c r="G47" i="33" s="1"/>
  <c r="AI8" i="33"/>
  <c r="G8" i="33" s="1"/>
  <c r="AH47" i="33" l="1"/>
  <c r="F47" i="33" s="1"/>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5" i="1"/>
  <c r="C6" i="65"/>
  <c r="C7" i="65"/>
  <c r="C8" i="65"/>
  <c r="C9" i="65"/>
  <c r="C10" i="65"/>
  <c r="C11" i="65"/>
  <c r="C12" i="65"/>
  <c r="C13" i="65"/>
  <c r="C14" i="65"/>
  <c r="C15" i="65"/>
  <c r="C16" i="65"/>
  <c r="C17" i="65"/>
  <c r="C18" i="65"/>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5" i="65"/>
  <c r="C6" i="69"/>
  <c r="C7" i="69"/>
  <c r="C8" i="69"/>
  <c r="C9"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38" i="69"/>
  <c r="C39" i="69"/>
  <c r="C40" i="69"/>
  <c r="C41" i="69"/>
  <c r="C42" i="69"/>
  <c r="C43" i="69"/>
  <c r="C5" i="69"/>
  <c r="C44" i="65"/>
  <c r="C27" i="68"/>
  <c r="C44" i="68"/>
  <c r="J6" i="68" s="1"/>
  <c r="C5" i="66" a="1"/>
  <c r="C5" i="66" s="1"/>
  <c r="D50" i="23"/>
  <c r="D51" i="23" s="1"/>
  <c r="D5" i="29"/>
  <c r="E5" i="29"/>
  <c r="F5" i="29"/>
  <c r="G5" i="29"/>
  <c r="H5" i="29"/>
  <c r="I5" i="29"/>
  <c r="J5" i="29"/>
  <c r="K5" i="29"/>
  <c r="L5" i="29"/>
  <c r="M5" i="29"/>
  <c r="N5" i="29"/>
  <c r="O5" i="29"/>
  <c r="P5" i="29"/>
  <c r="Q5" i="29"/>
  <c r="R5" i="29"/>
  <c r="S5" i="29"/>
  <c r="T5" i="29"/>
  <c r="U5" i="29"/>
  <c r="V5" i="29"/>
  <c r="W5" i="29"/>
  <c r="X5" i="29"/>
  <c r="Y5" i="29"/>
  <c r="Z5" i="29"/>
  <c r="AA5" i="29"/>
  <c r="AB5" i="29"/>
  <c r="AC5" i="29"/>
  <c r="AD5" i="29"/>
  <c r="AE5" i="29"/>
  <c r="AF5" i="29"/>
  <c r="AG5" i="29"/>
  <c r="AH5" i="29"/>
  <c r="AI5" i="29"/>
  <c r="AJ5" i="29"/>
  <c r="AK5" i="29"/>
  <c r="AL5" i="29"/>
  <c r="AM5" i="29"/>
  <c r="AN5" i="29"/>
  <c r="AO5" i="29"/>
  <c r="AP5" i="29"/>
  <c r="D5" i="65" s="1"/>
  <c r="D6" i="29"/>
  <c r="E6"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D6" i="65" s="1"/>
  <c r="D7" i="29"/>
  <c r="E7" i="29"/>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D7" i="65" s="1"/>
  <c r="D8" i="29"/>
  <c r="E8" i="29"/>
  <c r="F8" i="29"/>
  <c r="G8" i="29"/>
  <c r="H8" i="29"/>
  <c r="I8" i="29"/>
  <c r="J8" i="29"/>
  <c r="K8" i="29"/>
  <c r="L8" i="29"/>
  <c r="M8" i="29"/>
  <c r="N8" i="29"/>
  <c r="O8" i="29"/>
  <c r="P8" i="29"/>
  <c r="Q8" i="29"/>
  <c r="R8" i="29"/>
  <c r="S8" i="29"/>
  <c r="T8" i="29"/>
  <c r="U8" i="29"/>
  <c r="V8" i="29"/>
  <c r="W8" i="29"/>
  <c r="X8" i="29"/>
  <c r="Y8" i="29"/>
  <c r="Z8" i="29"/>
  <c r="AA8" i="29"/>
  <c r="AB8" i="29"/>
  <c r="AC8" i="29"/>
  <c r="AD8" i="29"/>
  <c r="AE8" i="29"/>
  <c r="AF8" i="29"/>
  <c r="AG8" i="29"/>
  <c r="AH8" i="29"/>
  <c r="AI8" i="29"/>
  <c r="AJ8" i="29"/>
  <c r="AK8" i="29"/>
  <c r="AL8" i="29"/>
  <c r="AM8" i="29"/>
  <c r="AN8" i="29"/>
  <c r="AO8" i="29"/>
  <c r="AP8" i="29"/>
  <c r="D8" i="65" s="1"/>
  <c r="D9" i="29"/>
  <c r="E9" i="29"/>
  <c r="F9" i="29"/>
  <c r="G9" i="29"/>
  <c r="H9" i="29"/>
  <c r="I9" i="29"/>
  <c r="J9" i="29"/>
  <c r="K9" i="29"/>
  <c r="L9" i="29"/>
  <c r="M9" i="29"/>
  <c r="N9" i="29"/>
  <c r="O9" i="29"/>
  <c r="P9" i="29"/>
  <c r="Q9" i="29"/>
  <c r="R9" i="29"/>
  <c r="S9" i="29"/>
  <c r="T9" i="29"/>
  <c r="U9" i="29"/>
  <c r="V9" i="29"/>
  <c r="W9" i="29"/>
  <c r="X9" i="29"/>
  <c r="Y9" i="29"/>
  <c r="Z9" i="29"/>
  <c r="AA9" i="29"/>
  <c r="AB9" i="29"/>
  <c r="AC9" i="29"/>
  <c r="AD9" i="29"/>
  <c r="AE9" i="29"/>
  <c r="AF9" i="29"/>
  <c r="AG9" i="29"/>
  <c r="AH9" i="29"/>
  <c r="AI9" i="29"/>
  <c r="AJ9" i="29"/>
  <c r="AK9" i="29"/>
  <c r="AL9" i="29"/>
  <c r="AM9" i="29"/>
  <c r="AN9" i="29"/>
  <c r="AO9" i="29"/>
  <c r="AP9" i="29"/>
  <c r="D9" i="65" s="1"/>
  <c r="D10" i="29"/>
  <c r="E10" i="29"/>
  <c r="F10" i="29"/>
  <c r="G10" i="29"/>
  <c r="H10" i="29"/>
  <c r="I10" i="29"/>
  <c r="J10" i="29"/>
  <c r="K10"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AK10" i="29"/>
  <c r="AL10" i="29"/>
  <c r="AM10" i="29"/>
  <c r="AN10" i="29"/>
  <c r="AO10" i="29"/>
  <c r="AP10" i="29"/>
  <c r="D10" i="65" s="1"/>
  <c r="D11" i="29"/>
  <c r="E11" i="29"/>
  <c r="F11" i="29"/>
  <c r="G11" i="29"/>
  <c r="H11" i="29"/>
  <c r="I11" i="29"/>
  <c r="J11" i="29"/>
  <c r="K11" i="29"/>
  <c r="L11" i="29"/>
  <c r="M11" i="29"/>
  <c r="N11" i="29"/>
  <c r="O11" i="29"/>
  <c r="P11" i="29"/>
  <c r="Q11" i="29"/>
  <c r="R11" i="29"/>
  <c r="S11" i="29"/>
  <c r="T11" i="29"/>
  <c r="U11" i="29"/>
  <c r="V11" i="29"/>
  <c r="W11" i="29"/>
  <c r="X11" i="29"/>
  <c r="Y11" i="29"/>
  <c r="Z11" i="29"/>
  <c r="AA11" i="29"/>
  <c r="AB11" i="29"/>
  <c r="AC11" i="29"/>
  <c r="AD11" i="29"/>
  <c r="AE11" i="29"/>
  <c r="AF11" i="29"/>
  <c r="AG11" i="29"/>
  <c r="AH11" i="29"/>
  <c r="AI11" i="29"/>
  <c r="AJ11" i="29"/>
  <c r="AK11" i="29"/>
  <c r="AL11" i="29"/>
  <c r="AM11" i="29"/>
  <c r="AN11" i="29"/>
  <c r="AO11" i="29"/>
  <c r="AP11" i="29"/>
  <c r="D11" i="65" s="1"/>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D12" i="65" s="1"/>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AP13" i="29"/>
  <c r="D13" i="65" s="1"/>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I14" i="29"/>
  <c r="AJ14" i="29"/>
  <c r="AK14" i="29"/>
  <c r="AL14" i="29"/>
  <c r="AM14" i="29"/>
  <c r="AN14" i="29"/>
  <c r="AO14" i="29"/>
  <c r="AP14" i="29"/>
  <c r="D14" i="65" s="1"/>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I15" i="29"/>
  <c r="AJ15" i="29"/>
  <c r="AK15" i="29"/>
  <c r="AL15" i="29"/>
  <c r="AM15" i="29"/>
  <c r="AN15" i="29"/>
  <c r="AO15" i="29"/>
  <c r="AP15" i="29"/>
  <c r="D15" i="65" s="1"/>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I16" i="29"/>
  <c r="AJ16" i="29"/>
  <c r="AK16" i="29"/>
  <c r="AL16" i="29"/>
  <c r="AM16" i="29"/>
  <c r="AN16" i="29"/>
  <c r="AO16" i="29"/>
  <c r="AP16" i="29"/>
  <c r="D16" i="65" s="1"/>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D17" i="65" s="1"/>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I18" i="29"/>
  <c r="AJ18" i="29"/>
  <c r="AK18" i="29"/>
  <c r="AL18" i="29"/>
  <c r="AM18" i="29"/>
  <c r="AN18" i="29"/>
  <c r="AO18" i="29"/>
  <c r="AP18" i="29"/>
  <c r="D18" i="65" s="1"/>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D19" i="65" s="1"/>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I20" i="29"/>
  <c r="AJ20" i="29"/>
  <c r="AK20" i="29"/>
  <c r="AL20" i="29"/>
  <c r="AM20" i="29"/>
  <c r="AN20" i="29"/>
  <c r="AO20" i="29"/>
  <c r="AP20" i="29"/>
  <c r="D20" i="65" s="1"/>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D21" i="65" s="1"/>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D22" i="65" s="1"/>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D23" i="65" s="1"/>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D24" i="65" s="1"/>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D25" i="65" s="1"/>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D26" i="65" s="1"/>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D27" i="65" s="1"/>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I28" i="29"/>
  <c r="AJ28" i="29"/>
  <c r="AK28" i="29"/>
  <c r="AL28" i="29"/>
  <c r="AM28" i="29"/>
  <c r="AN28" i="29"/>
  <c r="AO28" i="29"/>
  <c r="AP28" i="29"/>
  <c r="D28" i="65" s="1"/>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D29" i="65" s="1"/>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D30" i="65" s="1"/>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D31" i="65" s="1"/>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D32" i="65" s="1"/>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D33" i="65" s="1"/>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D34" i="65" s="1"/>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D35" i="65" s="1"/>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D36" i="65" s="1"/>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D37" i="65" s="1"/>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D38" i="65" s="1"/>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D39" i="65" s="1"/>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D40" i="65" s="1"/>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D41" i="65" s="1"/>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D42" i="65" s="1"/>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D43" i="65" s="1"/>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D44" i="65" s="1"/>
  <c r="C6" i="29"/>
  <c r="C7" i="29"/>
  <c r="C8" i="29"/>
  <c r="C9" i="29"/>
  <c r="C10" i="29"/>
  <c r="C11" i="29"/>
  <c r="C12" i="29"/>
  <c r="C13" i="29"/>
  <c r="C14" i="29"/>
  <c r="C15" i="29"/>
  <c r="C16" i="29"/>
  <c r="C17" i="66" s="1"/>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5" i="29"/>
  <c r="N43" i="65"/>
  <c r="X43" i="65"/>
  <c r="V27" i="65"/>
  <c r="N27" i="65"/>
  <c r="N26" i="65"/>
  <c r="X23" i="65"/>
  <c r="N12" i="65"/>
  <c r="N11" i="65"/>
  <c r="N9" i="65"/>
  <c r="N7" i="65"/>
  <c r="V7" i="65"/>
  <c r="X7" i="65"/>
  <c r="L44" i="65"/>
  <c r="C27" i="1"/>
  <c r="E14" i="1" s="1"/>
  <c r="L44" i="1"/>
  <c r="X43" i="1"/>
  <c r="X44" i="1"/>
  <c r="X44" i="65"/>
  <c r="V44" i="65"/>
  <c r="V44" i="1"/>
  <c r="X7" i="1"/>
  <c r="X5" i="65"/>
  <c r="X5" i="1"/>
  <c r="J6" i="65"/>
  <c r="J43" i="65"/>
  <c r="V5" i="65"/>
  <c r="V5" i="1"/>
  <c r="N11" i="1"/>
  <c r="N5" i="65"/>
  <c r="N5" i="1"/>
  <c r="V7" i="1"/>
  <c r="N7" i="1"/>
  <c r="N9" i="1"/>
  <c r="T9" i="65"/>
  <c r="T8" i="65"/>
  <c r="T10" i="65"/>
  <c r="T7" i="65"/>
  <c r="N43" i="1"/>
  <c r="N44" i="65"/>
  <c r="N44" i="1"/>
  <c r="T7" i="1"/>
  <c r="T10" i="1"/>
  <c r="J5" i="65"/>
  <c r="J5" i="1"/>
  <c r="T8" i="1"/>
  <c r="T44" i="65"/>
  <c r="T44" i="1"/>
  <c r="T9" i="1"/>
  <c r="J43" i="1"/>
  <c r="T5" i="65"/>
  <c r="T5" i="1"/>
  <c r="T6" i="65"/>
  <c r="T6" i="1"/>
  <c r="J44" i="1"/>
  <c r="J44" i="65"/>
  <c r="J6" i="1"/>
  <c r="N12" i="1"/>
  <c r="E8" i="1"/>
  <c r="E12" i="1"/>
  <c r="E5" i="1"/>
  <c r="E43" i="1"/>
  <c r="E13" i="1"/>
  <c r="E11" i="1"/>
  <c r="E9" i="1"/>
  <c r="E7"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C44" i="69"/>
  <c r="J6" i="69" s="1"/>
  <c r="AN5" i="66"/>
  <c r="AN6" i="66" s="1"/>
  <c r="AN12" i="66"/>
  <c r="AN21" i="66"/>
  <c r="AN30" i="66"/>
  <c r="AN33" i="66"/>
  <c r="AN38" i="66"/>
  <c r="AN42" i="66"/>
  <c r="C8" i="66"/>
  <c r="C12" i="66"/>
  <c r="C16" i="66"/>
  <c r="C20" i="66"/>
  <c r="C24" i="66"/>
  <c r="C28" i="66"/>
  <c r="C32" i="66"/>
  <c r="C36" i="66"/>
  <c r="C40" i="66"/>
  <c r="C44" i="66"/>
  <c r="C9" i="66"/>
  <c r="C13" i="66"/>
  <c r="C21" i="66"/>
  <c r="C25" i="66"/>
  <c r="C29" i="66"/>
  <c r="C33" i="66"/>
  <c r="C37" i="66"/>
  <c r="C41" i="66"/>
  <c r="C6" i="66"/>
  <c r="N5" i="66"/>
  <c r="AD5" i="66"/>
  <c r="L5" i="66"/>
  <c r="E5" i="66"/>
  <c r="K5" i="66"/>
  <c r="S5" i="66"/>
  <c r="AA5" i="66"/>
  <c r="AI5" i="66"/>
  <c r="H5" i="66"/>
  <c r="J5" i="66"/>
  <c r="Z5" i="66"/>
  <c r="D5" i="66"/>
  <c r="AJ5" i="66"/>
  <c r="M5" i="66"/>
  <c r="U5" i="66"/>
  <c r="AC5" i="66"/>
  <c r="AK5" i="66"/>
  <c r="AK7" i="66" s="1"/>
  <c r="X5" i="66"/>
  <c r="X21" i="66" s="1"/>
  <c r="X27" i="66"/>
  <c r="X34" i="66"/>
  <c r="X40" i="66"/>
  <c r="X44" i="66"/>
  <c r="AK6" i="66"/>
  <c r="AK10" i="66"/>
  <c r="AK12" i="66"/>
  <c r="AK16" i="66"/>
  <c r="AK15" i="66"/>
  <c r="AK18" i="66"/>
  <c r="AK20" i="66"/>
  <c r="AK22" i="66"/>
  <c r="AK24" i="66"/>
  <c r="AK26" i="66"/>
  <c r="AK28" i="66"/>
  <c r="AK30" i="66"/>
  <c r="AK32" i="66"/>
  <c r="AK34" i="66"/>
  <c r="AK36" i="66"/>
  <c r="AK38" i="66"/>
  <c r="AK39" i="66"/>
  <c r="AK40" i="66"/>
  <c r="AK41" i="66"/>
  <c r="AK42" i="66"/>
  <c r="AK43" i="66"/>
  <c r="AK44" i="66"/>
  <c r="AC6" i="66"/>
  <c r="AC8" i="66"/>
  <c r="AC10" i="66"/>
  <c r="AC12" i="66"/>
  <c r="AC14" i="66"/>
  <c r="AC15" i="66"/>
  <c r="AC18" i="66"/>
  <c r="AC20" i="66"/>
  <c r="AC22" i="66"/>
  <c r="AC24" i="66"/>
  <c r="AC26" i="66"/>
  <c r="AC28" i="66"/>
  <c r="AC30" i="66"/>
  <c r="AC32" i="66"/>
  <c r="AC34" i="66"/>
  <c r="AC36" i="66"/>
  <c r="AC38" i="66"/>
  <c r="AC40" i="66"/>
  <c r="AC42" i="66"/>
  <c r="AC44" i="66"/>
  <c r="U6" i="66"/>
  <c r="U7" i="66"/>
  <c r="U8" i="66"/>
  <c r="U9" i="66"/>
  <c r="U10" i="66"/>
  <c r="U11" i="66"/>
  <c r="U12" i="66"/>
  <c r="U13" i="66"/>
  <c r="U14" i="66"/>
  <c r="U16" i="66"/>
  <c r="U15" i="66"/>
  <c r="U17" i="66"/>
  <c r="U18" i="66"/>
  <c r="U19" i="66"/>
  <c r="U20" i="66"/>
  <c r="U21" i="66"/>
  <c r="U22" i="66"/>
  <c r="U23" i="66"/>
  <c r="U24" i="66"/>
  <c r="U25" i="66"/>
  <c r="U26" i="66"/>
  <c r="U27" i="66"/>
  <c r="U28" i="66"/>
  <c r="U29" i="66"/>
  <c r="U30" i="66"/>
  <c r="U31" i="66"/>
  <c r="U32" i="66"/>
  <c r="U33" i="66"/>
  <c r="U34" i="66"/>
  <c r="U35" i="66"/>
  <c r="U36" i="66"/>
  <c r="U37" i="66"/>
  <c r="U38" i="66"/>
  <c r="U39" i="66"/>
  <c r="U40" i="66"/>
  <c r="U41" i="66"/>
  <c r="U42" i="66"/>
  <c r="U43" i="66"/>
  <c r="U44" i="66"/>
  <c r="M6" i="66"/>
  <c r="M8" i="66"/>
  <c r="M10" i="66"/>
  <c r="M12" i="66"/>
  <c r="M14" i="66"/>
  <c r="M15" i="66"/>
  <c r="M18" i="66"/>
  <c r="M20" i="66"/>
  <c r="M22" i="66"/>
  <c r="M24" i="66"/>
  <c r="M26" i="66"/>
  <c r="M28" i="66"/>
  <c r="M30" i="66"/>
  <c r="M32" i="66"/>
  <c r="M34" i="66"/>
  <c r="M36" i="66"/>
  <c r="M38" i="66"/>
  <c r="M40" i="66"/>
  <c r="M42" i="66"/>
  <c r="M44" i="66"/>
  <c r="AJ6" i="66"/>
  <c r="AJ7" i="66"/>
  <c r="AJ8" i="66"/>
  <c r="AJ9" i="66"/>
  <c r="AJ10" i="66"/>
  <c r="AJ11" i="66"/>
  <c r="AJ12" i="66"/>
  <c r="AJ13" i="66"/>
  <c r="AJ14" i="66"/>
  <c r="AJ15" i="66"/>
  <c r="AJ16" i="66"/>
  <c r="AJ17" i="66"/>
  <c r="AJ18" i="66"/>
  <c r="AJ19" i="66"/>
  <c r="AJ21" i="66"/>
  <c r="AJ23" i="66"/>
  <c r="AJ25" i="66"/>
  <c r="AJ26" i="66"/>
  <c r="AJ27" i="66"/>
  <c r="AJ28" i="66"/>
  <c r="AJ29" i="66"/>
  <c r="AJ30" i="66"/>
  <c r="AJ20" i="66"/>
  <c r="AJ22" i="66"/>
  <c r="AJ24" i="66"/>
  <c r="AJ32" i="66"/>
  <c r="AJ34" i="66"/>
  <c r="AJ31" i="66"/>
  <c r="AJ33" i="66"/>
  <c r="AJ35" i="66"/>
  <c r="AJ36" i="66"/>
  <c r="AJ37" i="66"/>
  <c r="AJ38" i="66"/>
  <c r="AJ39" i="66"/>
  <c r="AJ40" i="66"/>
  <c r="AJ41" i="66"/>
  <c r="AJ42" i="66"/>
  <c r="AJ43" i="66"/>
  <c r="AJ44" i="66"/>
  <c r="D6" i="66"/>
  <c r="D7" i="66"/>
  <c r="D8" i="66"/>
  <c r="D10" i="66"/>
  <c r="D9" i="66"/>
  <c r="D11" i="66"/>
  <c r="D12" i="66"/>
  <c r="D13" i="66"/>
  <c r="D14" i="66"/>
  <c r="D15" i="66"/>
  <c r="D16" i="66"/>
  <c r="D17" i="66"/>
  <c r="D18" i="66"/>
  <c r="D19" i="66"/>
  <c r="D21" i="66"/>
  <c r="D23" i="66"/>
  <c r="D25" i="66"/>
  <c r="D26" i="66"/>
  <c r="D27" i="66"/>
  <c r="D28" i="66"/>
  <c r="D29" i="66"/>
  <c r="D30" i="66"/>
  <c r="D31" i="66"/>
  <c r="D20" i="66"/>
  <c r="D22" i="66"/>
  <c r="D24" i="66"/>
  <c r="D32" i="66"/>
  <c r="D34" i="66"/>
  <c r="D33" i="66"/>
  <c r="D35" i="66"/>
  <c r="D36" i="66"/>
  <c r="D37" i="66"/>
  <c r="D38" i="66"/>
  <c r="D39" i="66"/>
  <c r="D40" i="66"/>
  <c r="D41" i="66"/>
  <c r="D42" i="66"/>
  <c r="D43" i="66"/>
  <c r="D44" i="66"/>
  <c r="Z6" i="66"/>
  <c r="Z7" i="66"/>
  <c r="Z9" i="66"/>
  <c r="Z8" i="66"/>
  <c r="Z10" i="66"/>
  <c r="Z11" i="66"/>
  <c r="Z12" i="66"/>
  <c r="Z13" i="66"/>
  <c r="Z14" i="66"/>
  <c r="Z15" i="66"/>
  <c r="Z16" i="66"/>
  <c r="Z17" i="66"/>
  <c r="Z18" i="66"/>
  <c r="Z20" i="66"/>
  <c r="Z22" i="66"/>
  <c r="Z24" i="66"/>
  <c r="Z25" i="66"/>
  <c r="Z26" i="66"/>
  <c r="Z27" i="66"/>
  <c r="Z28" i="66"/>
  <c r="Z29" i="66"/>
  <c r="Z30" i="66"/>
  <c r="Z19" i="66"/>
  <c r="Z21" i="66"/>
  <c r="Z23" i="66"/>
  <c r="Z31" i="66"/>
  <c r="Z33" i="66"/>
  <c r="Z32" i="66"/>
  <c r="Z34" i="66"/>
  <c r="Z35" i="66"/>
  <c r="Z36" i="66"/>
  <c r="Z37" i="66"/>
  <c r="Z38" i="66"/>
  <c r="Z39" i="66"/>
  <c r="Z40" i="66"/>
  <c r="Z41" i="66"/>
  <c r="Z42" i="66"/>
  <c r="Z43" i="66"/>
  <c r="Z44" i="66"/>
  <c r="J6" i="66"/>
  <c r="J7" i="66"/>
  <c r="J9" i="66"/>
  <c r="J8" i="66"/>
  <c r="J10" i="66"/>
  <c r="J11" i="66"/>
  <c r="J12" i="66"/>
  <c r="J13" i="66"/>
  <c r="J14" i="66"/>
  <c r="J15" i="66"/>
  <c r="J16" i="66"/>
  <c r="J17" i="66"/>
  <c r="J18" i="66"/>
  <c r="J19" i="66"/>
  <c r="J20" i="66"/>
  <c r="J22" i="66"/>
  <c r="J24" i="66"/>
  <c r="J25" i="66"/>
  <c r="J26" i="66"/>
  <c r="J27" i="66"/>
  <c r="J28" i="66"/>
  <c r="J29" i="66"/>
  <c r="J30" i="66"/>
  <c r="J21" i="66"/>
  <c r="J23" i="66"/>
  <c r="J31" i="66"/>
  <c r="J33" i="66"/>
  <c r="J35" i="66"/>
  <c r="J32" i="66"/>
  <c r="J34" i="66"/>
  <c r="J36" i="66"/>
  <c r="J37" i="66"/>
  <c r="J38" i="66"/>
  <c r="J39" i="66"/>
  <c r="J40" i="66"/>
  <c r="J41" i="66"/>
  <c r="J42" i="66"/>
  <c r="J43" i="66"/>
  <c r="J44" i="66"/>
  <c r="H6" i="66"/>
  <c r="H7" i="66"/>
  <c r="H8" i="66"/>
  <c r="H10" i="66"/>
  <c r="H9" i="66"/>
  <c r="H11" i="66"/>
  <c r="H12" i="66"/>
  <c r="H13" i="66"/>
  <c r="H14" i="66"/>
  <c r="H15" i="66"/>
  <c r="H16" i="66"/>
  <c r="H17" i="66"/>
  <c r="H18" i="66"/>
  <c r="H19" i="66"/>
  <c r="H21" i="66"/>
  <c r="H23" i="66"/>
  <c r="H25" i="66"/>
  <c r="H26" i="66"/>
  <c r="H27" i="66"/>
  <c r="H28" i="66"/>
  <c r="H29" i="66"/>
  <c r="H30" i="66"/>
  <c r="H31" i="66"/>
  <c r="H20" i="66"/>
  <c r="H22" i="66"/>
  <c r="H24" i="66"/>
  <c r="H32" i="66"/>
  <c r="H34" i="66"/>
  <c r="H33" i="66"/>
  <c r="H35" i="66"/>
  <c r="H36" i="66"/>
  <c r="H37" i="66"/>
  <c r="H38" i="66"/>
  <c r="H39" i="66"/>
  <c r="H40" i="66"/>
  <c r="H41" i="66"/>
  <c r="H42" i="66"/>
  <c r="H43" i="66"/>
  <c r="H44" i="66"/>
  <c r="AI6" i="66"/>
  <c r="AI7" i="66"/>
  <c r="AI8" i="66"/>
  <c r="AI9" i="66"/>
  <c r="AI10" i="66"/>
  <c r="AI11" i="66"/>
  <c r="AI12" i="66"/>
  <c r="AI13" i="66"/>
  <c r="AI15" i="66"/>
  <c r="AI17" i="66"/>
  <c r="AI14" i="66"/>
  <c r="AI16" i="66"/>
  <c r="AI18" i="66"/>
  <c r="AI19" i="66"/>
  <c r="AI20" i="66"/>
  <c r="AI21" i="66"/>
  <c r="AI22" i="66"/>
  <c r="AI23" i="66"/>
  <c r="AI24" i="66"/>
  <c r="AI25" i="66"/>
  <c r="AI26" i="66"/>
  <c r="AI27" i="66"/>
  <c r="AI28" i="66"/>
  <c r="AI29" i="66"/>
  <c r="AI30" i="66"/>
  <c r="AI31" i="66"/>
  <c r="AI32" i="66"/>
  <c r="AI33" i="66"/>
  <c r="AI34" i="66"/>
  <c r="AI35" i="66"/>
  <c r="AI36" i="66"/>
  <c r="AI37" i="66"/>
  <c r="AI38" i="66"/>
  <c r="AI39" i="66"/>
  <c r="AI40" i="66"/>
  <c r="AI41" i="66"/>
  <c r="AI42" i="66"/>
  <c r="AI43" i="66"/>
  <c r="AI44" i="66"/>
  <c r="AA6" i="66"/>
  <c r="AA7" i="66"/>
  <c r="AA8" i="66"/>
  <c r="AA9" i="66"/>
  <c r="AA10" i="66"/>
  <c r="AA11" i="66"/>
  <c r="AA12" i="66"/>
  <c r="AA13" i="66"/>
  <c r="AA15" i="66"/>
  <c r="AA17" i="66"/>
  <c r="AA14" i="66"/>
  <c r="AA16" i="66"/>
  <c r="AA18" i="66"/>
  <c r="AA19" i="66"/>
  <c r="AA20" i="66"/>
  <c r="AA21" i="66"/>
  <c r="AA22" i="66"/>
  <c r="AA23" i="66"/>
  <c r="AA24" i="66"/>
  <c r="AA25" i="66"/>
  <c r="AA26" i="66"/>
  <c r="AA27" i="66"/>
  <c r="AA28" i="66"/>
  <c r="AA29" i="66"/>
  <c r="AA30" i="66"/>
  <c r="AA31" i="66"/>
  <c r="AA32" i="66"/>
  <c r="AA33" i="66"/>
  <c r="AA34" i="66"/>
  <c r="AA35" i="66"/>
  <c r="AA36" i="66"/>
  <c r="AA37" i="66"/>
  <c r="AA38" i="66"/>
  <c r="AA39" i="66"/>
  <c r="AA40" i="66"/>
  <c r="AA41" i="66"/>
  <c r="AA42" i="66"/>
  <c r="AA43" i="66"/>
  <c r="AA44" i="66"/>
  <c r="S6" i="66"/>
  <c r="S7" i="66"/>
  <c r="S8" i="66"/>
  <c r="S9" i="66"/>
  <c r="S10" i="66"/>
  <c r="S11" i="66"/>
  <c r="S12" i="66"/>
  <c r="S13" i="66"/>
  <c r="S15" i="66"/>
  <c r="S17" i="66"/>
  <c r="S14" i="66"/>
  <c r="S16" i="66"/>
  <c r="S18" i="66"/>
  <c r="S19" i="66"/>
  <c r="S20" i="66"/>
  <c r="S21" i="66"/>
  <c r="S22" i="66"/>
  <c r="S23" i="66"/>
  <c r="S24" i="66"/>
  <c r="S25" i="66"/>
  <c r="S26" i="66"/>
  <c r="S27" i="66"/>
  <c r="S28" i="66"/>
  <c r="S29" i="66"/>
  <c r="S30" i="66"/>
  <c r="S31" i="66"/>
  <c r="S32" i="66"/>
  <c r="S33" i="66"/>
  <c r="S34" i="66"/>
  <c r="S35" i="66"/>
  <c r="S36" i="66"/>
  <c r="S37" i="66"/>
  <c r="S38" i="66"/>
  <c r="S39" i="66"/>
  <c r="S40" i="66"/>
  <c r="S41" i="66"/>
  <c r="S42" i="66"/>
  <c r="S43" i="66"/>
  <c r="S44" i="66"/>
  <c r="K6" i="66"/>
  <c r="K7" i="66"/>
  <c r="K8" i="66"/>
  <c r="K9" i="66"/>
  <c r="K10" i="66"/>
  <c r="K11" i="66"/>
  <c r="K12" i="66"/>
  <c r="K13" i="66"/>
  <c r="K15" i="66"/>
  <c r="K17" i="66"/>
  <c r="K14" i="66"/>
  <c r="K16" i="66"/>
  <c r="K18" i="66"/>
  <c r="K19" i="66"/>
  <c r="K20" i="66"/>
  <c r="K21" i="66"/>
  <c r="K22" i="66"/>
  <c r="K23" i="66"/>
  <c r="K24" i="66"/>
  <c r="K25" i="66"/>
  <c r="K26" i="66"/>
  <c r="K27" i="66"/>
  <c r="K28" i="66"/>
  <c r="K29" i="66"/>
  <c r="K30" i="66"/>
  <c r="K31" i="66"/>
  <c r="K32" i="66"/>
  <c r="K33" i="66"/>
  <c r="K34" i="66"/>
  <c r="K35" i="66"/>
  <c r="K36" i="66"/>
  <c r="K37" i="66"/>
  <c r="K38" i="66"/>
  <c r="K39" i="66"/>
  <c r="K40" i="66"/>
  <c r="K41" i="66"/>
  <c r="K42" i="66"/>
  <c r="K43" i="66"/>
  <c r="K44" i="66"/>
  <c r="E6" i="66"/>
  <c r="E7" i="66"/>
  <c r="E8" i="66"/>
  <c r="E9" i="66"/>
  <c r="E10" i="66"/>
  <c r="E11" i="66"/>
  <c r="E12" i="66"/>
  <c r="E13" i="66"/>
  <c r="E14" i="66"/>
  <c r="E16" i="66"/>
  <c r="E18" i="66"/>
  <c r="E15" i="66"/>
  <c r="E17"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L6" i="66"/>
  <c r="L7" i="66"/>
  <c r="L8" i="66"/>
  <c r="L10" i="66"/>
  <c r="L9" i="66"/>
  <c r="L11" i="66"/>
  <c r="L12" i="66"/>
  <c r="L13" i="66"/>
  <c r="L14" i="66"/>
  <c r="L15" i="66"/>
  <c r="L16" i="66"/>
  <c r="L17" i="66"/>
  <c r="L18" i="66"/>
  <c r="L19" i="66"/>
  <c r="L21" i="66"/>
  <c r="L23" i="66"/>
  <c r="L25" i="66"/>
  <c r="L26" i="66"/>
  <c r="L27" i="66"/>
  <c r="L28" i="66"/>
  <c r="L29" i="66"/>
  <c r="L30" i="66"/>
  <c r="L20" i="66"/>
  <c r="L22" i="66"/>
  <c r="L24" i="66"/>
  <c r="L32" i="66"/>
  <c r="L34" i="66"/>
  <c r="L31" i="66"/>
  <c r="L33" i="66"/>
  <c r="L35" i="66"/>
  <c r="L36" i="66"/>
  <c r="L37" i="66"/>
  <c r="L38" i="66"/>
  <c r="L39" i="66"/>
  <c r="L40" i="66"/>
  <c r="L41" i="66"/>
  <c r="L42" i="66"/>
  <c r="L43" i="66"/>
  <c r="L44" i="66"/>
  <c r="AD6" i="66"/>
  <c r="AD7" i="66"/>
  <c r="AD9" i="66"/>
  <c r="AD8" i="66"/>
  <c r="AD10" i="66"/>
  <c r="AD11" i="66"/>
  <c r="AD12" i="66"/>
  <c r="AD13" i="66"/>
  <c r="AD14" i="66"/>
  <c r="AD15" i="66"/>
  <c r="AD16" i="66"/>
  <c r="AD17" i="66"/>
  <c r="AD18" i="66"/>
  <c r="AD20" i="66"/>
  <c r="AD22" i="66"/>
  <c r="AD24" i="66"/>
  <c r="AD25" i="66"/>
  <c r="AD26" i="66"/>
  <c r="AD27" i="66"/>
  <c r="AD28" i="66"/>
  <c r="AD29" i="66"/>
  <c r="AD30" i="66"/>
  <c r="AD19" i="66"/>
  <c r="AD21" i="66"/>
  <c r="AD23" i="66"/>
  <c r="AD31" i="66"/>
  <c r="AD33" i="66"/>
  <c r="AD32" i="66"/>
  <c r="AD34" i="66"/>
  <c r="AD35" i="66"/>
  <c r="AD36" i="66"/>
  <c r="AD37" i="66"/>
  <c r="AD38" i="66"/>
  <c r="AD39" i="66"/>
  <c r="AD40" i="66"/>
  <c r="AD41" i="66"/>
  <c r="AD42" i="66"/>
  <c r="AD43" i="66"/>
  <c r="AD44" i="66"/>
  <c r="N6" i="66"/>
  <c r="N7" i="66"/>
  <c r="N9" i="66"/>
  <c r="N8" i="66"/>
  <c r="N10" i="66"/>
  <c r="N11" i="66"/>
  <c r="N12" i="66"/>
  <c r="N13" i="66"/>
  <c r="N14" i="66"/>
  <c r="N15" i="66"/>
  <c r="N16" i="66"/>
  <c r="N17" i="66"/>
  <c r="N18" i="66"/>
  <c r="N19" i="66"/>
  <c r="N20" i="66"/>
  <c r="N22" i="66"/>
  <c r="N24" i="66"/>
  <c r="N25" i="66"/>
  <c r="N26" i="66"/>
  <c r="N27" i="66"/>
  <c r="N28" i="66"/>
  <c r="N29" i="66"/>
  <c r="N30" i="66"/>
  <c r="N21" i="66"/>
  <c r="N23" i="66"/>
  <c r="N31" i="66"/>
  <c r="N33" i="66"/>
  <c r="N35" i="66"/>
  <c r="N32" i="66"/>
  <c r="N34" i="66"/>
  <c r="N36" i="66"/>
  <c r="N37" i="66"/>
  <c r="N38" i="66"/>
  <c r="N39" i="66"/>
  <c r="N40" i="66"/>
  <c r="N41" i="66"/>
  <c r="N42" i="66"/>
  <c r="N43" i="66"/>
  <c r="N44" i="66"/>
  <c r="L45" i="66"/>
  <c r="K45" i="66"/>
  <c r="AA45" i="66"/>
  <c r="H45" i="66"/>
  <c r="Z45" i="66"/>
  <c r="AJ45" i="66"/>
  <c r="U45" i="66"/>
  <c r="AD45" i="66"/>
  <c r="E45" i="66"/>
  <c r="S45" i="66"/>
  <c r="AI45" i="66"/>
  <c r="J45" i="66"/>
  <c r="D45" i="66"/>
  <c r="X13" i="66"/>
  <c r="X9" i="66"/>
  <c r="X18" i="66"/>
  <c r="X15" i="66"/>
  <c r="X11" i="66"/>
  <c r="AN7" i="66"/>
  <c r="AN9" i="66"/>
  <c r="AN11" i="66"/>
  <c r="AN13" i="66"/>
  <c r="AN15" i="66"/>
  <c r="AN17" i="66"/>
  <c r="AN19" i="66"/>
  <c r="AN23" i="66"/>
  <c r="AN25" i="66"/>
  <c r="AN27" i="66"/>
  <c r="AN29" i="66"/>
  <c r="AN20" i="66"/>
  <c r="AN32" i="66"/>
  <c r="AN31" i="66"/>
  <c r="AN35" i="66"/>
  <c r="AN37" i="66"/>
  <c r="AN39" i="66"/>
  <c r="AN41" i="66"/>
  <c r="AN43" i="66"/>
  <c r="C10" i="66"/>
  <c r="C14" i="66"/>
  <c r="C18" i="66"/>
  <c r="C22" i="66"/>
  <c r="C26" i="66"/>
  <c r="C30" i="66"/>
  <c r="C34" i="66"/>
  <c r="C38" i="66"/>
  <c r="C42" i="66"/>
  <c r="C7" i="66"/>
  <c r="C11" i="66"/>
  <c r="C15" i="66"/>
  <c r="C19" i="66"/>
  <c r="C23" i="66"/>
  <c r="C27" i="66"/>
  <c r="C31" i="66"/>
  <c r="C35" i="66"/>
  <c r="C39" i="66"/>
  <c r="C43" i="66"/>
  <c r="X6" i="66"/>
  <c r="X8" i="66"/>
  <c r="X10" i="66"/>
  <c r="X12" i="66"/>
  <c r="X14" i="66"/>
  <c r="X16" i="66"/>
  <c r="AO5" i="66"/>
  <c r="AG5" i="66"/>
  <c r="Y5" i="66"/>
  <c r="Q5" i="66"/>
  <c r="G5" i="66"/>
  <c r="T5" i="66"/>
  <c r="AH5" i="66"/>
  <c r="R5" i="66"/>
  <c r="AF5" i="66"/>
  <c r="AM5" i="66"/>
  <c r="AE5" i="66"/>
  <c r="W5" i="66"/>
  <c r="O5" i="66"/>
  <c r="I5" i="66"/>
  <c r="AB5" i="66"/>
  <c r="AL5" i="66"/>
  <c r="V5" i="66"/>
  <c r="F5" i="66"/>
  <c r="F6" i="66" s="1"/>
  <c r="P5" i="66"/>
  <c r="F8" i="66"/>
  <c r="F12" i="66"/>
  <c r="F17" i="66"/>
  <c r="F19" i="66"/>
  <c r="F20" i="66"/>
  <c r="F25" i="66"/>
  <c r="F29" i="66"/>
  <c r="F30" i="66"/>
  <c r="F31" i="66"/>
  <c r="F21" i="66"/>
  <c r="F37" i="66"/>
  <c r="F42" i="66"/>
  <c r="F7" i="66"/>
  <c r="F9" i="66"/>
  <c r="F10" i="66"/>
  <c r="F13" i="66"/>
  <c r="F15" i="66"/>
  <c r="F16" i="66"/>
  <c r="F18" i="66"/>
  <c r="F22" i="66"/>
  <c r="F24" i="66"/>
  <c r="F26" i="66"/>
  <c r="F27" i="66"/>
  <c r="F28" i="66"/>
  <c r="F23" i="66"/>
  <c r="F33" i="66"/>
  <c r="F35" i="66"/>
  <c r="F32" i="66"/>
  <c r="F34" i="66"/>
  <c r="F36" i="66"/>
  <c r="F38" i="66"/>
  <c r="F39" i="66"/>
  <c r="F40" i="66"/>
  <c r="F41" i="66"/>
  <c r="F43" i="66"/>
  <c r="F44" i="66"/>
  <c r="AL7" i="66"/>
  <c r="AL8" i="66"/>
  <c r="AL11" i="66"/>
  <c r="AL13" i="66"/>
  <c r="AL15" i="66"/>
  <c r="AL17" i="66"/>
  <c r="AL20" i="66"/>
  <c r="AL24" i="66"/>
  <c r="AL26" i="66"/>
  <c r="AL28" i="66"/>
  <c r="AL30" i="66"/>
  <c r="AL21" i="66"/>
  <c r="AL31" i="66"/>
  <c r="AL32" i="66"/>
  <c r="AL35" i="66"/>
  <c r="AL37" i="66"/>
  <c r="AL39" i="66"/>
  <c r="AL41" i="66"/>
  <c r="AL43" i="66"/>
  <c r="AL6" i="66"/>
  <c r="AL9" i="66"/>
  <c r="AL10" i="66"/>
  <c r="AL12" i="66"/>
  <c r="AL14" i="66"/>
  <c r="AL16" i="66"/>
  <c r="AL18" i="66"/>
  <c r="AL22" i="66"/>
  <c r="AL25" i="66"/>
  <c r="AL27" i="66"/>
  <c r="AL29" i="66"/>
  <c r="AL19" i="66"/>
  <c r="AL23" i="66"/>
  <c r="AL33" i="66"/>
  <c r="AL34" i="66"/>
  <c r="AL36" i="66"/>
  <c r="AL38" i="66"/>
  <c r="AL40" i="66"/>
  <c r="AL42" i="66"/>
  <c r="AL44" i="66"/>
  <c r="I7" i="66"/>
  <c r="I9" i="66"/>
  <c r="I11" i="66"/>
  <c r="I13" i="66"/>
  <c r="I16" i="66"/>
  <c r="I15" i="66"/>
  <c r="I19" i="66"/>
  <c r="I21" i="66"/>
  <c r="I23" i="66"/>
  <c r="I25" i="66"/>
  <c r="I27" i="66"/>
  <c r="I29" i="66"/>
  <c r="I31" i="66"/>
  <c r="I33" i="66"/>
  <c r="I35" i="66"/>
  <c r="I37" i="66"/>
  <c r="I39" i="66"/>
  <c r="I41" i="66"/>
  <c r="I43" i="66"/>
  <c r="I6" i="66"/>
  <c r="I8" i="66"/>
  <c r="I10" i="66"/>
  <c r="I12" i="66"/>
  <c r="I14" i="66"/>
  <c r="I18" i="66"/>
  <c r="I17" i="66"/>
  <c r="I20" i="66"/>
  <c r="I22" i="66"/>
  <c r="I24" i="66"/>
  <c r="I26" i="66"/>
  <c r="I28" i="66"/>
  <c r="I30" i="66"/>
  <c r="I32" i="66"/>
  <c r="I34" i="66"/>
  <c r="I36" i="66"/>
  <c r="I38" i="66"/>
  <c r="I40" i="66"/>
  <c r="I42" i="66"/>
  <c r="I44" i="66"/>
  <c r="W7" i="66"/>
  <c r="W9" i="66"/>
  <c r="W11" i="66"/>
  <c r="W13" i="66"/>
  <c r="W17" i="66"/>
  <c r="W16" i="66"/>
  <c r="W19" i="66"/>
  <c r="W21" i="66"/>
  <c r="W23" i="66"/>
  <c r="W25" i="66"/>
  <c r="W27" i="66"/>
  <c r="W29" i="66"/>
  <c r="W31" i="66"/>
  <c r="W33" i="66"/>
  <c r="W35" i="66"/>
  <c r="W37" i="66"/>
  <c r="W39" i="66"/>
  <c r="W41" i="66"/>
  <c r="W43" i="66"/>
  <c r="W6" i="66"/>
  <c r="W10" i="66"/>
  <c r="W15" i="66"/>
  <c r="W18" i="66"/>
  <c r="W22" i="66"/>
  <c r="W26" i="66"/>
  <c r="W30" i="66"/>
  <c r="W34" i="66"/>
  <c r="W38" i="66"/>
  <c r="W42" i="66"/>
  <c r="W8" i="66"/>
  <c r="W12" i="66"/>
  <c r="W14" i="66"/>
  <c r="W20" i="66"/>
  <c r="W24" i="66"/>
  <c r="W28" i="66"/>
  <c r="W32" i="66"/>
  <c r="W36" i="66"/>
  <c r="W40" i="66"/>
  <c r="W44" i="66"/>
  <c r="AM7" i="66"/>
  <c r="AM9" i="66"/>
  <c r="AM11" i="66"/>
  <c r="AM13" i="66"/>
  <c r="AM17" i="66"/>
  <c r="AM16" i="66"/>
  <c r="AM19" i="66"/>
  <c r="AM21" i="66"/>
  <c r="AM23" i="66"/>
  <c r="AM25" i="66"/>
  <c r="AM27" i="66"/>
  <c r="AM29" i="66"/>
  <c r="AM31" i="66"/>
  <c r="AM33" i="66"/>
  <c r="AM35" i="66"/>
  <c r="AM37" i="66"/>
  <c r="AM39" i="66"/>
  <c r="AM41" i="66"/>
  <c r="AM43" i="66"/>
  <c r="AM8" i="66"/>
  <c r="AM12" i="66"/>
  <c r="AM14" i="66"/>
  <c r="AM20" i="66"/>
  <c r="AM24" i="66"/>
  <c r="AM28" i="66"/>
  <c r="AM32" i="66"/>
  <c r="AM36" i="66"/>
  <c r="AM40" i="66"/>
  <c r="AM44" i="66"/>
  <c r="AM6" i="66"/>
  <c r="AM10" i="66"/>
  <c r="AM15" i="66"/>
  <c r="AM18" i="66"/>
  <c r="AM22" i="66"/>
  <c r="AM26" i="66"/>
  <c r="AM30" i="66"/>
  <c r="AM34" i="66"/>
  <c r="AM38" i="66"/>
  <c r="AM42" i="66"/>
  <c r="R7" i="66"/>
  <c r="R8" i="66"/>
  <c r="R11" i="66"/>
  <c r="R13" i="66"/>
  <c r="R15" i="66"/>
  <c r="R17" i="66"/>
  <c r="R19" i="66"/>
  <c r="R22" i="66"/>
  <c r="R25" i="66"/>
  <c r="R27" i="66"/>
  <c r="R29" i="66"/>
  <c r="R21" i="66"/>
  <c r="R31" i="66"/>
  <c r="R32" i="66"/>
  <c r="R35" i="66"/>
  <c r="R37" i="66"/>
  <c r="R39" i="66"/>
  <c r="R41" i="66"/>
  <c r="R43" i="66"/>
  <c r="R6" i="66"/>
  <c r="R10" i="66"/>
  <c r="R14" i="66"/>
  <c r="R18" i="66"/>
  <c r="R24" i="66"/>
  <c r="R28" i="66"/>
  <c r="R23" i="66"/>
  <c r="R34" i="66"/>
  <c r="R38" i="66"/>
  <c r="R42" i="66"/>
  <c r="R9" i="66"/>
  <c r="R12" i="66"/>
  <c r="R16" i="66"/>
  <c r="R20" i="66"/>
  <c r="R26" i="66"/>
  <c r="R30" i="66"/>
  <c r="R33" i="66"/>
  <c r="R36" i="66"/>
  <c r="R40" i="66"/>
  <c r="R44" i="66"/>
  <c r="T7" i="66"/>
  <c r="T10" i="66"/>
  <c r="T11" i="66"/>
  <c r="T13" i="66"/>
  <c r="T15" i="66"/>
  <c r="T17" i="66"/>
  <c r="T19" i="66"/>
  <c r="T23" i="66"/>
  <c r="T26" i="66"/>
  <c r="T28" i="66"/>
  <c r="T30" i="66"/>
  <c r="T22" i="66"/>
  <c r="T32" i="66"/>
  <c r="T31" i="66"/>
  <c r="T35" i="66"/>
  <c r="T37" i="66"/>
  <c r="T39" i="66"/>
  <c r="T41" i="66"/>
  <c r="T43" i="66"/>
  <c r="T8" i="66"/>
  <c r="T12" i="66"/>
  <c r="T16" i="66"/>
  <c r="T21" i="66"/>
  <c r="T27" i="66"/>
  <c r="T20" i="66"/>
  <c r="T34" i="66"/>
  <c r="T36" i="66"/>
  <c r="T40" i="66"/>
  <c r="T44" i="66"/>
  <c r="T6" i="66"/>
  <c r="T9" i="66"/>
  <c r="T14" i="66"/>
  <c r="T18" i="66"/>
  <c r="T25" i="66"/>
  <c r="T29" i="66"/>
  <c r="T24" i="66"/>
  <c r="T33" i="66"/>
  <c r="T38" i="66"/>
  <c r="T42" i="66"/>
  <c r="Q7" i="66"/>
  <c r="Q9" i="66"/>
  <c r="Q11" i="66"/>
  <c r="Q13" i="66"/>
  <c r="Q16" i="66"/>
  <c r="Q17" i="66"/>
  <c r="Q19" i="66"/>
  <c r="Q21" i="66"/>
  <c r="Q23" i="66"/>
  <c r="Q25" i="66"/>
  <c r="Q27" i="66"/>
  <c r="Q29" i="66"/>
  <c r="Q31" i="66"/>
  <c r="Q33" i="66"/>
  <c r="Q35" i="66"/>
  <c r="Q6" i="66"/>
  <c r="Q10" i="66"/>
  <c r="Q14" i="66"/>
  <c r="Q18" i="66"/>
  <c r="Q22" i="66"/>
  <c r="Q26" i="66"/>
  <c r="Q30" i="66"/>
  <c r="Q34" i="66"/>
  <c r="Q37" i="66"/>
  <c r="Q39" i="66"/>
  <c r="Q41" i="66"/>
  <c r="Q43" i="66"/>
  <c r="Q8" i="66"/>
  <c r="Q15" i="66"/>
  <c r="Q24" i="66"/>
  <c r="Q32" i="66"/>
  <c r="Q38" i="66"/>
  <c r="Q42" i="66"/>
  <c r="Q12" i="66"/>
  <c r="Q20" i="66"/>
  <c r="Q28" i="66"/>
  <c r="Q36" i="66"/>
  <c r="Q40" i="66"/>
  <c r="Q44" i="66"/>
  <c r="AG6" i="66"/>
  <c r="AG8" i="66"/>
  <c r="AG10" i="66"/>
  <c r="AG12" i="66"/>
  <c r="AG16" i="66"/>
  <c r="AG15" i="66"/>
  <c r="AG18" i="66"/>
  <c r="AG20" i="66"/>
  <c r="AG22" i="66"/>
  <c r="AG24" i="66"/>
  <c r="AG26" i="66"/>
  <c r="AG28" i="66"/>
  <c r="AG30" i="66"/>
  <c r="AG32" i="66"/>
  <c r="AG34" i="66"/>
  <c r="AG36" i="66"/>
  <c r="AG38" i="66"/>
  <c r="AG40" i="66"/>
  <c r="AG42" i="66"/>
  <c r="AG44" i="66"/>
  <c r="AG7" i="66"/>
  <c r="AG9" i="66"/>
  <c r="AG11" i="66"/>
  <c r="AG14" i="66"/>
  <c r="AG13" i="66"/>
  <c r="AG17" i="66"/>
  <c r="AG19" i="66"/>
  <c r="AG21" i="66"/>
  <c r="AG23" i="66"/>
  <c r="AG25" i="66"/>
  <c r="AG27" i="66"/>
  <c r="AG29" i="66"/>
  <c r="AG31" i="66"/>
  <c r="AG33" i="66"/>
  <c r="AG35" i="66"/>
  <c r="AG37" i="66"/>
  <c r="AG39" i="66"/>
  <c r="AG41" i="66"/>
  <c r="AG43" i="66"/>
  <c r="P6" i="66"/>
  <c r="P8" i="66"/>
  <c r="P9" i="66"/>
  <c r="P12" i="66"/>
  <c r="P14" i="66"/>
  <c r="P16" i="66"/>
  <c r="P18" i="66"/>
  <c r="P21" i="66"/>
  <c r="P25" i="66"/>
  <c r="P27" i="66"/>
  <c r="P29" i="66"/>
  <c r="P20" i="66"/>
  <c r="P24" i="66"/>
  <c r="P34" i="66"/>
  <c r="P33" i="66"/>
  <c r="P36" i="66"/>
  <c r="P38" i="66"/>
  <c r="P40" i="66"/>
  <c r="P42" i="66"/>
  <c r="P44" i="66"/>
  <c r="P7" i="66"/>
  <c r="P11" i="66"/>
  <c r="P15" i="66"/>
  <c r="P19" i="66"/>
  <c r="P26" i="66"/>
  <c r="P30" i="66"/>
  <c r="P32" i="66"/>
  <c r="P35" i="66"/>
  <c r="P39" i="66"/>
  <c r="P43" i="66"/>
  <c r="P10" i="66"/>
  <c r="P13" i="66"/>
  <c r="P17" i="66"/>
  <c r="P23" i="66"/>
  <c r="P28" i="66"/>
  <c r="P22" i="66"/>
  <c r="P31" i="66"/>
  <c r="P37" i="66"/>
  <c r="P41" i="66"/>
  <c r="V7" i="66"/>
  <c r="V8" i="66"/>
  <c r="V11" i="66"/>
  <c r="V13" i="66"/>
  <c r="V15" i="66"/>
  <c r="V17" i="66"/>
  <c r="V19" i="66"/>
  <c r="V22" i="66"/>
  <c r="V25" i="66"/>
  <c r="V6" i="66"/>
  <c r="V10" i="66"/>
  <c r="V14" i="66"/>
  <c r="V18" i="66"/>
  <c r="V24" i="66"/>
  <c r="V27" i="66"/>
  <c r="V29" i="66"/>
  <c r="V21" i="66"/>
  <c r="V31" i="66"/>
  <c r="V32" i="66"/>
  <c r="V35" i="66"/>
  <c r="V37" i="66"/>
  <c r="V39" i="66"/>
  <c r="V41" i="66"/>
  <c r="V43" i="66"/>
  <c r="V9" i="66"/>
  <c r="V12" i="66"/>
  <c r="V16" i="66"/>
  <c r="V20" i="66"/>
  <c r="V26" i="66"/>
  <c r="V28" i="66"/>
  <c r="V30" i="66"/>
  <c r="V23" i="66"/>
  <c r="V33" i="66"/>
  <c r="V34" i="66"/>
  <c r="V36" i="66"/>
  <c r="V38" i="66"/>
  <c r="V40" i="66"/>
  <c r="V42" i="66"/>
  <c r="V44" i="66"/>
  <c r="AB6" i="66"/>
  <c r="AB8" i="66"/>
  <c r="AB10" i="66"/>
  <c r="AB12" i="66"/>
  <c r="AB14" i="66"/>
  <c r="AB16" i="66"/>
  <c r="AB18" i="66"/>
  <c r="AB21" i="66"/>
  <c r="AB25" i="66"/>
  <c r="AB27" i="66"/>
  <c r="AB29" i="66"/>
  <c r="AB20" i="66"/>
  <c r="AB24" i="66"/>
  <c r="AB34" i="66"/>
  <c r="AB33" i="66"/>
  <c r="AB36" i="66"/>
  <c r="AB38" i="66"/>
  <c r="AB40" i="66"/>
  <c r="AB42" i="66"/>
  <c r="AB44" i="66"/>
  <c r="AB7" i="66"/>
  <c r="AB9" i="66"/>
  <c r="AB11" i="66"/>
  <c r="AB13" i="66"/>
  <c r="AB15" i="66"/>
  <c r="AB17" i="66"/>
  <c r="AB19" i="66"/>
  <c r="AB23" i="66"/>
  <c r="AB26" i="66"/>
  <c r="AB28" i="66"/>
  <c r="AB30" i="66"/>
  <c r="AB22" i="66"/>
  <c r="AB32" i="66"/>
  <c r="AB31" i="66"/>
  <c r="AB35" i="66"/>
  <c r="AB37" i="66"/>
  <c r="AB39" i="66"/>
  <c r="AB41" i="66"/>
  <c r="AB43" i="66"/>
  <c r="O6" i="66"/>
  <c r="O8" i="66"/>
  <c r="O7" i="66"/>
  <c r="O10" i="66"/>
  <c r="O12" i="66"/>
  <c r="O15" i="66"/>
  <c r="O14" i="66"/>
  <c r="O18" i="66"/>
  <c r="O20" i="66"/>
  <c r="O22" i="66"/>
  <c r="O24" i="66"/>
  <c r="O26" i="66"/>
  <c r="O28" i="66"/>
  <c r="O30" i="66"/>
  <c r="O32" i="66"/>
  <c r="O34" i="66"/>
  <c r="O36" i="66"/>
  <c r="O38" i="66"/>
  <c r="O40" i="66"/>
  <c r="O42" i="66"/>
  <c r="O44" i="66"/>
  <c r="O9" i="66"/>
  <c r="O11" i="66"/>
  <c r="O13" i="66"/>
  <c r="O17" i="66"/>
  <c r="O16" i="66"/>
  <c r="O19" i="66"/>
  <c r="O21" i="66"/>
  <c r="O23" i="66"/>
  <c r="O25" i="66"/>
  <c r="O27" i="66"/>
  <c r="O29" i="66"/>
  <c r="O31" i="66"/>
  <c r="O33" i="66"/>
  <c r="O35" i="66"/>
  <c r="O37" i="66"/>
  <c r="O39" i="66"/>
  <c r="O41" i="66"/>
  <c r="O43" i="66"/>
  <c r="AE6" i="66"/>
  <c r="AE8" i="66"/>
  <c r="AE10" i="66"/>
  <c r="AE12" i="66"/>
  <c r="AE15" i="66"/>
  <c r="AE14" i="66"/>
  <c r="AE18" i="66"/>
  <c r="AE20" i="66"/>
  <c r="AE22" i="66"/>
  <c r="AE24" i="66"/>
  <c r="AE26" i="66"/>
  <c r="AE28" i="66"/>
  <c r="AE30" i="66"/>
  <c r="AE32" i="66"/>
  <c r="AE34" i="66"/>
  <c r="AE36" i="66"/>
  <c r="AE38" i="66"/>
  <c r="AE40" i="66"/>
  <c r="AE42" i="66"/>
  <c r="AE44" i="66"/>
  <c r="AE9" i="66"/>
  <c r="AE13" i="66"/>
  <c r="AE16" i="66"/>
  <c r="AE21" i="66"/>
  <c r="AE25" i="66"/>
  <c r="AE29" i="66"/>
  <c r="AE33" i="66"/>
  <c r="AE37" i="66"/>
  <c r="AE41" i="66"/>
  <c r="AE7" i="66"/>
  <c r="AE11" i="66"/>
  <c r="AE17" i="66"/>
  <c r="AE19" i="66"/>
  <c r="AE23" i="66"/>
  <c r="AE27" i="66"/>
  <c r="AE31" i="66"/>
  <c r="AE35" i="66"/>
  <c r="AE39" i="66"/>
  <c r="AE43" i="66"/>
  <c r="AF6" i="66"/>
  <c r="AF8" i="66"/>
  <c r="AF10" i="66"/>
  <c r="AF12" i="66"/>
  <c r="AF14" i="66"/>
  <c r="AF16" i="66"/>
  <c r="AF18" i="66"/>
  <c r="AF21" i="66"/>
  <c r="AF25" i="66"/>
  <c r="AF27" i="66"/>
  <c r="AF29" i="66"/>
  <c r="AF20" i="66"/>
  <c r="AF24" i="66"/>
  <c r="AF34" i="66"/>
  <c r="AF33" i="66"/>
  <c r="AF36" i="66"/>
  <c r="AF38" i="66"/>
  <c r="AF40" i="66"/>
  <c r="AF42" i="66"/>
  <c r="AF44" i="66"/>
  <c r="AF7" i="66"/>
  <c r="AF11" i="66"/>
  <c r="AF15" i="66"/>
  <c r="AF19" i="66"/>
  <c r="AF26" i="66"/>
  <c r="AF30" i="66"/>
  <c r="AF32" i="66"/>
  <c r="AF35" i="66"/>
  <c r="AF39" i="66"/>
  <c r="AF43" i="66"/>
  <c r="AF9" i="66"/>
  <c r="AF13" i="66"/>
  <c r="AF17" i="66"/>
  <c r="AF23" i="66"/>
  <c r="AF28" i="66"/>
  <c r="AF22" i="66"/>
  <c r="AF31" i="66"/>
  <c r="AF37" i="66"/>
  <c r="AF41" i="66"/>
  <c r="AH6" i="66"/>
  <c r="AH9" i="66"/>
  <c r="AH10" i="66"/>
  <c r="AH12" i="66"/>
  <c r="AH14" i="66"/>
  <c r="AH16" i="66"/>
  <c r="AH18" i="66"/>
  <c r="AH22" i="66"/>
  <c r="AH25" i="66"/>
  <c r="AH27" i="66"/>
  <c r="AH29" i="66"/>
  <c r="AH19" i="66"/>
  <c r="AH23" i="66"/>
  <c r="AH33" i="66"/>
  <c r="AH34" i="66"/>
  <c r="AH36" i="66"/>
  <c r="AH38" i="66"/>
  <c r="AH40" i="66"/>
  <c r="AH42" i="66"/>
  <c r="AH44" i="66"/>
  <c r="AH8" i="66"/>
  <c r="AH13" i="66"/>
  <c r="AH17" i="66"/>
  <c r="AH24" i="66"/>
  <c r="AH28" i="66"/>
  <c r="AH21" i="66"/>
  <c r="AH32" i="66"/>
  <c r="AH37" i="66"/>
  <c r="AH41" i="66"/>
  <c r="AH7" i="66"/>
  <c r="AH11" i="66"/>
  <c r="AH15" i="66"/>
  <c r="AH20" i="66"/>
  <c r="AH26" i="66"/>
  <c r="AH30" i="66"/>
  <c r="AH31" i="66"/>
  <c r="AH35" i="66"/>
  <c r="AH39" i="66"/>
  <c r="AH43" i="66"/>
  <c r="G6" i="66"/>
  <c r="G8" i="66"/>
  <c r="G10" i="66"/>
  <c r="G12" i="66"/>
  <c r="G15" i="66"/>
  <c r="G14" i="66"/>
  <c r="G18" i="66"/>
  <c r="G20" i="66"/>
  <c r="G22" i="66"/>
  <c r="G24" i="66"/>
  <c r="G26" i="66"/>
  <c r="G28" i="66"/>
  <c r="G30" i="66"/>
  <c r="G32" i="66"/>
  <c r="G34" i="66"/>
  <c r="G36" i="66"/>
  <c r="G38" i="66"/>
  <c r="G40" i="66"/>
  <c r="G42" i="66"/>
  <c r="G44" i="66"/>
  <c r="G7" i="66"/>
  <c r="G11" i="66"/>
  <c r="G17" i="66"/>
  <c r="G19" i="66"/>
  <c r="G23" i="66"/>
  <c r="G27" i="66"/>
  <c r="G31" i="66"/>
  <c r="G35" i="66"/>
  <c r="G39" i="66"/>
  <c r="G43" i="66"/>
  <c r="G9" i="66"/>
  <c r="G13" i="66"/>
  <c r="G16" i="66"/>
  <c r="G21" i="66"/>
  <c r="G25" i="66"/>
  <c r="G29" i="66"/>
  <c r="G33" i="66"/>
  <c r="G37" i="66"/>
  <c r="G41" i="66"/>
  <c r="Y7" i="66"/>
  <c r="Y9" i="66"/>
  <c r="Y11" i="66"/>
  <c r="Y13" i="66"/>
  <c r="Y16" i="66"/>
  <c r="Y17" i="66"/>
  <c r="Y19" i="66"/>
  <c r="Y21" i="66"/>
  <c r="Y23" i="66"/>
  <c r="Y25" i="66"/>
  <c r="Y27" i="66"/>
  <c r="Y29" i="66"/>
  <c r="Y31" i="66"/>
  <c r="Y33" i="66"/>
  <c r="Y35" i="66"/>
  <c r="Y37" i="66"/>
  <c r="Y39" i="66"/>
  <c r="Y41" i="66"/>
  <c r="Y43" i="66"/>
  <c r="Y6" i="66"/>
  <c r="Y8" i="66"/>
  <c r="Y10" i="66"/>
  <c r="Y12" i="66"/>
  <c r="Y14" i="66"/>
  <c r="Y15" i="66"/>
  <c r="Y18" i="66"/>
  <c r="Y20" i="66"/>
  <c r="Y22" i="66"/>
  <c r="Y24" i="66"/>
  <c r="Y26" i="66"/>
  <c r="Y28" i="66"/>
  <c r="Y30" i="66"/>
  <c r="Y32" i="66"/>
  <c r="Y34" i="66"/>
  <c r="Y36" i="66"/>
  <c r="Y38" i="66"/>
  <c r="Y40" i="66"/>
  <c r="Y42" i="66"/>
  <c r="Y44" i="66"/>
  <c r="AO7" i="66"/>
  <c r="AO9" i="66"/>
  <c r="AO11" i="66"/>
  <c r="AO14" i="66"/>
  <c r="AO13" i="66"/>
  <c r="AO17" i="66"/>
  <c r="AO19" i="66"/>
  <c r="AO21" i="66"/>
  <c r="AO23" i="66"/>
  <c r="AO25" i="66"/>
  <c r="AO27" i="66"/>
  <c r="AO29" i="66"/>
  <c r="AO31" i="66"/>
  <c r="AO33" i="66"/>
  <c r="AO35" i="66"/>
  <c r="AO37" i="66"/>
  <c r="AO39" i="66"/>
  <c r="AO41" i="66"/>
  <c r="AO43" i="66"/>
  <c r="AO6" i="66"/>
  <c r="AO8" i="66"/>
  <c r="AO10" i="66"/>
  <c r="AO12" i="66"/>
  <c r="AO16" i="66"/>
  <c r="AO15" i="66"/>
  <c r="AP15" i="66" s="1"/>
  <c r="E14" i="65" s="1"/>
  <c r="AO18" i="66"/>
  <c r="AO20" i="66"/>
  <c r="AO22" i="66"/>
  <c r="AO24" i="66"/>
  <c r="AO26" i="66"/>
  <c r="AO28" i="66"/>
  <c r="AO30" i="66"/>
  <c r="AO32" i="66"/>
  <c r="AO34" i="66"/>
  <c r="AO36" i="66"/>
  <c r="AO38" i="66"/>
  <c r="AO40" i="66"/>
  <c r="AO42" i="66"/>
  <c r="AO44" i="66"/>
  <c r="G45" i="66"/>
  <c r="AF45" i="66"/>
  <c r="O45" i="66"/>
  <c r="T45" i="66"/>
  <c r="AM45" i="66"/>
  <c r="I45" i="66"/>
  <c r="AP12" i="66"/>
  <c r="E11" i="65" s="1"/>
  <c r="Y45" i="66"/>
  <c r="AO45" i="66"/>
  <c r="AH45" i="66"/>
  <c r="AE45" i="66"/>
  <c r="AB45" i="66"/>
  <c r="V45" i="66"/>
  <c r="P45" i="66"/>
  <c r="AG45" i="66"/>
  <c r="Q45" i="66"/>
  <c r="R45" i="66"/>
  <c r="W45" i="66"/>
  <c r="AL45" i="66"/>
  <c r="X42" i="66" l="1"/>
  <c r="AP42" i="66" s="1"/>
  <c r="E41" i="65" s="1"/>
  <c r="X36" i="66"/>
  <c r="X20" i="66"/>
  <c r="AP20" i="66" s="1"/>
  <c r="E19" i="65" s="1"/>
  <c r="AN44" i="66"/>
  <c r="AP44" i="66" s="1"/>
  <c r="E43" i="65" s="1"/>
  <c r="AN40" i="66"/>
  <c r="AP40" i="66" s="1"/>
  <c r="E39" i="65" s="1"/>
  <c r="AN36" i="66"/>
  <c r="AN34" i="66"/>
  <c r="AP34" i="66" s="1"/>
  <c r="E33" i="65" s="1"/>
  <c r="AN26" i="66"/>
  <c r="AN16" i="66"/>
  <c r="AN8" i="66"/>
  <c r="AK8" i="66"/>
  <c r="AP8" i="66" s="1"/>
  <c r="E7" i="65" s="1"/>
  <c r="AP5" i="66"/>
  <c r="AK37" i="66"/>
  <c r="AK35" i="66"/>
  <c r="AK33" i="66"/>
  <c r="AK31" i="66"/>
  <c r="AK29" i="66"/>
  <c r="AK27" i="66"/>
  <c r="AK25" i="66"/>
  <c r="AK23" i="66"/>
  <c r="AK21" i="66"/>
  <c r="AK19" i="66"/>
  <c r="AK17" i="66"/>
  <c r="AK13" i="66"/>
  <c r="AK14" i="66"/>
  <c r="AK11" i="66"/>
  <c r="AK9" i="66"/>
  <c r="AP6" i="66"/>
  <c r="E5" i="65" s="1"/>
  <c r="F14" i="66"/>
  <c r="F11" i="66"/>
  <c r="C45" i="66"/>
  <c r="AN22" i="66"/>
  <c r="AN28" i="66"/>
  <c r="AN24" i="66"/>
  <c r="AN18" i="66"/>
  <c r="AP18" i="66" s="1"/>
  <c r="E17" i="65" s="1"/>
  <c r="AN14" i="66"/>
  <c r="AN10" i="66"/>
  <c r="AP10" i="66" s="1"/>
  <c r="E9" i="65" s="1"/>
  <c r="N45" i="66"/>
  <c r="X7" i="66"/>
  <c r="X19" i="66"/>
  <c r="X23" i="66"/>
  <c r="X26" i="66"/>
  <c r="AP26" i="66" s="1"/>
  <c r="E25" i="65" s="1"/>
  <c r="X28" i="66"/>
  <c r="AP28" i="66" s="1"/>
  <c r="E27" i="65" s="1"/>
  <c r="X30" i="66"/>
  <c r="AP30" i="66" s="1"/>
  <c r="E29" i="65" s="1"/>
  <c r="X22" i="66"/>
  <c r="X32" i="66"/>
  <c r="AP32" i="66" s="1"/>
  <c r="E31" i="65" s="1"/>
  <c r="X31" i="66"/>
  <c r="X35" i="66"/>
  <c r="X37" i="66"/>
  <c r="X39" i="66"/>
  <c r="X41" i="66"/>
  <c r="X43" i="66"/>
  <c r="AC7" i="66"/>
  <c r="AC9" i="66"/>
  <c r="AC11" i="66"/>
  <c r="AC13" i="66"/>
  <c r="AC16" i="66"/>
  <c r="AC17" i="66"/>
  <c r="AC19" i="66"/>
  <c r="AC21" i="66"/>
  <c r="AC23" i="66"/>
  <c r="AC25" i="66"/>
  <c r="AC27" i="66"/>
  <c r="AC29" i="66"/>
  <c r="AC31" i="66"/>
  <c r="AC33" i="66"/>
  <c r="AC35" i="66"/>
  <c r="AC37" i="66"/>
  <c r="AC39" i="66"/>
  <c r="AC41" i="66"/>
  <c r="AC43" i="66"/>
  <c r="M7" i="66"/>
  <c r="M9" i="66"/>
  <c r="M11" i="66"/>
  <c r="M13" i="66"/>
  <c r="M16" i="66"/>
  <c r="M17" i="66"/>
  <c r="M19" i="66"/>
  <c r="M21" i="66"/>
  <c r="M23" i="66"/>
  <c r="M25" i="66"/>
  <c r="M27" i="66"/>
  <c r="M29" i="66"/>
  <c r="M31" i="66"/>
  <c r="M33" i="66"/>
  <c r="M35" i="66"/>
  <c r="M37" i="66"/>
  <c r="M39" i="66"/>
  <c r="M41" i="66"/>
  <c r="M43" i="66"/>
  <c r="X38" i="66"/>
  <c r="AP38" i="66" s="1"/>
  <c r="E37" i="65" s="1"/>
  <c r="X33" i="66"/>
  <c r="X24" i="66"/>
  <c r="X29" i="66"/>
  <c r="X25" i="66"/>
  <c r="X17" i="66"/>
  <c r="X24" i="65"/>
  <c r="X24" i="1"/>
  <c r="V41" i="65"/>
  <c r="V41" i="1"/>
  <c r="V36" i="65"/>
  <c r="V36" i="1"/>
  <c r="V32" i="65"/>
  <c r="V32" i="1"/>
  <c r="V28" i="65"/>
  <c r="V28" i="1"/>
  <c r="P41" i="65"/>
  <c r="F41" i="65"/>
  <c r="F41" i="1"/>
  <c r="G41" i="1" s="1"/>
  <c r="P41" i="1"/>
  <c r="P39" i="65"/>
  <c r="F39" i="65"/>
  <c r="G39" i="65" s="1"/>
  <c r="F39" i="1"/>
  <c r="G39" i="1" s="1"/>
  <c r="P39" i="1"/>
  <c r="P25" i="65"/>
  <c r="F25" i="65"/>
  <c r="F25" i="1"/>
  <c r="G25" i="1" s="1"/>
  <c r="P25" i="1"/>
  <c r="F44" i="65"/>
  <c r="P44" i="65"/>
  <c r="P44" i="1"/>
  <c r="F44" i="1"/>
  <c r="P42" i="65"/>
  <c r="F42" i="65"/>
  <c r="P42" i="1"/>
  <c r="F42" i="1"/>
  <c r="G42" i="1" s="1"/>
  <c r="P40" i="65"/>
  <c r="F40" i="65"/>
  <c r="P40" i="1"/>
  <c r="F40" i="1"/>
  <c r="G40" i="1" s="1"/>
  <c r="P38" i="65"/>
  <c r="F38" i="65"/>
  <c r="P38" i="1"/>
  <c r="F38" i="1"/>
  <c r="G38" i="1" s="1"/>
  <c r="P36" i="65"/>
  <c r="F36" i="65"/>
  <c r="P36" i="1"/>
  <c r="F36" i="1"/>
  <c r="G36" i="1" s="1"/>
  <c r="V33" i="65"/>
  <c r="V33" i="1"/>
  <c r="V31" i="65"/>
  <c r="V31" i="1"/>
  <c r="V29" i="65"/>
  <c r="V29" i="1"/>
  <c r="P34" i="65"/>
  <c r="F34" i="65"/>
  <c r="P34" i="1"/>
  <c r="F34" i="1"/>
  <c r="G34" i="1" s="1"/>
  <c r="P28" i="65"/>
  <c r="F28" i="65"/>
  <c r="P28" i="1"/>
  <c r="F28" i="1"/>
  <c r="G28" i="1" s="1"/>
  <c r="P33" i="65"/>
  <c r="F33" i="65"/>
  <c r="F33" i="1"/>
  <c r="G33" i="1" s="1"/>
  <c r="P33" i="1"/>
  <c r="P12" i="65"/>
  <c r="F12" i="65"/>
  <c r="P12" i="1"/>
  <c r="F12" i="1"/>
  <c r="G12" i="1" s="1"/>
  <c r="J8" i="65"/>
  <c r="J8" i="1"/>
  <c r="T29" i="65"/>
  <c r="T29" i="1"/>
  <c r="T27" i="65"/>
  <c r="T27" i="1"/>
  <c r="T40" i="65"/>
  <c r="T40" i="1"/>
  <c r="T37" i="65"/>
  <c r="T37" i="1"/>
  <c r="T35" i="65"/>
  <c r="T35" i="1"/>
  <c r="T33" i="65"/>
  <c r="T33" i="1"/>
  <c r="T31" i="65"/>
  <c r="T31" i="1"/>
  <c r="T43" i="65"/>
  <c r="T43" i="1"/>
  <c r="T39" i="65"/>
  <c r="T39" i="1"/>
  <c r="T26" i="65"/>
  <c r="T26" i="1"/>
  <c r="V6" i="65"/>
  <c r="V6" i="1"/>
  <c r="P7" i="65"/>
  <c r="F7" i="65"/>
  <c r="G7" i="65" s="1"/>
  <c r="F7" i="1"/>
  <c r="G7" i="1" s="1"/>
  <c r="P7" i="1"/>
  <c r="P8" i="65"/>
  <c r="F8" i="65"/>
  <c r="P8" i="1"/>
  <c r="F8" i="1"/>
  <c r="G8" i="1" s="1"/>
  <c r="V8" i="65"/>
  <c r="V8" i="1"/>
  <c r="P9" i="65"/>
  <c r="F9" i="65"/>
  <c r="G9" i="65" s="1"/>
  <c r="F9" i="1"/>
  <c r="G9" i="1" s="1"/>
  <c r="P9" i="1"/>
  <c r="F10" i="65"/>
  <c r="P10" i="65"/>
  <c r="F10" i="1"/>
  <c r="P10" i="1"/>
  <c r="V10" i="65"/>
  <c r="V10" i="1"/>
  <c r="P11" i="65"/>
  <c r="F11" i="65"/>
  <c r="G11" i="65" s="1"/>
  <c r="F11" i="1"/>
  <c r="G11" i="1" s="1"/>
  <c r="P11" i="1"/>
  <c r="P13" i="65"/>
  <c r="F13" i="65"/>
  <c r="F13" i="1"/>
  <c r="G13" i="1" s="1"/>
  <c r="P13" i="1"/>
  <c r="V13" i="65"/>
  <c r="V13" i="1"/>
  <c r="F14" i="65"/>
  <c r="G14" i="65" s="1"/>
  <c r="P14" i="65"/>
  <c r="P14" i="1"/>
  <c r="F14" i="1"/>
  <c r="P15" i="65"/>
  <c r="F15" i="65"/>
  <c r="F15" i="1"/>
  <c r="G15" i="1" s="1"/>
  <c r="P15" i="1"/>
  <c r="N15" i="65"/>
  <c r="N15" i="1"/>
  <c r="X17" i="65"/>
  <c r="X17" i="1"/>
  <c r="N17" i="65"/>
  <c r="N17" i="1"/>
  <c r="V43" i="65"/>
  <c r="V43" i="1"/>
  <c r="V39" i="65"/>
  <c r="V39" i="1"/>
  <c r="V34" i="65"/>
  <c r="V34" i="1"/>
  <c r="V30" i="65"/>
  <c r="V30" i="1"/>
  <c r="X6" i="65"/>
  <c r="X6" i="1"/>
  <c r="P43" i="65"/>
  <c r="F43" i="65"/>
  <c r="G43" i="65" s="1"/>
  <c r="F43" i="1"/>
  <c r="G43" i="1" s="1"/>
  <c r="P43" i="1"/>
  <c r="P37" i="65"/>
  <c r="F37" i="65"/>
  <c r="F37" i="1"/>
  <c r="G37" i="1" s="1"/>
  <c r="P37" i="1"/>
  <c r="P35" i="65"/>
  <c r="F35" i="65"/>
  <c r="F35" i="1"/>
  <c r="G35" i="1" s="1"/>
  <c r="P35" i="1"/>
  <c r="N42" i="65"/>
  <c r="N42" i="1"/>
  <c r="N38" i="65"/>
  <c r="N38" i="1"/>
  <c r="X33" i="65"/>
  <c r="X33" i="1"/>
  <c r="X31" i="65"/>
  <c r="X31" i="1"/>
  <c r="X29" i="65"/>
  <c r="X29" i="1"/>
  <c r="P24" i="65"/>
  <c r="F24" i="65"/>
  <c r="P24" i="1"/>
  <c r="F24" i="1"/>
  <c r="G24" i="1" s="1"/>
  <c r="P32" i="65"/>
  <c r="F32" i="65"/>
  <c r="P32" i="1"/>
  <c r="F32" i="1"/>
  <c r="G32" i="1" s="1"/>
  <c r="P30" i="65"/>
  <c r="F30" i="65"/>
  <c r="P30" i="1"/>
  <c r="F30" i="1"/>
  <c r="G30" i="1" s="1"/>
  <c r="P31" i="65"/>
  <c r="F31" i="65"/>
  <c r="F31" i="1"/>
  <c r="G31" i="1" s="1"/>
  <c r="P31" i="1"/>
  <c r="P29" i="65"/>
  <c r="F29" i="65"/>
  <c r="F29" i="1"/>
  <c r="G29" i="1" s="1"/>
  <c r="P29" i="1"/>
  <c r="T25" i="65"/>
  <c r="T25" i="1"/>
  <c r="T23" i="65"/>
  <c r="T23" i="1"/>
  <c r="T42" i="65"/>
  <c r="T42" i="1"/>
  <c r="T38" i="65"/>
  <c r="T38" i="1"/>
  <c r="T36" i="65"/>
  <c r="T36" i="1"/>
  <c r="T34" i="65"/>
  <c r="T34" i="1"/>
  <c r="T32" i="65"/>
  <c r="T32" i="1"/>
  <c r="T30" i="65"/>
  <c r="T30" i="1"/>
  <c r="T41" i="65"/>
  <c r="T41" i="1"/>
  <c r="T28" i="65"/>
  <c r="T28" i="1"/>
  <c r="T24" i="65"/>
  <c r="T24" i="1"/>
  <c r="G14" i="1"/>
  <c r="P5" i="65"/>
  <c r="F5" i="65"/>
  <c r="G5" i="65" s="1"/>
  <c r="F5" i="1"/>
  <c r="G5" i="1" s="1"/>
  <c r="P5" i="1"/>
  <c r="F6" i="65"/>
  <c r="P6" i="1"/>
  <c r="F6" i="1"/>
  <c r="P6" i="65"/>
  <c r="N6" i="65"/>
  <c r="N6" i="1"/>
  <c r="X8" i="65"/>
  <c r="X8" i="1"/>
  <c r="N8" i="65"/>
  <c r="N8" i="1"/>
  <c r="X10" i="65"/>
  <c r="X10" i="1"/>
  <c r="N10" i="65"/>
  <c r="N10" i="1"/>
  <c r="X13" i="65"/>
  <c r="X13" i="1"/>
  <c r="N13" i="65"/>
  <c r="N13" i="1"/>
  <c r="V15" i="65"/>
  <c r="V15" i="1"/>
  <c r="P16" i="65"/>
  <c r="F16" i="65"/>
  <c r="P16" i="1"/>
  <c r="F16" i="1"/>
  <c r="G16" i="1" s="1"/>
  <c r="P17" i="65"/>
  <c r="F17" i="65"/>
  <c r="G17" i="65" s="1"/>
  <c r="F17" i="1"/>
  <c r="G17" i="1" s="1"/>
  <c r="P17" i="1"/>
  <c r="V17" i="65"/>
  <c r="V17" i="1"/>
  <c r="F18" i="65"/>
  <c r="P18" i="65"/>
  <c r="P18" i="1"/>
  <c r="F18" i="1"/>
  <c r="G18" i="1" s="1"/>
  <c r="P19" i="65"/>
  <c r="F19" i="65"/>
  <c r="G19" i="65" s="1"/>
  <c r="F19" i="1"/>
  <c r="G19" i="1" s="1"/>
  <c r="P19" i="1"/>
  <c r="N40" i="65"/>
  <c r="N40" i="1"/>
  <c r="X16" i="65"/>
  <c r="X16" i="1"/>
  <c r="X15" i="65"/>
  <c r="X15" i="1"/>
  <c r="X14" i="65"/>
  <c r="X14" i="1"/>
  <c r="X12" i="65"/>
  <c r="X12" i="1"/>
  <c r="T13" i="65"/>
  <c r="T13" i="1"/>
  <c r="J13" i="65"/>
  <c r="J13" i="1"/>
  <c r="T16" i="65"/>
  <c r="T16" i="1"/>
  <c r="T21" i="65"/>
  <c r="T21" i="1"/>
  <c r="J21" i="65"/>
  <c r="J21" i="1"/>
  <c r="J7" i="65"/>
  <c r="J7" i="1"/>
  <c r="T15" i="65"/>
  <c r="T15" i="1"/>
  <c r="J15" i="65"/>
  <c r="J15" i="1"/>
  <c r="J11" i="65"/>
  <c r="J11" i="1"/>
  <c r="J19" i="65"/>
  <c r="J19" i="1"/>
  <c r="X27" i="65"/>
  <c r="X27" i="1"/>
  <c r="X26" i="65"/>
  <c r="X26" i="1"/>
  <c r="X25" i="65"/>
  <c r="X25" i="1"/>
  <c r="T19" i="65"/>
  <c r="T19" i="1"/>
  <c r="T18" i="65"/>
  <c r="T18" i="1"/>
  <c r="T14" i="65"/>
  <c r="T14" i="1"/>
  <c r="T11" i="65"/>
  <c r="T11" i="1"/>
  <c r="T22" i="65"/>
  <c r="T22" i="1"/>
  <c r="T20" i="65"/>
  <c r="T20" i="1"/>
  <c r="T17" i="65"/>
  <c r="T17" i="1"/>
  <c r="J17" i="65"/>
  <c r="J17" i="1"/>
  <c r="T12" i="65"/>
  <c r="T12" i="1"/>
  <c r="J9" i="65"/>
  <c r="J9" i="1"/>
  <c r="E6" i="1"/>
  <c r="E10" i="1"/>
  <c r="G10" i="1" s="1"/>
  <c r="C44" i="1"/>
  <c r="X19" i="65"/>
  <c r="X19" i="1"/>
  <c r="N19" i="65"/>
  <c r="N19" i="1"/>
  <c r="V21" i="65"/>
  <c r="V21" i="1"/>
  <c r="F22" i="65"/>
  <c r="P22" i="65"/>
  <c r="P22" i="1"/>
  <c r="F22" i="1"/>
  <c r="G22" i="1" s="1"/>
  <c r="X22" i="65"/>
  <c r="X22" i="1"/>
  <c r="V22" i="65"/>
  <c r="V22" i="1"/>
  <c r="N22" i="65"/>
  <c r="N22" i="1"/>
  <c r="V23" i="65"/>
  <c r="V23" i="1"/>
  <c r="N23" i="65"/>
  <c r="N23" i="1"/>
  <c r="N24" i="65"/>
  <c r="N24" i="1"/>
  <c r="N25" i="65"/>
  <c r="N25" i="1"/>
  <c r="F26" i="65"/>
  <c r="P26" i="65"/>
  <c r="P26" i="1"/>
  <c r="F26" i="1"/>
  <c r="G26" i="1" s="1"/>
  <c r="P27" i="65"/>
  <c r="F27" i="65"/>
  <c r="F27" i="1"/>
  <c r="G27" i="1" s="1"/>
  <c r="P27" i="1"/>
  <c r="N28" i="65"/>
  <c r="N28" i="1"/>
  <c r="X30" i="65"/>
  <c r="X30" i="1"/>
  <c r="N31" i="65"/>
  <c r="N31" i="1"/>
  <c r="N32" i="65"/>
  <c r="N32" i="1"/>
  <c r="X34" i="65"/>
  <c r="X34" i="1"/>
  <c r="X35" i="65"/>
  <c r="X35" i="1"/>
  <c r="N35" i="65"/>
  <c r="N35" i="1"/>
  <c r="N36" i="65"/>
  <c r="N36" i="1"/>
  <c r="V37" i="65"/>
  <c r="V37" i="1"/>
  <c r="X38" i="65"/>
  <c r="X38" i="1"/>
  <c r="X39" i="65"/>
  <c r="X39" i="1"/>
  <c r="X40" i="65"/>
  <c r="X40" i="1"/>
  <c r="X41" i="65"/>
  <c r="X41" i="1"/>
  <c r="X42" i="65"/>
  <c r="X42" i="1"/>
  <c r="J41" i="65"/>
  <c r="J41" i="1"/>
  <c r="J39" i="65"/>
  <c r="J39" i="1"/>
  <c r="J37" i="65"/>
  <c r="J37" i="1"/>
  <c r="J35" i="65"/>
  <c r="J35" i="1"/>
  <c r="J33" i="65"/>
  <c r="J33" i="1"/>
  <c r="J31" i="65"/>
  <c r="J31" i="1"/>
  <c r="J29" i="65"/>
  <c r="J29" i="1"/>
  <c r="J27" i="65"/>
  <c r="J27" i="1"/>
  <c r="J25" i="65"/>
  <c r="J25" i="1"/>
  <c r="J23" i="65"/>
  <c r="J23" i="1"/>
  <c r="J42" i="65"/>
  <c r="J42" i="1"/>
  <c r="J40" i="65"/>
  <c r="J40" i="1"/>
  <c r="J38" i="65"/>
  <c r="J38" i="1"/>
  <c r="J36" i="65"/>
  <c r="J36" i="1"/>
  <c r="J34" i="65"/>
  <c r="J34" i="1"/>
  <c r="J32" i="65"/>
  <c r="J32" i="1"/>
  <c r="J30" i="65"/>
  <c r="J30" i="1"/>
  <c r="J28" i="65"/>
  <c r="J28" i="1"/>
  <c r="J26" i="65"/>
  <c r="J26" i="1"/>
  <c r="J24" i="65"/>
  <c r="J24" i="1"/>
  <c r="J22" i="65"/>
  <c r="J22" i="1"/>
  <c r="J20" i="65"/>
  <c r="J20" i="1"/>
  <c r="J18" i="65"/>
  <c r="J18" i="1"/>
  <c r="J16" i="65"/>
  <c r="J16" i="1"/>
  <c r="J14" i="65"/>
  <c r="J14" i="1"/>
  <c r="J12" i="65"/>
  <c r="J12" i="1"/>
  <c r="J10" i="65"/>
  <c r="J10" i="1"/>
  <c r="X9" i="65"/>
  <c r="X9" i="1"/>
  <c r="V9" i="65"/>
  <c r="V9" i="1"/>
  <c r="X11" i="65"/>
  <c r="X11" i="1"/>
  <c r="V11" i="65"/>
  <c r="V11" i="1"/>
  <c r="V12" i="65"/>
  <c r="V12" i="1"/>
  <c r="V14" i="65"/>
  <c r="V14" i="1"/>
  <c r="N14" i="65"/>
  <c r="N14" i="1"/>
  <c r="V16" i="65"/>
  <c r="V16" i="1"/>
  <c r="N16" i="65"/>
  <c r="N16" i="1"/>
  <c r="X18" i="65"/>
  <c r="X18" i="1"/>
  <c r="V18" i="65"/>
  <c r="V18" i="1"/>
  <c r="N18" i="65"/>
  <c r="N18" i="1"/>
  <c r="V19" i="65"/>
  <c r="V19" i="1"/>
  <c r="P20" i="65"/>
  <c r="F20" i="65"/>
  <c r="P20" i="1"/>
  <c r="F20" i="1"/>
  <c r="G20" i="1" s="1"/>
  <c r="X20" i="65"/>
  <c r="X20" i="1"/>
  <c r="V20" i="65"/>
  <c r="V20" i="1"/>
  <c r="N20" i="65"/>
  <c r="N20" i="1"/>
  <c r="P21" i="65"/>
  <c r="F21" i="65"/>
  <c r="F21" i="1"/>
  <c r="G21" i="1" s="1"/>
  <c r="P21" i="1"/>
  <c r="X21" i="65"/>
  <c r="X21" i="1"/>
  <c r="N21" i="65"/>
  <c r="N21" i="1"/>
  <c r="P23" i="65"/>
  <c r="F23" i="65"/>
  <c r="F23" i="1"/>
  <c r="G23" i="1" s="1"/>
  <c r="P23" i="1"/>
  <c r="V24" i="65"/>
  <c r="V24" i="1"/>
  <c r="V25" i="65"/>
  <c r="V25" i="1"/>
  <c r="V26" i="65"/>
  <c r="V26" i="1"/>
  <c r="X28" i="65"/>
  <c r="X28" i="1"/>
  <c r="N29" i="65"/>
  <c r="N29" i="1"/>
  <c r="N30" i="65"/>
  <c r="N30" i="1"/>
  <c r="X32" i="65"/>
  <c r="X32" i="1"/>
  <c r="N33" i="65"/>
  <c r="N33" i="1"/>
  <c r="N34" i="65"/>
  <c r="N34" i="1"/>
  <c r="V35" i="65"/>
  <c r="V35" i="1"/>
  <c r="X36" i="65"/>
  <c r="X36" i="1"/>
  <c r="X37" i="65"/>
  <c r="X37" i="1"/>
  <c r="N37" i="65"/>
  <c r="N37" i="1"/>
  <c r="V38" i="65"/>
  <c r="V38" i="1"/>
  <c r="N39" i="65"/>
  <c r="N39" i="1"/>
  <c r="V40" i="65"/>
  <c r="V40" i="1"/>
  <c r="N41" i="65"/>
  <c r="N41" i="1"/>
  <c r="V42" i="65"/>
  <c r="V42" i="1"/>
  <c r="X23" i="1"/>
  <c r="N27" i="1"/>
  <c r="N26" i="1"/>
  <c r="V27" i="1"/>
  <c r="G35" i="65" l="1"/>
  <c r="G33" i="65"/>
  <c r="G41" i="65"/>
  <c r="AP36" i="66"/>
  <c r="E35" i="65" s="1"/>
  <c r="F45" i="66"/>
  <c r="AK45" i="66"/>
  <c r="AP24" i="66"/>
  <c r="E23" i="65" s="1"/>
  <c r="G23" i="65" s="1"/>
  <c r="AP41" i="66"/>
  <c r="E40" i="65" s="1"/>
  <c r="AP37" i="66"/>
  <c r="E36" i="65" s="1"/>
  <c r="G36" i="65" s="1"/>
  <c r="AP21" i="66"/>
  <c r="E20" i="65" s="1"/>
  <c r="G20" i="65" s="1"/>
  <c r="AP13" i="66"/>
  <c r="E12" i="65" s="1"/>
  <c r="G12" i="65" s="1"/>
  <c r="AP9" i="66"/>
  <c r="E8" i="65" s="1"/>
  <c r="AP22" i="66"/>
  <c r="E21" i="65" s="1"/>
  <c r="AP14" i="66"/>
  <c r="E13" i="65" s="1"/>
  <c r="G13" i="65" s="1"/>
  <c r="AN45" i="66"/>
  <c r="AP43" i="66"/>
  <c r="E42" i="65" s="1"/>
  <c r="AP39" i="66"/>
  <c r="E38" i="65" s="1"/>
  <c r="AP35" i="66"/>
  <c r="E34" i="65" s="1"/>
  <c r="AP31" i="66"/>
  <c r="E30" i="65" s="1"/>
  <c r="AP27" i="66"/>
  <c r="E26" i="65" s="1"/>
  <c r="AP23" i="66"/>
  <c r="E22" i="65" s="1"/>
  <c r="AP19" i="66"/>
  <c r="E18" i="65" s="1"/>
  <c r="AP16" i="66"/>
  <c r="E15" i="65" s="1"/>
  <c r="AP11" i="66"/>
  <c r="E10" i="65" s="1"/>
  <c r="G6" i="1"/>
  <c r="G44" i="1" s="1"/>
  <c r="E44" i="1"/>
  <c r="H5" i="1" a="1"/>
  <c r="G42" i="65"/>
  <c r="G38" i="65"/>
  <c r="G34" i="65"/>
  <c r="G30" i="65"/>
  <c r="G26" i="65"/>
  <c r="G22" i="65"/>
  <c r="G18" i="65"/>
  <c r="G15" i="65"/>
  <c r="G10" i="65"/>
  <c r="M45" i="66"/>
  <c r="AP7" i="66"/>
  <c r="G31" i="65"/>
  <c r="G29" i="65"/>
  <c r="G25" i="65"/>
  <c r="G37" i="65"/>
  <c r="G40" i="65"/>
  <c r="AP33" i="66"/>
  <c r="E32" i="65" s="1"/>
  <c r="G32" i="65" s="1"/>
  <c r="AP29" i="66"/>
  <c r="E28" i="65" s="1"/>
  <c r="G28" i="65" s="1"/>
  <c r="AP25" i="66"/>
  <c r="E24" i="65" s="1"/>
  <c r="G24" i="65" s="1"/>
  <c r="AP17" i="66"/>
  <c r="E16" i="65" s="1"/>
  <c r="G16" i="65" s="1"/>
  <c r="G8" i="65"/>
  <c r="AC45" i="66"/>
  <c r="G21" i="65"/>
  <c r="G27" i="65"/>
  <c r="X45" i="66"/>
  <c r="E6" i="65" l="1"/>
  <c r="AP45" i="66"/>
  <c r="H29" i="1"/>
  <c r="I29" i="1" s="1"/>
  <c r="H35" i="1"/>
  <c r="I35" i="1" s="1"/>
  <c r="H20" i="1"/>
  <c r="I20" i="1" s="1"/>
  <c r="H41" i="1"/>
  <c r="I41" i="1" s="1"/>
  <c r="H38" i="1"/>
  <c r="I38" i="1" s="1"/>
  <c r="H5" i="1"/>
  <c r="H42" i="1"/>
  <c r="I42" i="1" s="1"/>
  <c r="H18" i="1"/>
  <c r="I18" i="1" s="1"/>
  <c r="H24" i="1"/>
  <c r="I24" i="1" s="1"/>
  <c r="H11" i="1"/>
  <c r="I11" i="1" s="1"/>
  <c r="H37" i="1"/>
  <c r="I37" i="1" s="1"/>
  <c r="H39" i="1"/>
  <c r="I39" i="1" s="1"/>
  <c r="H21" i="1"/>
  <c r="I21" i="1" s="1"/>
  <c r="H14" i="1"/>
  <c r="I14" i="1" s="1"/>
  <c r="H19" i="1"/>
  <c r="I19" i="1" s="1"/>
  <c r="H17" i="1"/>
  <c r="I17" i="1" s="1"/>
  <c r="H26" i="1"/>
  <c r="I26" i="1" s="1"/>
  <c r="H13" i="1"/>
  <c r="I13" i="1" s="1"/>
  <c r="H28" i="1"/>
  <c r="I28" i="1" s="1"/>
  <c r="H10" i="1"/>
  <c r="I10" i="1" s="1"/>
  <c r="H30" i="1"/>
  <c r="I30" i="1" s="1"/>
  <c r="H7" i="1"/>
  <c r="I7" i="1" s="1"/>
  <c r="H15" i="1"/>
  <c r="I15" i="1" s="1"/>
  <c r="H22" i="1"/>
  <c r="I22" i="1" s="1"/>
  <c r="H34" i="1"/>
  <c r="I34" i="1" s="1"/>
  <c r="H27" i="1"/>
  <c r="I27" i="1" s="1"/>
  <c r="H9" i="1"/>
  <c r="I9" i="1" s="1"/>
  <c r="H8" i="1"/>
  <c r="I8" i="1" s="1"/>
  <c r="H36" i="1"/>
  <c r="I36" i="1" s="1"/>
  <c r="H31" i="1"/>
  <c r="I31" i="1" s="1"/>
  <c r="H40" i="1"/>
  <c r="I40" i="1" s="1"/>
  <c r="H43" i="1"/>
  <c r="I43" i="1" s="1"/>
  <c r="H23" i="1"/>
  <c r="I23" i="1" s="1"/>
  <c r="H25" i="1"/>
  <c r="I25" i="1" s="1"/>
  <c r="H12" i="1"/>
  <c r="I12" i="1" s="1"/>
  <c r="H32" i="1"/>
  <c r="I32" i="1" s="1"/>
  <c r="H33" i="1"/>
  <c r="I33" i="1" s="1"/>
  <c r="H16" i="1"/>
  <c r="I16" i="1" s="1"/>
  <c r="H6" i="1"/>
  <c r="I6" i="1" s="1"/>
  <c r="K32" i="1" l="1"/>
  <c r="K25" i="1"/>
  <c r="K43" i="1"/>
  <c r="K31" i="1"/>
  <c r="K8" i="1"/>
  <c r="K27" i="1"/>
  <c r="K22" i="1"/>
  <c r="K7" i="1"/>
  <c r="K10" i="1"/>
  <c r="K13" i="1"/>
  <c r="K17" i="1"/>
  <c r="K14" i="1"/>
  <c r="K39" i="1"/>
  <c r="K11" i="1"/>
  <c r="K18" i="1"/>
  <c r="H44" i="1"/>
  <c r="I5" i="1"/>
  <c r="K41" i="1"/>
  <c r="K35" i="1"/>
  <c r="K16" i="1"/>
  <c r="K6" i="1"/>
  <c r="K33" i="1"/>
  <c r="K12" i="1"/>
  <c r="K23" i="1"/>
  <c r="K40" i="1"/>
  <c r="K36" i="1"/>
  <c r="K9" i="1"/>
  <c r="K34" i="1"/>
  <c r="K15" i="1"/>
  <c r="K30" i="1"/>
  <c r="K28" i="1"/>
  <c r="K26" i="1"/>
  <c r="K19" i="1"/>
  <c r="K21" i="1"/>
  <c r="K37" i="1"/>
  <c r="K24" i="1"/>
  <c r="K42" i="1"/>
  <c r="K38" i="1"/>
  <c r="K20" i="1"/>
  <c r="K29" i="1"/>
  <c r="E44" i="65"/>
  <c r="G6" i="65"/>
  <c r="G44" i="65" l="1"/>
  <c r="H5" i="65" a="1"/>
  <c r="K5" i="1"/>
  <c r="K44" i="1" s="1"/>
  <c r="M44" i="1" s="1"/>
  <c r="I44" i="1"/>
  <c r="H35" i="65" l="1"/>
  <c r="I35" i="65" s="1"/>
  <c r="H12" i="65"/>
  <c r="I12" i="65" s="1"/>
  <c r="H22" i="65"/>
  <c r="I22" i="65" s="1"/>
  <c r="H32" i="65"/>
  <c r="I32" i="65" s="1"/>
  <c r="H26" i="65"/>
  <c r="I26" i="65" s="1"/>
  <c r="H11" i="65"/>
  <c r="I11" i="65" s="1"/>
  <c r="H37" i="65"/>
  <c r="I37" i="65" s="1"/>
  <c r="H29" i="65"/>
  <c r="I29" i="65" s="1"/>
  <c r="H30" i="65"/>
  <c r="I30" i="65" s="1"/>
  <c r="H8" i="65"/>
  <c r="I8" i="65" s="1"/>
  <c r="H17" i="65"/>
  <c r="I17" i="65" s="1"/>
  <c r="H42" i="65"/>
  <c r="I42" i="65" s="1"/>
  <c r="H38" i="65"/>
  <c r="I38" i="65" s="1"/>
  <c r="H23" i="65"/>
  <c r="I23" i="65" s="1"/>
  <c r="H7" i="65"/>
  <c r="I7" i="65" s="1"/>
  <c r="H20" i="65"/>
  <c r="I20" i="65" s="1"/>
  <c r="H6" i="65"/>
  <c r="I6" i="65" s="1"/>
  <c r="H25" i="65"/>
  <c r="I25" i="65" s="1"/>
  <c r="H39" i="65"/>
  <c r="I39" i="65" s="1"/>
  <c r="H10" i="65"/>
  <c r="I10" i="65" s="1"/>
  <c r="H21" i="65"/>
  <c r="I21" i="65" s="1"/>
  <c r="H33" i="65"/>
  <c r="I33" i="65" s="1"/>
  <c r="H19" i="65"/>
  <c r="I19" i="65" s="1"/>
  <c r="H16" i="65"/>
  <c r="I16" i="65" s="1"/>
  <c r="H14" i="65"/>
  <c r="I14" i="65" s="1"/>
  <c r="H34" i="65"/>
  <c r="I34" i="65" s="1"/>
  <c r="H40" i="65"/>
  <c r="I40" i="65" s="1"/>
  <c r="H13" i="65"/>
  <c r="I13" i="65" s="1"/>
  <c r="H31" i="65"/>
  <c r="I31" i="65" s="1"/>
  <c r="H18" i="65"/>
  <c r="I18" i="65" s="1"/>
  <c r="H15" i="65"/>
  <c r="I15" i="65" s="1"/>
  <c r="H28" i="65"/>
  <c r="I28" i="65" s="1"/>
  <c r="H9" i="65"/>
  <c r="I9" i="65" s="1"/>
  <c r="H41" i="65"/>
  <c r="I41" i="65" s="1"/>
  <c r="H43" i="65"/>
  <c r="I43" i="65" s="1"/>
  <c r="H24" i="65"/>
  <c r="I24" i="65" s="1"/>
  <c r="H27" i="65"/>
  <c r="I27" i="65" s="1"/>
  <c r="H36" i="65"/>
  <c r="I36" i="65" s="1"/>
  <c r="H5" i="65"/>
  <c r="O15" i="1"/>
  <c r="Q15" i="1" s="1"/>
  <c r="O21" i="1"/>
  <c r="Q21" i="1" s="1"/>
  <c r="O35" i="1"/>
  <c r="Q35" i="1" s="1"/>
  <c r="O43" i="1"/>
  <c r="Q43" i="1" s="1"/>
  <c r="O25" i="1"/>
  <c r="Q25" i="1" s="1"/>
  <c r="O39" i="1"/>
  <c r="Q39" i="1" s="1"/>
  <c r="O11" i="1"/>
  <c r="Q11" i="1" s="1"/>
  <c r="O17" i="1"/>
  <c r="Q17" i="1" s="1"/>
  <c r="O27" i="1"/>
  <c r="Q27" i="1" s="1"/>
  <c r="O37" i="1"/>
  <c r="Q37" i="1" s="1"/>
  <c r="O6" i="1"/>
  <c r="Q6" i="1" s="1"/>
  <c r="O16" i="1"/>
  <c r="Q16" i="1" s="1"/>
  <c r="O20" i="1"/>
  <c r="Q20" i="1" s="1"/>
  <c r="O24" i="1"/>
  <c r="Q24" i="1" s="1"/>
  <c r="O28" i="1"/>
  <c r="Q28" i="1" s="1"/>
  <c r="O32" i="1"/>
  <c r="Q32" i="1" s="1"/>
  <c r="O36" i="1"/>
  <c r="Q36" i="1" s="1"/>
  <c r="O40" i="1"/>
  <c r="Q40" i="1" s="1"/>
  <c r="O12" i="1"/>
  <c r="Q12" i="1" s="1"/>
  <c r="O9" i="1"/>
  <c r="Q9" i="1" s="1"/>
  <c r="O5" i="1"/>
  <c r="O13" i="1"/>
  <c r="Q13" i="1" s="1"/>
  <c r="O42" i="1"/>
  <c r="Q42" i="1" s="1"/>
  <c r="O38" i="1"/>
  <c r="Q38" i="1" s="1"/>
  <c r="O34" i="1"/>
  <c r="Q34" i="1" s="1"/>
  <c r="O30" i="1"/>
  <c r="Q30" i="1" s="1"/>
  <c r="O26" i="1"/>
  <c r="Q26" i="1" s="1"/>
  <c r="O22" i="1"/>
  <c r="Q22" i="1" s="1"/>
  <c r="O18" i="1"/>
  <c r="Q18" i="1" s="1"/>
  <c r="O14" i="1"/>
  <c r="Q14" i="1" s="1"/>
  <c r="O41" i="1"/>
  <c r="Q41" i="1" s="1"/>
  <c r="O31" i="1"/>
  <c r="Q31" i="1" s="1"/>
  <c r="O23" i="1"/>
  <c r="Q23" i="1" s="1"/>
  <c r="O8" i="1"/>
  <c r="Q8" i="1" s="1"/>
  <c r="O7" i="1"/>
  <c r="Q7" i="1" s="1"/>
  <c r="O33" i="1"/>
  <c r="Q33" i="1" s="1"/>
  <c r="O19" i="1"/>
  <c r="Q19" i="1" s="1"/>
  <c r="O10" i="1"/>
  <c r="Q10" i="1" s="1"/>
  <c r="O29" i="1"/>
  <c r="Q29" i="1" s="1"/>
  <c r="Q5" i="1" l="1"/>
  <c r="O44" i="1"/>
  <c r="K36" i="65"/>
  <c r="K24" i="65"/>
  <c r="K41" i="65"/>
  <c r="K28" i="65"/>
  <c r="K18" i="65"/>
  <c r="K13" i="65"/>
  <c r="K34" i="65"/>
  <c r="K16" i="65"/>
  <c r="K33" i="65"/>
  <c r="K10" i="65"/>
  <c r="K25" i="65"/>
  <c r="K20" i="65"/>
  <c r="K23" i="65"/>
  <c r="K42" i="65"/>
  <c r="K8" i="65"/>
  <c r="K29" i="65"/>
  <c r="K11" i="65"/>
  <c r="K32" i="65"/>
  <c r="K12" i="65"/>
  <c r="I5" i="65"/>
  <c r="H44" i="65"/>
  <c r="K27" i="65"/>
  <c r="K43" i="65"/>
  <c r="K9" i="65"/>
  <c r="K15" i="65"/>
  <c r="K31" i="65"/>
  <c r="K40" i="65"/>
  <c r="K14" i="65"/>
  <c r="K19" i="65"/>
  <c r="K21" i="65"/>
  <c r="K39" i="65"/>
  <c r="K6" i="65"/>
  <c r="K7" i="65"/>
  <c r="K38" i="65"/>
  <c r="K17" i="65"/>
  <c r="K30" i="65"/>
  <c r="K37" i="65"/>
  <c r="K26" i="65"/>
  <c r="K22" i="65"/>
  <c r="K35" i="65"/>
  <c r="K5" i="65" l="1"/>
  <c r="K44" i="65" s="1"/>
  <c r="M44" i="65" s="1"/>
  <c r="I44" i="65"/>
  <c r="Q44" i="1"/>
  <c r="R5" i="1" a="1"/>
  <c r="R37" i="1" l="1"/>
  <c r="S37" i="1" s="1"/>
  <c r="R21" i="1"/>
  <c r="S21" i="1" s="1"/>
  <c r="R12" i="1"/>
  <c r="S12" i="1" s="1"/>
  <c r="R40" i="1"/>
  <c r="S40" i="1" s="1"/>
  <c r="R27" i="1"/>
  <c r="S27" i="1" s="1"/>
  <c r="R28" i="1"/>
  <c r="S28" i="1" s="1"/>
  <c r="R22" i="1"/>
  <c r="S22" i="1" s="1"/>
  <c r="R39" i="1"/>
  <c r="S39" i="1" s="1"/>
  <c r="R7" i="1"/>
  <c r="S7" i="1" s="1"/>
  <c r="R26" i="1"/>
  <c r="S26" i="1" s="1"/>
  <c r="R41" i="1"/>
  <c r="S41" i="1" s="1"/>
  <c r="R24" i="1"/>
  <c r="S24" i="1" s="1"/>
  <c r="R43" i="1"/>
  <c r="S43" i="1" s="1"/>
  <c r="R13" i="1"/>
  <c r="S13" i="1" s="1"/>
  <c r="R14" i="1"/>
  <c r="S14" i="1" s="1"/>
  <c r="R17" i="1"/>
  <c r="S17" i="1" s="1"/>
  <c r="R15" i="1"/>
  <c r="S15" i="1" s="1"/>
  <c r="R10" i="1"/>
  <c r="S10" i="1" s="1"/>
  <c r="R19" i="1"/>
  <c r="S19" i="1" s="1"/>
  <c r="R29" i="1"/>
  <c r="S29" i="1" s="1"/>
  <c r="R8" i="1"/>
  <c r="S8" i="1" s="1"/>
  <c r="R33" i="1"/>
  <c r="S33" i="1" s="1"/>
  <c r="R38" i="1"/>
  <c r="S38" i="1" s="1"/>
  <c r="R32" i="1"/>
  <c r="S32" i="1" s="1"/>
  <c r="R5" i="1"/>
  <c r="R20" i="1"/>
  <c r="S20" i="1" s="1"/>
  <c r="R18" i="1"/>
  <c r="S18" i="1" s="1"/>
  <c r="R11" i="1"/>
  <c r="S11" i="1" s="1"/>
  <c r="R36" i="1"/>
  <c r="S36" i="1" s="1"/>
  <c r="R30" i="1"/>
  <c r="S30" i="1" s="1"/>
  <c r="R31" i="1"/>
  <c r="S31" i="1" s="1"/>
  <c r="R16" i="1"/>
  <c r="S16" i="1" s="1"/>
  <c r="R42" i="1"/>
  <c r="S42" i="1" s="1"/>
  <c r="R25" i="1"/>
  <c r="S25" i="1" s="1"/>
  <c r="R9" i="1"/>
  <c r="S9" i="1" s="1"/>
  <c r="R34" i="1"/>
  <c r="S34" i="1" s="1"/>
  <c r="R6" i="1"/>
  <c r="S6" i="1" s="1"/>
  <c r="R23" i="1"/>
  <c r="S23" i="1" s="1"/>
  <c r="R35" i="1"/>
  <c r="S35" i="1" s="1"/>
  <c r="O7" i="65"/>
  <c r="Q7" i="65" s="1"/>
  <c r="O6" i="65"/>
  <c r="Q6" i="65" s="1"/>
  <c r="O19" i="65"/>
  <c r="Q19" i="65" s="1"/>
  <c r="O36" i="65"/>
  <c r="Q36" i="65" s="1"/>
  <c r="O40" i="65"/>
  <c r="Q40" i="65" s="1"/>
  <c r="O27" i="65"/>
  <c r="Q27" i="65" s="1"/>
  <c r="O18" i="65"/>
  <c r="Q18" i="65" s="1"/>
  <c r="O32" i="65"/>
  <c r="Q32" i="65" s="1"/>
  <c r="O41" i="65"/>
  <c r="Q41" i="65" s="1"/>
  <c r="O21" i="65"/>
  <c r="Q21" i="65" s="1"/>
  <c r="O16" i="65"/>
  <c r="Q16" i="65" s="1"/>
  <c r="O43" i="65"/>
  <c r="Q43" i="65" s="1"/>
  <c r="O34" i="65"/>
  <c r="Q34" i="65" s="1"/>
  <c r="O14" i="65"/>
  <c r="Q14" i="65" s="1"/>
  <c r="O8" i="65"/>
  <c r="Q8" i="65" s="1"/>
  <c r="O39" i="65"/>
  <c r="Q39" i="65" s="1"/>
  <c r="O35" i="65"/>
  <c r="Q35" i="65" s="1"/>
  <c r="O42" i="65"/>
  <c r="Q42" i="65" s="1"/>
  <c r="O25" i="65"/>
  <c r="Q25" i="65" s="1"/>
  <c r="O26" i="65"/>
  <c r="Q26" i="65" s="1"/>
  <c r="O29" i="65"/>
  <c r="Q29" i="65" s="1"/>
  <c r="O30" i="65"/>
  <c r="Q30" i="65" s="1"/>
  <c r="O23" i="65"/>
  <c r="Q23" i="65" s="1"/>
  <c r="O20" i="65"/>
  <c r="Q20" i="65" s="1"/>
  <c r="O15" i="65"/>
  <c r="Q15" i="65" s="1"/>
  <c r="O12" i="65"/>
  <c r="Q12" i="65" s="1"/>
  <c r="O31" i="65"/>
  <c r="Q31" i="65" s="1"/>
  <c r="O22" i="65"/>
  <c r="Q22" i="65" s="1"/>
  <c r="O33" i="65"/>
  <c r="Q33" i="65" s="1"/>
  <c r="O17" i="65"/>
  <c r="Q17" i="65" s="1"/>
  <c r="O37" i="65"/>
  <c r="Q37" i="65" s="1"/>
  <c r="O10" i="65"/>
  <c r="Q10" i="65" s="1"/>
  <c r="O24" i="65"/>
  <c r="Q24" i="65" s="1"/>
  <c r="O11" i="65"/>
  <c r="Q11" i="65" s="1"/>
  <c r="O38" i="65"/>
  <c r="Q38" i="65" s="1"/>
  <c r="O13" i="65"/>
  <c r="Q13" i="65" s="1"/>
  <c r="O9" i="65"/>
  <c r="Q9" i="65" s="1"/>
  <c r="O28" i="65"/>
  <c r="Q28" i="65" s="1"/>
  <c r="O5" i="65"/>
  <c r="Q5" i="65" l="1"/>
  <c r="O44" i="65"/>
  <c r="W23" i="1"/>
  <c r="F23" i="68" s="1"/>
  <c r="U23" i="1"/>
  <c r="E23" i="68" s="1"/>
  <c r="Y23" i="1"/>
  <c r="G23" i="68" s="1"/>
  <c r="D23" i="68"/>
  <c r="W34" i="1"/>
  <c r="F34" i="68" s="1"/>
  <c r="U34" i="1"/>
  <c r="E34" i="68" s="1"/>
  <c r="Y34" i="1"/>
  <c r="G34" i="68" s="1"/>
  <c r="D34" i="68"/>
  <c r="U25" i="1"/>
  <c r="E25" i="68" s="1"/>
  <c r="W25" i="1"/>
  <c r="F25" i="68" s="1"/>
  <c r="Y25" i="1"/>
  <c r="G25" i="68" s="1"/>
  <c r="D25" i="68"/>
  <c r="U16" i="1"/>
  <c r="E16" i="68" s="1"/>
  <c r="Y16" i="1"/>
  <c r="G16" i="68" s="1"/>
  <c r="W16" i="1"/>
  <c r="F16" i="68" s="1"/>
  <c r="D16" i="68"/>
  <c r="Y30" i="1"/>
  <c r="G30" i="68" s="1"/>
  <c r="U30" i="1"/>
  <c r="E30" i="68" s="1"/>
  <c r="W30" i="1"/>
  <c r="F30" i="68" s="1"/>
  <c r="D30" i="68"/>
  <c r="U11" i="1"/>
  <c r="E11" i="68" s="1"/>
  <c r="W11" i="1"/>
  <c r="F11" i="68" s="1"/>
  <c r="Y11" i="1"/>
  <c r="G11" i="68" s="1"/>
  <c r="D11" i="68"/>
  <c r="W20" i="1"/>
  <c r="F20" i="68" s="1"/>
  <c r="Y20" i="1"/>
  <c r="G20" i="68" s="1"/>
  <c r="U20" i="1"/>
  <c r="E20" i="68" s="1"/>
  <c r="D20" i="68"/>
  <c r="U32" i="1"/>
  <c r="E32" i="68" s="1"/>
  <c r="W32" i="1"/>
  <c r="F32" i="68" s="1"/>
  <c r="Y32" i="1"/>
  <c r="G32" i="68" s="1"/>
  <c r="D32" i="68"/>
  <c r="U33" i="1"/>
  <c r="E33" i="68" s="1"/>
  <c r="W33" i="1"/>
  <c r="F33" i="68" s="1"/>
  <c r="Y33" i="1"/>
  <c r="G33" i="68" s="1"/>
  <c r="D33" i="68"/>
  <c r="D29" i="68"/>
  <c r="W29" i="1"/>
  <c r="F29" i="68" s="1"/>
  <c r="U29" i="1"/>
  <c r="E29" i="68" s="1"/>
  <c r="Y29" i="1"/>
  <c r="G29" i="68" s="1"/>
  <c r="D10" i="68"/>
  <c r="U10" i="1"/>
  <c r="E10" i="68" s="1"/>
  <c r="Y10" i="1"/>
  <c r="G10" i="68" s="1"/>
  <c r="W10" i="1"/>
  <c r="F10" i="68" s="1"/>
  <c r="D17" i="68"/>
  <c r="U17" i="1"/>
  <c r="E17" i="68" s="1"/>
  <c r="Y17" i="1"/>
  <c r="G17" i="68" s="1"/>
  <c r="W17" i="1"/>
  <c r="F17" i="68" s="1"/>
  <c r="D13" i="68"/>
  <c r="Y13" i="1"/>
  <c r="G13" i="68" s="1"/>
  <c r="U13" i="1"/>
  <c r="E13" i="68" s="1"/>
  <c r="W13" i="1"/>
  <c r="F13" i="68" s="1"/>
  <c r="D24" i="68"/>
  <c r="W24" i="1"/>
  <c r="F24" i="68" s="1"/>
  <c r="U24" i="1"/>
  <c r="E24" i="68" s="1"/>
  <c r="Y24" i="1"/>
  <c r="G24" i="68" s="1"/>
  <c r="Y26" i="1"/>
  <c r="G26" i="68" s="1"/>
  <c r="U26" i="1"/>
  <c r="E26" i="68" s="1"/>
  <c r="W26" i="1"/>
  <c r="F26" i="68" s="1"/>
  <c r="D26" i="68"/>
  <c r="W39" i="1"/>
  <c r="F39" i="68" s="1"/>
  <c r="D39" i="68"/>
  <c r="U39" i="1"/>
  <c r="E39" i="68" s="1"/>
  <c r="Y39" i="1"/>
  <c r="G39" i="68" s="1"/>
  <c r="U28" i="1"/>
  <c r="E28" i="68" s="1"/>
  <c r="W28" i="1"/>
  <c r="F28" i="68" s="1"/>
  <c r="Y28" i="1"/>
  <c r="G28" i="68" s="1"/>
  <c r="D28" i="68"/>
  <c r="D40" i="68"/>
  <c r="Y40" i="1"/>
  <c r="G40" i="68" s="1"/>
  <c r="U40" i="1"/>
  <c r="E40" i="68" s="1"/>
  <c r="W40" i="1"/>
  <c r="F40" i="68" s="1"/>
  <c r="Y21" i="1"/>
  <c r="G21" i="68" s="1"/>
  <c r="U21" i="1"/>
  <c r="E21" i="68" s="1"/>
  <c r="W21" i="1"/>
  <c r="F21" i="68" s="1"/>
  <c r="D21" i="68"/>
  <c r="Y35" i="1"/>
  <c r="G35" i="68" s="1"/>
  <c r="D35" i="68"/>
  <c r="W35" i="1"/>
  <c r="F35" i="68" s="1"/>
  <c r="U35" i="1"/>
  <c r="E35" i="68" s="1"/>
  <c r="Y6" i="1"/>
  <c r="G6" i="68" s="1"/>
  <c r="D6" i="68"/>
  <c r="U6" i="1"/>
  <c r="E6" i="68" s="1"/>
  <c r="W6" i="1"/>
  <c r="F6" i="68" s="1"/>
  <c r="U9" i="1"/>
  <c r="E9" i="68" s="1"/>
  <c r="Y9" i="1"/>
  <c r="G9" i="68" s="1"/>
  <c r="W9" i="1"/>
  <c r="F9" i="68" s="1"/>
  <c r="D9" i="68"/>
  <c r="U42" i="1"/>
  <c r="E42" i="68" s="1"/>
  <c r="Y42" i="1"/>
  <c r="G42" i="68" s="1"/>
  <c r="W42" i="1"/>
  <c r="F42" i="68" s="1"/>
  <c r="D42" i="68"/>
  <c r="U31" i="1"/>
  <c r="E31" i="68" s="1"/>
  <c r="W31" i="1"/>
  <c r="F31" i="68" s="1"/>
  <c r="Y31" i="1"/>
  <c r="G31" i="68" s="1"/>
  <c r="D31" i="68"/>
  <c r="U36" i="1"/>
  <c r="E36" i="68" s="1"/>
  <c r="W36" i="1"/>
  <c r="F36" i="68" s="1"/>
  <c r="Y36" i="1"/>
  <c r="G36" i="68" s="1"/>
  <c r="D36" i="68"/>
  <c r="Y18" i="1"/>
  <c r="G18" i="68" s="1"/>
  <c r="W18" i="1"/>
  <c r="F18" i="68" s="1"/>
  <c r="U18" i="1"/>
  <c r="E18" i="68" s="1"/>
  <c r="D18" i="68"/>
  <c r="R44" i="1"/>
  <c r="S5" i="1"/>
  <c r="U38" i="1"/>
  <c r="E38" i="68" s="1"/>
  <c r="Y38" i="1"/>
  <c r="G38" i="68" s="1"/>
  <c r="W38" i="1"/>
  <c r="F38" i="68" s="1"/>
  <c r="D38" i="68"/>
  <c r="Y8" i="1"/>
  <c r="G8" i="68" s="1"/>
  <c r="D8" i="68"/>
  <c r="W8" i="1"/>
  <c r="F8" i="68" s="1"/>
  <c r="U8" i="1"/>
  <c r="E8" i="68" s="1"/>
  <c r="U19" i="1"/>
  <c r="E19" i="68" s="1"/>
  <c r="W19" i="1"/>
  <c r="F19" i="68" s="1"/>
  <c r="Y19" i="1"/>
  <c r="G19" i="68" s="1"/>
  <c r="D19" i="68"/>
  <c r="W15" i="1"/>
  <c r="F15" i="68" s="1"/>
  <c r="D15" i="68"/>
  <c r="Y15" i="1"/>
  <c r="G15" i="68" s="1"/>
  <c r="U15" i="1"/>
  <c r="E15" i="68" s="1"/>
  <c r="W14" i="1"/>
  <c r="F14" i="68" s="1"/>
  <c r="Y14" i="1"/>
  <c r="G14" i="68" s="1"/>
  <c r="U14" i="1"/>
  <c r="E14" i="68" s="1"/>
  <c r="D14" i="68"/>
  <c r="Y43" i="1"/>
  <c r="G43" i="68" s="1"/>
  <c r="D43" i="68"/>
  <c r="U43" i="1"/>
  <c r="E43" i="68" s="1"/>
  <c r="W43" i="1"/>
  <c r="F43" i="68" s="1"/>
  <c r="D41" i="68"/>
  <c r="Y41" i="1"/>
  <c r="G41" i="68" s="1"/>
  <c r="W41" i="1"/>
  <c r="F41" i="68" s="1"/>
  <c r="U41" i="1"/>
  <c r="E41" i="68" s="1"/>
  <c r="Y7" i="1"/>
  <c r="G7" i="68" s="1"/>
  <c r="U7" i="1"/>
  <c r="E7" i="68" s="1"/>
  <c r="W7" i="1"/>
  <c r="F7" i="68" s="1"/>
  <c r="D7" i="68"/>
  <c r="W22" i="1"/>
  <c r="F22" i="68" s="1"/>
  <c r="U22" i="1"/>
  <c r="E22" i="68" s="1"/>
  <c r="Y22" i="1"/>
  <c r="G22" i="68" s="1"/>
  <c r="D22" i="68"/>
  <c r="Y27" i="1"/>
  <c r="G27" i="68" s="1"/>
  <c r="W27" i="1"/>
  <c r="F27" i="68" s="1"/>
  <c r="U27" i="1"/>
  <c r="E27" i="68" s="1"/>
  <c r="D27" i="68"/>
  <c r="U12" i="1"/>
  <c r="E12" i="68" s="1"/>
  <c r="W12" i="1"/>
  <c r="F12" i="68" s="1"/>
  <c r="Y12" i="1"/>
  <c r="G12" i="68" s="1"/>
  <c r="D12" i="68"/>
  <c r="U37" i="1"/>
  <c r="E37" i="68" s="1"/>
  <c r="W37" i="1"/>
  <c r="F37" i="68" s="1"/>
  <c r="Y37" i="1"/>
  <c r="G37" i="68" s="1"/>
  <c r="D37" i="68"/>
  <c r="D5" i="68" l="1"/>
  <c r="W5" i="1"/>
  <c r="U5" i="1"/>
  <c r="S44" i="1"/>
  <c r="D44" i="68" s="1"/>
  <c r="J5" i="68" s="1"/>
  <c r="J7" i="68" s="1"/>
  <c r="Y5" i="1"/>
  <c r="R5" i="65" a="1"/>
  <c r="Q44" i="65"/>
  <c r="F5" i="68" l="1"/>
  <c r="W44" i="1"/>
  <c r="F44" i="68" s="1"/>
  <c r="L5" i="68" s="1"/>
  <c r="R20" i="65"/>
  <c r="S20" i="65" s="1"/>
  <c r="R36" i="65"/>
  <c r="S36" i="65" s="1"/>
  <c r="R14" i="65"/>
  <c r="S14" i="65" s="1"/>
  <c r="R30" i="65"/>
  <c r="S30" i="65" s="1"/>
  <c r="R31" i="65"/>
  <c r="S31" i="65" s="1"/>
  <c r="R29" i="65"/>
  <c r="S29" i="65" s="1"/>
  <c r="R13" i="65"/>
  <c r="S13" i="65" s="1"/>
  <c r="R35" i="65"/>
  <c r="S35" i="65" s="1"/>
  <c r="R15" i="65"/>
  <c r="S15" i="65" s="1"/>
  <c r="R8" i="65"/>
  <c r="S8" i="65" s="1"/>
  <c r="R24" i="65"/>
  <c r="S24" i="65" s="1"/>
  <c r="R40" i="65"/>
  <c r="S40" i="65" s="1"/>
  <c r="R18" i="65"/>
  <c r="S18" i="65" s="1"/>
  <c r="R34" i="65"/>
  <c r="S34" i="65" s="1"/>
  <c r="R41" i="65"/>
  <c r="S41" i="65" s="1"/>
  <c r="R25" i="65"/>
  <c r="S25" i="65" s="1"/>
  <c r="R9" i="65"/>
  <c r="S9" i="65" s="1"/>
  <c r="R27" i="65"/>
  <c r="S27" i="65" s="1"/>
  <c r="R11" i="65"/>
  <c r="S11" i="65" s="1"/>
  <c r="R12" i="65"/>
  <c r="S12" i="65" s="1"/>
  <c r="R28" i="65"/>
  <c r="S28" i="65" s="1"/>
  <c r="R6" i="65"/>
  <c r="S6" i="65" s="1"/>
  <c r="R22" i="65"/>
  <c r="S22" i="65" s="1"/>
  <c r="R38" i="65"/>
  <c r="S38" i="65" s="1"/>
  <c r="R37" i="65"/>
  <c r="S37" i="65" s="1"/>
  <c r="R21" i="65"/>
  <c r="S21" i="65" s="1"/>
  <c r="R43" i="65"/>
  <c r="S43" i="65" s="1"/>
  <c r="R23" i="65"/>
  <c r="S23" i="65" s="1"/>
  <c r="R7" i="65"/>
  <c r="S7" i="65" s="1"/>
  <c r="R16" i="65"/>
  <c r="S16" i="65" s="1"/>
  <c r="R32" i="65"/>
  <c r="S32" i="65" s="1"/>
  <c r="R10" i="65"/>
  <c r="S10" i="65" s="1"/>
  <c r="R26" i="65"/>
  <c r="S26" i="65" s="1"/>
  <c r="R42" i="65"/>
  <c r="S42" i="65" s="1"/>
  <c r="R33" i="65"/>
  <c r="S33" i="65" s="1"/>
  <c r="R17" i="65"/>
  <c r="S17" i="65" s="1"/>
  <c r="R39" i="65"/>
  <c r="S39" i="65" s="1"/>
  <c r="R19" i="65"/>
  <c r="S19" i="65" s="1"/>
  <c r="R5" i="65"/>
  <c r="G5" i="68"/>
  <c r="Y44" i="1"/>
  <c r="G44" i="68" s="1"/>
  <c r="M5" i="68" s="1"/>
  <c r="U44" i="1"/>
  <c r="E44" i="68" s="1"/>
  <c r="K5" i="68" s="1"/>
  <c r="K7" i="68" s="1"/>
  <c r="E5" i="68"/>
  <c r="W19" i="65" l="1"/>
  <c r="F19" i="69" s="1"/>
  <c r="U19" i="65"/>
  <c r="E19" i="69" s="1"/>
  <c r="Y19" i="65"/>
  <c r="G19" i="69" s="1"/>
  <c r="D19" i="69"/>
  <c r="U17" i="65"/>
  <c r="E17" i="69" s="1"/>
  <c r="Y17" i="65"/>
  <c r="G17" i="69" s="1"/>
  <c r="W17" i="65"/>
  <c r="F17" i="69" s="1"/>
  <c r="D17" i="69"/>
  <c r="W42" i="65"/>
  <c r="F42" i="69" s="1"/>
  <c r="U42" i="65"/>
  <c r="E42" i="69" s="1"/>
  <c r="Y42" i="65"/>
  <c r="G42" i="69" s="1"/>
  <c r="D42" i="69"/>
  <c r="W10" i="65"/>
  <c r="F10" i="69" s="1"/>
  <c r="U10" i="65"/>
  <c r="E10" i="69" s="1"/>
  <c r="Y10" i="65"/>
  <c r="G10" i="69" s="1"/>
  <c r="D10" i="69"/>
  <c r="W16" i="65"/>
  <c r="F16" i="69" s="1"/>
  <c r="U16" i="65"/>
  <c r="E16" i="69" s="1"/>
  <c r="Y16" i="65"/>
  <c r="G16" i="69" s="1"/>
  <c r="D16" i="69"/>
  <c r="Y23" i="65"/>
  <c r="G23" i="69" s="1"/>
  <c r="W23" i="65"/>
  <c r="F23" i="69" s="1"/>
  <c r="U23" i="65"/>
  <c r="E23" i="69" s="1"/>
  <c r="D23" i="69"/>
  <c r="W21" i="65"/>
  <c r="F21" i="69" s="1"/>
  <c r="U21" i="65"/>
  <c r="E21" i="69" s="1"/>
  <c r="Y21" i="65"/>
  <c r="G21" i="69" s="1"/>
  <c r="D21" i="69"/>
  <c r="U38" i="65"/>
  <c r="E38" i="69" s="1"/>
  <c r="D38" i="69"/>
  <c r="Y38" i="65"/>
  <c r="G38" i="69" s="1"/>
  <c r="W38" i="65"/>
  <c r="F38" i="69" s="1"/>
  <c r="Y6" i="65"/>
  <c r="G6" i="69" s="1"/>
  <c r="U6" i="65"/>
  <c r="E6" i="69" s="1"/>
  <c r="W6" i="65"/>
  <c r="F6" i="69" s="1"/>
  <c r="D6" i="69"/>
  <c r="W12" i="65"/>
  <c r="F12" i="69" s="1"/>
  <c r="Y12" i="65"/>
  <c r="G12" i="69" s="1"/>
  <c r="U12" i="65"/>
  <c r="E12" i="69" s="1"/>
  <c r="D12" i="69"/>
  <c r="Y27" i="65"/>
  <c r="G27" i="69" s="1"/>
  <c r="W27" i="65"/>
  <c r="F27" i="69" s="1"/>
  <c r="D27" i="69"/>
  <c r="U27" i="65"/>
  <c r="E27" i="69" s="1"/>
  <c r="Y25" i="65"/>
  <c r="G25" i="69" s="1"/>
  <c r="W25" i="65"/>
  <c r="F25" i="69" s="1"/>
  <c r="U25" i="65"/>
  <c r="E25" i="69" s="1"/>
  <c r="D25" i="69"/>
  <c r="W34" i="65"/>
  <c r="F34" i="69" s="1"/>
  <c r="Y34" i="65"/>
  <c r="G34" i="69" s="1"/>
  <c r="U34" i="65"/>
  <c r="E34" i="69" s="1"/>
  <c r="D34" i="69"/>
  <c r="W40" i="65"/>
  <c r="F40" i="69" s="1"/>
  <c r="U40" i="65"/>
  <c r="E40" i="69" s="1"/>
  <c r="Y40" i="65"/>
  <c r="G40" i="69" s="1"/>
  <c r="D40" i="69"/>
  <c r="U8" i="65"/>
  <c r="E8" i="69" s="1"/>
  <c r="W8" i="65"/>
  <c r="F8" i="69" s="1"/>
  <c r="Y8" i="65"/>
  <c r="G8" i="69" s="1"/>
  <c r="D8" i="69"/>
  <c r="Y35" i="65"/>
  <c r="G35" i="69" s="1"/>
  <c r="W35" i="65"/>
  <c r="F35" i="69" s="1"/>
  <c r="U35" i="65"/>
  <c r="E35" i="69" s="1"/>
  <c r="D35" i="69"/>
  <c r="Y29" i="65"/>
  <c r="G29" i="69" s="1"/>
  <c r="U29" i="65"/>
  <c r="E29" i="69" s="1"/>
  <c r="W29" i="65"/>
  <c r="F29" i="69" s="1"/>
  <c r="D29" i="69"/>
  <c r="Y30" i="65"/>
  <c r="G30" i="69" s="1"/>
  <c r="D30" i="69"/>
  <c r="U30" i="65"/>
  <c r="E30" i="69" s="1"/>
  <c r="W30" i="65"/>
  <c r="F30" i="69" s="1"/>
  <c r="U36" i="65"/>
  <c r="E36" i="69" s="1"/>
  <c r="Y36" i="65"/>
  <c r="G36" i="69" s="1"/>
  <c r="W36" i="65"/>
  <c r="F36" i="69" s="1"/>
  <c r="D36" i="69"/>
  <c r="R44" i="65"/>
  <c r="S5" i="65"/>
  <c r="U39" i="65"/>
  <c r="E39" i="69" s="1"/>
  <c r="W39" i="65"/>
  <c r="F39" i="69" s="1"/>
  <c r="Y39" i="65"/>
  <c r="G39" i="69" s="1"/>
  <c r="D39" i="69"/>
  <c r="U33" i="65"/>
  <c r="E33" i="69" s="1"/>
  <c r="W33" i="65"/>
  <c r="F33" i="69" s="1"/>
  <c r="Y33" i="65"/>
  <c r="G33" i="69" s="1"/>
  <c r="D33" i="69"/>
  <c r="Y26" i="65"/>
  <c r="G26" i="69" s="1"/>
  <c r="U26" i="65"/>
  <c r="E26" i="69" s="1"/>
  <c r="W26" i="65"/>
  <c r="F26" i="69" s="1"/>
  <c r="D26" i="69"/>
  <c r="U32" i="65"/>
  <c r="E32" i="69" s="1"/>
  <c r="Y32" i="65"/>
  <c r="G32" i="69" s="1"/>
  <c r="W32" i="65"/>
  <c r="F32" i="69" s="1"/>
  <c r="D32" i="69"/>
  <c r="W7" i="65"/>
  <c r="F7" i="69" s="1"/>
  <c r="D7" i="69"/>
  <c r="U7" i="65"/>
  <c r="E7" i="69" s="1"/>
  <c r="Y7" i="65"/>
  <c r="G7" i="69" s="1"/>
  <c r="W43" i="65"/>
  <c r="F43" i="69" s="1"/>
  <c r="Y43" i="65"/>
  <c r="G43" i="69" s="1"/>
  <c r="U43" i="65"/>
  <c r="E43" i="69" s="1"/>
  <c r="D43" i="69"/>
  <c r="U37" i="65"/>
  <c r="E37" i="69" s="1"/>
  <c r="Y37" i="65"/>
  <c r="G37" i="69" s="1"/>
  <c r="W37" i="65"/>
  <c r="F37" i="69" s="1"/>
  <c r="D37" i="69"/>
  <c r="U22" i="65"/>
  <c r="E22" i="69" s="1"/>
  <c r="Y22" i="65"/>
  <c r="G22" i="69" s="1"/>
  <c r="W22" i="65"/>
  <c r="F22" i="69" s="1"/>
  <c r="D22" i="69"/>
  <c r="W28" i="65"/>
  <c r="F28" i="69" s="1"/>
  <c r="Y28" i="65"/>
  <c r="G28" i="69" s="1"/>
  <c r="U28" i="65"/>
  <c r="E28" i="69" s="1"/>
  <c r="D28" i="69"/>
  <c r="W11" i="65"/>
  <c r="F11" i="69" s="1"/>
  <c r="U11" i="65"/>
  <c r="E11" i="69" s="1"/>
  <c r="Y11" i="65"/>
  <c r="G11" i="69" s="1"/>
  <c r="D11" i="69"/>
  <c r="U9" i="65"/>
  <c r="E9" i="69" s="1"/>
  <c r="W9" i="65"/>
  <c r="F9" i="69" s="1"/>
  <c r="Y9" i="65"/>
  <c r="G9" i="69" s="1"/>
  <c r="D9" i="69"/>
  <c r="U41" i="65"/>
  <c r="E41" i="69" s="1"/>
  <c r="Y41" i="65"/>
  <c r="G41" i="69" s="1"/>
  <c r="W41" i="65"/>
  <c r="F41" i="69" s="1"/>
  <c r="D41" i="69"/>
  <c r="U18" i="65"/>
  <c r="E18" i="69" s="1"/>
  <c r="W18" i="65"/>
  <c r="F18" i="69" s="1"/>
  <c r="Y18" i="65"/>
  <c r="G18" i="69" s="1"/>
  <c r="D18" i="69"/>
  <c r="Y24" i="65"/>
  <c r="G24" i="69" s="1"/>
  <c r="W24" i="65"/>
  <c r="F24" i="69" s="1"/>
  <c r="U24" i="65"/>
  <c r="E24" i="69" s="1"/>
  <c r="D24" i="69"/>
  <c r="U15" i="65"/>
  <c r="E15" i="69" s="1"/>
  <c r="Y15" i="65"/>
  <c r="G15" i="69" s="1"/>
  <c r="W15" i="65"/>
  <c r="F15" i="69" s="1"/>
  <c r="D15" i="69"/>
  <c r="Y13" i="65"/>
  <c r="G13" i="69" s="1"/>
  <c r="U13" i="65"/>
  <c r="E13" i="69" s="1"/>
  <c r="W13" i="65"/>
  <c r="F13" i="69" s="1"/>
  <c r="D13" i="69"/>
  <c r="W31" i="65"/>
  <c r="F31" i="69" s="1"/>
  <c r="Y31" i="65"/>
  <c r="G31" i="69" s="1"/>
  <c r="U31" i="65"/>
  <c r="E31" i="69" s="1"/>
  <c r="D31" i="69"/>
  <c r="Y14" i="65"/>
  <c r="G14" i="69" s="1"/>
  <c r="U14" i="65"/>
  <c r="E14" i="69" s="1"/>
  <c r="W14" i="65"/>
  <c r="F14" i="69" s="1"/>
  <c r="D14" i="69"/>
  <c r="W20" i="65"/>
  <c r="F20" i="69" s="1"/>
  <c r="Y20" i="65"/>
  <c r="G20" i="69" s="1"/>
  <c r="U20" i="65"/>
  <c r="E20" i="69" s="1"/>
  <c r="D20" i="69"/>
  <c r="W5" i="65" l="1"/>
  <c r="S44" i="65"/>
  <c r="D44" i="69" s="1"/>
  <c r="J5" i="69" s="1"/>
  <c r="J7" i="69" s="1"/>
  <c r="D5" i="69"/>
  <c r="Y5" i="65"/>
  <c r="U5" i="65"/>
  <c r="G5" i="69" l="1"/>
  <c r="Y44" i="65"/>
  <c r="G44" i="69" s="1"/>
  <c r="M5" i="69" s="1"/>
  <c r="U44" i="65"/>
  <c r="E44" i="69" s="1"/>
  <c r="K5" i="69" s="1"/>
  <c r="K7" i="69" s="1"/>
  <c r="E5" i="69"/>
  <c r="W44" i="65"/>
  <c r="F44" i="69" s="1"/>
  <c r="L5" i="69" s="1"/>
  <c r="F5" i="69"/>
</calcChain>
</file>

<file path=xl/sharedStrings.xml><?xml version="1.0" encoding="utf-8"?>
<sst xmlns="http://schemas.openxmlformats.org/spreadsheetml/2006/main" count="2163" uniqueCount="454">
  <si>
    <t>県内最終需要増加額
（直接効果）</t>
  </si>
  <si>
    <t>投入係数</t>
  </si>
  <si>
    <t>需要増加額</t>
  </si>
  <si>
    <t>県内需要
増加額</t>
  </si>
  <si>
    <t>1次間接
波及効果</t>
  </si>
  <si>
    <t>直接+1次間接波及効果</t>
  </si>
  <si>
    <t>雇用者
所得率</t>
  </si>
  <si>
    <t>雇用者所得誘発額（直接+1次間接波及効果）</t>
  </si>
  <si>
    <t>鉱業</t>
  </si>
  <si>
    <t>繊維製品</t>
  </si>
  <si>
    <t>化学製品</t>
  </si>
  <si>
    <t>石油・石炭製品</t>
  </si>
  <si>
    <t>窯業・土石製品</t>
  </si>
  <si>
    <t>鉄鋼</t>
  </si>
  <si>
    <t>非鉄金属</t>
  </si>
  <si>
    <t>金属製品</t>
  </si>
  <si>
    <t>電気機械</t>
  </si>
  <si>
    <t>その他の製造工業製品</t>
  </si>
  <si>
    <t>建設</t>
  </si>
  <si>
    <t>商業</t>
  </si>
  <si>
    <t>金融・保険</t>
  </si>
  <si>
    <t>不動産</t>
  </si>
  <si>
    <t>公務</t>
  </si>
  <si>
    <t>教育・研究</t>
  </si>
  <si>
    <t>対事業所サービス</t>
  </si>
  <si>
    <t>対個人サービス</t>
  </si>
  <si>
    <t>事務用品</t>
  </si>
  <si>
    <t>分類不明</t>
  </si>
  <si>
    <t>合計</t>
  </si>
  <si>
    <t>民間消費による需要
増加額</t>
  </si>
  <si>
    <t>民間消費支出構成比</t>
  </si>
  <si>
    <t>民間消費による県内需要増加額</t>
  </si>
  <si>
    <t>2次間接
波及効果</t>
  </si>
  <si>
    <t>総合効果（直接+1次+2次間接波及効果）</t>
  </si>
  <si>
    <t>※四捨五入の関係で合計と内訳が一致しない場合があります。</t>
  </si>
  <si>
    <t>家計外消費支出（行）</t>
  </si>
  <si>
    <t>民間消費支出</t>
  </si>
  <si>
    <t>一般政府消費支出</t>
  </si>
  <si>
    <t>在庫純増</t>
  </si>
  <si>
    <t>輸出</t>
  </si>
  <si>
    <t>移出</t>
  </si>
  <si>
    <t>最終需要計</t>
  </si>
  <si>
    <t>需要合計</t>
  </si>
  <si>
    <t>最終需要部門計</t>
  </si>
  <si>
    <t>パルプ・紙・木製品</t>
  </si>
  <si>
    <t>雇用者所得</t>
  </si>
  <si>
    <t>営業余剰</t>
  </si>
  <si>
    <t>資本減耗引当</t>
  </si>
  <si>
    <t>粗付加価値部門計</t>
  </si>
  <si>
    <t>移輸入計</t>
  </si>
  <si>
    <t>県内生産額</t>
  </si>
  <si>
    <t>粗付加価値率</t>
  </si>
  <si>
    <t>雇用者所得率</t>
  </si>
  <si>
    <t>県内需要合計</t>
  </si>
  <si>
    <t>移輸入率</t>
  </si>
  <si>
    <t>Ａ</t>
  </si>
  <si>
    <t>Ｂ</t>
  </si>
  <si>
    <t>Ｃ＝Ｂ／Ａ</t>
  </si>
  <si>
    <t>Ｄ＝１－Ｃ</t>
  </si>
  <si>
    <t>県内自給率</t>
    <rPh sb="0" eb="2">
      <t>ケンナイ</t>
    </rPh>
    <phoneticPr fontId="2"/>
  </si>
  <si>
    <t xml:space="preserve"> </t>
    <phoneticPr fontId="2"/>
  </si>
  <si>
    <t>設備投資</t>
    <rPh sb="0" eb="2">
      <t>セツビ</t>
    </rPh>
    <rPh sb="2" eb="4">
      <t>トウシ</t>
    </rPh>
    <phoneticPr fontId="2"/>
  </si>
  <si>
    <t>就業者創出（人）</t>
    <rPh sb="0" eb="3">
      <t>シュウギョウシャ</t>
    </rPh>
    <phoneticPr fontId="2"/>
  </si>
  <si>
    <t>合計</t>
    <rPh sb="0" eb="2">
      <t>ゴウケイ</t>
    </rPh>
    <phoneticPr fontId="2"/>
  </si>
  <si>
    <t>雇用係数（百万円当り）</t>
  </si>
  <si>
    <t>雇用創出（人）</t>
  </si>
  <si>
    <t>T</t>
    <phoneticPr fontId="2"/>
  </si>
  <si>
    <t>U=Q×T</t>
    <phoneticPr fontId="2"/>
  </si>
  <si>
    <t>V</t>
    <phoneticPr fontId="2"/>
  </si>
  <si>
    <t>W=Q×V</t>
    <phoneticPr fontId="2"/>
  </si>
  <si>
    <t>A</t>
    <phoneticPr fontId="2"/>
  </si>
  <si>
    <t>B</t>
    <phoneticPr fontId="2"/>
  </si>
  <si>
    <t>C=A×B</t>
    <phoneticPr fontId="2"/>
  </si>
  <si>
    <t>D</t>
    <phoneticPr fontId="2"/>
  </si>
  <si>
    <t>E=C×D</t>
    <phoneticPr fontId="2"/>
  </si>
  <si>
    <t>G=A+F</t>
    <phoneticPr fontId="2"/>
  </si>
  <si>
    <t>H</t>
    <phoneticPr fontId="2"/>
  </si>
  <si>
    <t>I=G×H</t>
    <phoneticPr fontId="2"/>
  </si>
  <si>
    <t>J</t>
    <phoneticPr fontId="2"/>
  </si>
  <si>
    <t>Ｋ=I×J</t>
    <phoneticPr fontId="2"/>
  </si>
  <si>
    <t>L</t>
    <phoneticPr fontId="2"/>
  </si>
  <si>
    <t>M=K×L</t>
    <phoneticPr fontId="2"/>
  </si>
  <si>
    <t>N</t>
    <phoneticPr fontId="2"/>
  </si>
  <si>
    <t>O=M×N</t>
    <phoneticPr fontId="2"/>
  </si>
  <si>
    <t>Q=G+P</t>
    <phoneticPr fontId="2"/>
  </si>
  <si>
    <t>R</t>
    <phoneticPr fontId="2"/>
  </si>
  <si>
    <t>S=Q×R</t>
    <phoneticPr fontId="2"/>
  </si>
  <si>
    <t>固定資本マトリックス</t>
    <rPh sb="0" eb="2">
      <t>コテイ</t>
    </rPh>
    <rPh sb="2" eb="4">
      <t>シホン</t>
    </rPh>
    <phoneticPr fontId="2"/>
  </si>
  <si>
    <t>産業連関分析上の留意点</t>
    <rPh sb="0" eb="2">
      <t>サンギョウ</t>
    </rPh>
    <rPh sb="2" eb="4">
      <t>レンカン</t>
    </rPh>
    <phoneticPr fontId="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</si>
  <si>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2"/>
  </si>
  <si>
    <t>（１）「生産波及効果」とは</t>
    <phoneticPr fontId="2"/>
  </si>
  <si>
    <t xml:space="preserve">  ある産業部門の生産物に対する最終需要（投資・消費・移輸出）の変化が、直接・間接のルートを通じて、他の産業部門の生産に影響を及ぼしていくことを「生産波及効果」という。</t>
    <phoneticPr fontId="2"/>
  </si>
  <si>
    <t>生産波及効果分析では、産業間の因果連鎖に起因する生産波及効果のメカニズムを基に、最終的に各産業部門において誘発される生産額を測定する。</t>
    <phoneticPr fontId="2"/>
  </si>
  <si>
    <t>測定の道具として、「投入係数」と「逆行列係数」を使用する。</t>
    <phoneticPr fontId="2"/>
  </si>
  <si>
    <t>　生産波及効果には、「生産誘発効果」と「粗付加価値誘発効果」とがある。</t>
    <phoneticPr fontId="2"/>
  </si>
  <si>
    <t>このうち「生産誘発効果」には、原材料消費による誘発効果と雇用者所得（賃金・給与等）など家計を通じて消費支出される最終需要の増加による誘発効果などがある。</t>
    <phoneticPr fontId="2"/>
  </si>
  <si>
    <t xml:space="preserve">  波及効果（誘発効果）は、直接効果と間接波及効果（第１次、第２次……）に分けられる。</t>
    <phoneticPr fontId="2"/>
  </si>
  <si>
    <t>例えば、ある産業で 100億円の生産があった場合、直接効果は 100億円の生産そのものであり、間接波及効果は 100億円の生産活動に伴う原材料消費や民間消費支出による誘発効果である。</t>
    <phoneticPr fontId="2"/>
  </si>
  <si>
    <t>（２）分析の基本的仮定</t>
    <rPh sb="3" eb="5">
      <t>ブンセキ</t>
    </rPh>
    <phoneticPr fontId="2"/>
  </si>
  <si>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</si>
  <si>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</si>
  <si>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</si>
  <si>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</si>
  <si>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⑦ 各部門が生産活動を個別に行った効果の和は、それら部門が同時に行ったときの総効果に等しい。</t>
    <phoneticPr fontId="2"/>
  </si>
  <si>
    <t>⑧ 生産波及効果が達成される期間は、不明である。</t>
  </si>
  <si>
    <t>（３）分析の前提条件</t>
    <rPh sb="3" eb="5">
      <t>ブンセキ</t>
    </rPh>
    <phoneticPr fontId="2"/>
  </si>
  <si>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2"/>
  </si>
  <si>
    <r>
      <t>③</t>
    </r>
    <r>
      <rPr>
        <sz val="10.5"/>
        <color indexed="8"/>
        <rFont val="ＭＳ 明朝"/>
        <family val="1"/>
        <charset val="128"/>
      </rPr>
      <t>就業者数は、生産額に比例して増加することとする。</t>
    </r>
    <phoneticPr fontId="2"/>
  </si>
  <si>
    <t>（４）その他</t>
  </si>
  <si>
    <t>計</t>
    <rPh sb="0" eb="1">
      <t>ケイ</t>
    </rPh>
    <phoneticPr fontId="2"/>
  </si>
  <si>
    <t>最終需要額</t>
    <rPh sb="0" eb="2">
      <t>サイシュウ</t>
    </rPh>
    <rPh sb="2" eb="5">
      <t>ジュヨウガク</t>
    </rPh>
    <phoneticPr fontId="2"/>
  </si>
  <si>
    <t>項目</t>
    <rPh sb="0" eb="2">
      <t>コウモク</t>
    </rPh>
    <phoneticPr fontId="2"/>
  </si>
  <si>
    <t>誘致企業の立地が兵庫県経済に与える経済効果について、次の２つについて推計する。</t>
    <rPh sb="0" eb="2">
      <t>ユウチ</t>
    </rPh>
    <rPh sb="2" eb="4">
      <t>キギョウ</t>
    </rPh>
    <rPh sb="5" eb="7">
      <t>リッチ</t>
    </rPh>
    <rPh sb="8" eb="10">
      <t>ヒョウゴ</t>
    </rPh>
    <rPh sb="10" eb="11">
      <t>ケン</t>
    </rPh>
    <rPh sb="11" eb="13">
      <t>ケイザイ</t>
    </rPh>
    <rPh sb="14" eb="15">
      <t>アタ</t>
    </rPh>
    <rPh sb="17" eb="19">
      <t>ケイザイ</t>
    </rPh>
    <rPh sb="19" eb="21">
      <t>コウカ</t>
    </rPh>
    <rPh sb="26" eb="27">
      <t>ツギ</t>
    </rPh>
    <rPh sb="34" eb="36">
      <t>スイケイ</t>
    </rPh>
    <phoneticPr fontId="2"/>
  </si>
  <si>
    <t>②設備投資額</t>
    <rPh sb="1" eb="3">
      <t>セツビ</t>
    </rPh>
    <rPh sb="3" eb="6">
      <t>トウシガク</t>
    </rPh>
    <phoneticPr fontId="2"/>
  </si>
  <si>
    <t>経済効果集計</t>
    <rPh sb="0" eb="2">
      <t>ケイザイ</t>
    </rPh>
    <rPh sb="2" eb="4">
      <t>コウカ</t>
    </rPh>
    <rPh sb="4" eb="6">
      <t>シュウケイ</t>
    </rPh>
    <phoneticPr fontId="2"/>
  </si>
  <si>
    <t>固定資本M</t>
    <rPh sb="0" eb="2">
      <t>コテイ</t>
    </rPh>
    <rPh sb="2" eb="4">
      <t>シホン</t>
    </rPh>
    <phoneticPr fontId="2"/>
  </si>
  <si>
    <t>取引基本表</t>
    <rPh sb="0" eb="2">
      <t>トリヒキ</t>
    </rPh>
    <rPh sb="2" eb="4">
      <t>キホン</t>
    </rPh>
    <rPh sb="4" eb="5">
      <t>ヒョウ</t>
    </rPh>
    <phoneticPr fontId="2"/>
  </si>
  <si>
    <t>投入係数表</t>
    <rPh sb="0" eb="2">
      <t>トウニュウ</t>
    </rPh>
    <rPh sb="2" eb="4">
      <t>ケイスウ</t>
    </rPh>
    <rPh sb="4" eb="5">
      <t>ヒョウ</t>
    </rPh>
    <phoneticPr fontId="2"/>
  </si>
  <si>
    <t>逆行列係数表</t>
    <rPh sb="0" eb="3">
      <t>ギャクギョウレツ</t>
    </rPh>
    <rPh sb="3" eb="5">
      <t>ケイスウ</t>
    </rPh>
    <rPh sb="5" eb="6">
      <t>ヒョウ</t>
    </rPh>
    <phoneticPr fontId="2"/>
  </si>
  <si>
    <t>分析係数表</t>
    <rPh sb="0" eb="2">
      <t>ブンセキ</t>
    </rPh>
    <rPh sb="2" eb="4">
      <t>ケイスウ</t>
    </rPh>
    <rPh sb="4" eb="5">
      <t>ヒョウ</t>
    </rPh>
    <phoneticPr fontId="2"/>
  </si>
  <si>
    <t>データ入力</t>
    <rPh sb="3" eb="5">
      <t>ニュウリョク</t>
    </rPh>
    <phoneticPr fontId="2"/>
  </si>
  <si>
    <t>推計結果</t>
    <rPh sb="0" eb="2">
      <t>スイケイ</t>
    </rPh>
    <rPh sb="2" eb="4">
      <t>ケッカ</t>
    </rPh>
    <phoneticPr fontId="2"/>
  </si>
  <si>
    <t>ﾜｰｸｼｰﾄ名</t>
  </si>
  <si>
    <t>説明</t>
  </si>
  <si>
    <t>備考</t>
  </si>
  <si>
    <t>（百万円）</t>
    <rPh sb="1" eb="2">
      <t>ヒャク</t>
    </rPh>
    <rPh sb="2" eb="4">
      <t>マンエン</t>
    </rPh>
    <phoneticPr fontId="2"/>
  </si>
  <si>
    <t>経済波及効果まとめ</t>
    <rPh sb="0" eb="2">
      <t>ケイザイ</t>
    </rPh>
    <rPh sb="2" eb="4">
      <t>ハキュウ</t>
    </rPh>
    <rPh sb="4" eb="6">
      <t>コウカ</t>
    </rPh>
    <phoneticPr fontId="2"/>
  </si>
  <si>
    <t>生産誘発額</t>
    <rPh sb="0" eb="2">
      <t>セイサン</t>
    </rPh>
    <rPh sb="2" eb="5">
      <t>ユウハツガク</t>
    </rPh>
    <phoneticPr fontId="2"/>
  </si>
  <si>
    <t>付加価値誘発額</t>
    <rPh sb="0" eb="2">
      <t>フカ</t>
    </rPh>
    <rPh sb="2" eb="4">
      <t>カチ</t>
    </rPh>
    <rPh sb="4" eb="7">
      <t>ユウハツガク</t>
    </rPh>
    <phoneticPr fontId="2"/>
  </si>
  <si>
    <t>就業者誘発数</t>
    <rPh sb="0" eb="3">
      <t>シュウギョウシャ</t>
    </rPh>
    <rPh sb="3" eb="5">
      <t>ユウハツ</t>
    </rPh>
    <rPh sb="5" eb="6">
      <t>スウ</t>
    </rPh>
    <phoneticPr fontId="2"/>
  </si>
  <si>
    <t>（人）</t>
    <rPh sb="1" eb="2">
      <t>ニン</t>
    </rPh>
    <phoneticPr fontId="2"/>
  </si>
  <si>
    <t>経済波及効果(A)</t>
    <rPh sb="0" eb="2">
      <t>ケイザイ</t>
    </rPh>
    <rPh sb="2" eb="4">
      <t>ハキュウ</t>
    </rPh>
    <rPh sb="4" eb="6">
      <t>コウカ</t>
    </rPh>
    <phoneticPr fontId="2"/>
  </si>
  <si>
    <t>当初需要額・県GDP(B)</t>
    <rPh sb="0" eb="2">
      <t>トウショ</t>
    </rPh>
    <rPh sb="2" eb="4">
      <t>ジュヨウ</t>
    </rPh>
    <rPh sb="4" eb="5">
      <t>ガク</t>
    </rPh>
    <rPh sb="6" eb="7">
      <t>ケン</t>
    </rPh>
    <phoneticPr fontId="2"/>
  </si>
  <si>
    <t>当初比（C=A/B）</t>
    <rPh sb="0" eb="2">
      <t>トウショ</t>
    </rPh>
    <rPh sb="2" eb="3">
      <t>ヒ</t>
    </rPh>
    <phoneticPr fontId="2"/>
  </si>
  <si>
    <t>備考</t>
    <rPh sb="0" eb="2">
      <t>ビコウ</t>
    </rPh>
    <phoneticPr fontId="2"/>
  </si>
  <si>
    <t>－</t>
    <phoneticPr fontId="2"/>
  </si>
  <si>
    <t>①工場の建築による経済波及効果</t>
    <rPh sb="1" eb="3">
      <t>コウジョウ</t>
    </rPh>
    <rPh sb="4" eb="6">
      <t>ケンチク</t>
    </rPh>
    <rPh sb="9" eb="11">
      <t>ケイザイ</t>
    </rPh>
    <rPh sb="11" eb="13">
      <t>ハキュウ</t>
    </rPh>
    <rPh sb="13" eb="15">
      <t>コウカ</t>
    </rPh>
    <phoneticPr fontId="2"/>
  </si>
  <si>
    <t>②工場の設備投資による経済波及効果</t>
    <rPh sb="1" eb="3">
      <t>コウジョウ</t>
    </rPh>
    <rPh sb="4" eb="6">
      <t>セツビ</t>
    </rPh>
    <rPh sb="6" eb="8">
      <t>トウシ</t>
    </rPh>
    <rPh sb="11" eb="13">
      <t>ケイザイ</t>
    </rPh>
    <rPh sb="13" eb="15">
      <t>ハキュウ</t>
    </rPh>
    <rPh sb="15" eb="17">
      <t>コウカ</t>
    </rPh>
    <phoneticPr fontId="2"/>
  </si>
  <si>
    <t>(土地購入比を除く建築総額を算定する）</t>
    <rPh sb="1" eb="3">
      <t>トチ</t>
    </rPh>
    <rPh sb="3" eb="5">
      <t>コウニュウ</t>
    </rPh>
    <rPh sb="5" eb="6">
      <t>ヒ</t>
    </rPh>
    <rPh sb="7" eb="8">
      <t>ノゾ</t>
    </rPh>
    <rPh sb="9" eb="11">
      <t>ケンチク</t>
    </rPh>
    <rPh sb="11" eb="13">
      <t>ソウガク</t>
    </rPh>
    <rPh sb="14" eb="16">
      <t>サンテイ</t>
    </rPh>
    <phoneticPr fontId="2"/>
  </si>
  <si>
    <r>
      <t>④</t>
    </r>
    <r>
      <rPr>
        <sz val="10.5"/>
        <color indexed="8"/>
        <rFont val="ＭＳ 明朝"/>
        <family val="1"/>
        <charset val="128"/>
      </rPr>
      <t>粗付加価値については、雇用者報酬の一定割合が、最終需要（消費）にまわるものとする。</t>
    </r>
    <rPh sb="15" eb="17">
      <t>ホウシュウ</t>
    </rPh>
    <phoneticPr fontId="2"/>
  </si>
  <si>
    <t>　これを所得の消費への転換と呼び、その一定割合を「消費への転換比率」という。</t>
    <phoneticPr fontId="2"/>
  </si>
  <si>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2"/>
  </si>
  <si>
    <t>①生産波及効果分析では、新しく生み出された雇用者所得が、新たに消費需要の増加となって再び生産を誘発する過程を対象にした。</t>
    <phoneticPr fontId="2"/>
  </si>
  <si>
    <t>　計算上は次々に効果が波及していき、誘発される生産額が０になるまで分析は可能である。</t>
    <phoneticPr fontId="2"/>
  </si>
  <si>
    <t>　　実際には、生産波及過程で、「波及の中断」やタイム・ラグの問題などもあると考えられるが、分析の対象を、第２次間接波及効果までに限定した。</t>
    <phoneticPr fontId="2"/>
  </si>
  <si>
    <r>
      <t>②</t>
    </r>
    <r>
      <rPr>
        <sz val="10.5"/>
        <color indexed="8"/>
        <rFont val="ＭＳ 明朝"/>
        <family val="1"/>
        <charset val="128"/>
      </rPr>
      <t>雇用者報酬の外に営業余剰なども、一部、消費や投資に向って新たな需要を喚起する。</t>
    </r>
    <rPh sb="4" eb="6">
      <t>ホウシュウ</t>
    </rPh>
    <phoneticPr fontId="2"/>
  </si>
  <si>
    <t>　その転換比率となる指標に資料上の制約があり、比率が明確か、推定可能な特別の場合を除き、あまり計算されないため、計測の対象外とした。</t>
    <phoneticPr fontId="2"/>
  </si>
  <si>
    <t>雇用者報酬への転換比率</t>
    <rPh sb="0" eb="3">
      <t>コヨウシャ</t>
    </rPh>
    <rPh sb="3" eb="5">
      <t>ホウシュウ</t>
    </rPh>
    <rPh sb="7" eb="9">
      <t>テンカン</t>
    </rPh>
    <rPh sb="9" eb="11">
      <t>ヒリツ</t>
    </rPh>
    <phoneticPr fontId="2"/>
  </si>
  <si>
    <t>（資料）総務省「家計調査」</t>
    <rPh sb="1" eb="3">
      <t>シリョウ</t>
    </rPh>
    <rPh sb="4" eb="7">
      <t>ソウムショウ</t>
    </rPh>
    <rPh sb="8" eb="10">
      <t>カケイ</t>
    </rPh>
    <rPh sb="10" eb="12">
      <t>チョウサ</t>
    </rPh>
    <phoneticPr fontId="2"/>
  </si>
  <si>
    <t>神戸市</t>
    <rPh sb="0" eb="3">
      <t>コウベシ</t>
    </rPh>
    <phoneticPr fontId="2"/>
  </si>
  <si>
    <t>近畿</t>
    <rPh sb="0" eb="2">
      <t>キンキ</t>
    </rPh>
    <phoneticPr fontId="2"/>
  </si>
  <si>
    <t>・2次波及試算にあたっては、県産品自給率（純粋の県内への波及効果）を考慮</t>
  </si>
  <si>
    <t>備考（参照WS)</t>
    <rPh sb="0" eb="2">
      <t>ビコウ</t>
    </rPh>
    <rPh sb="3" eb="5">
      <t>サンショウ</t>
    </rPh>
    <phoneticPr fontId="2"/>
  </si>
  <si>
    <t>最終需要推計</t>
    <rPh sb="0" eb="2">
      <t>サイシュウ</t>
    </rPh>
    <rPh sb="2" eb="4">
      <t>ジュヨウ</t>
    </rPh>
    <rPh sb="4" eb="6">
      <t>スイケイ</t>
    </rPh>
    <phoneticPr fontId="2"/>
  </si>
  <si>
    <t>分析係数</t>
    <rPh sb="0" eb="2">
      <t>ブンセキ</t>
    </rPh>
    <rPh sb="2" eb="4">
      <t>ケイスウ</t>
    </rPh>
    <phoneticPr fontId="2"/>
  </si>
  <si>
    <t>平均消費性向（勤労者世帯）</t>
    <rPh sb="0" eb="2">
      <t>ヘイキン</t>
    </rPh>
    <rPh sb="7" eb="10">
      <t>キンロウシャ</t>
    </rPh>
    <rPh sb="10" eb="12">
      <t>セタイ</t>
    </rPh>
    <phoneticPr fontId="2"/>
  </si>
  <si>
    <t>雇用者報酬転換比率</t>
    <rPh sb="0" eb="3">
      <t>コヨウシャ</t>
    </rPh>
    <rPh sb="3" eb="5">
      <t>ホウシュウ</t>
    </rPh>
    <rPh sb="5" eb="7">
      <t>テンカン</t>
    </rPh>
    <rPh sb="7" eb="9">
      <t>ヒリツ</t>
    </rPh>
    <phoneticPr fontId="2"/>
  </si>
  <si>
    <t>経済波及効果計算プロセス（企業設備投資1）</t>
    <rPh sb="15" eb="17">
      <t>セツビ</t>
    </rPh>
    <rPh sb="17" eb="19">
      <t>トウシ</t>
    </rPh>
    <phoneticPr fontId="2"/>
  </si>
  <si>
    <t>利用上の注意</t>
    <rPh sb="0" eb="3">
      <t>リヨウジョウ</t>
    </rPh>
    <rPh sb="4" eb="6">
      <t>チュウイ</t>
    </rPh>
    <phoneticPr fontId="2"/>
  </si>
  <si>
    <t>F=逆行列係数×E</t>
    <rPh sb="2" eb="5">
      <t>ギャクギョウレツ</t>
    </rPh>
    <rPh sb="5" eb="7">
      <t>ケイスウ</t>
    </rPh>
    <phoneticPr fontId="2"/>
  </si>
  <si>
    <t>P=逆行列係数×O</t>
    <rPh sb="2" eb="5">
      <t>ギャクギョウレツ</t>
    </rPh>
    <rPh sb="5" eb="7">
      <t>ケイスウ</t>
    </rPh>
    <phoneticPr fontId="2"/>
  </si>
  <si>
    <t>ﾃﾞｰﾀ入力欄</t>
    <rPh sb="4" eb="6">
      <t>ニュウリョク</t>
    </rPh>
    <rPh sb="6" eb="7">
      <t>ラン</t>
    </rPh>
    <phoneticPr fontId="2"/>
  </si>
  <si>
    <t>電子部品</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</si>
  <si>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</si>
  <si>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</si>
  <si>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</si>
  <si>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</si>
  <si>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</si>
  <si>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</si>
  <si>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</si>
  <si>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</si>
  <si>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</si>
  <si>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</si>
  <si>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</si>
  <si>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</si>
  <si>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</si>
  <si>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</si>
  <si>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</si>
  <si>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</si>
  <si>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</si>
  <si>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</si>
  <si>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</si>
  <si>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</si>
  <si>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</si>
  <si>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</si>
  <si>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</si>
  <si>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</si>
  <si>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</si>
  <si>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</si>
  <si>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</si>
  <si>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</si>
  <si>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</si>
  <si>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</si>
  <si>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</si>
  <si>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</si>
  <si>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</si>
  <si>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</si>
  <si>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（単位：百万円）</t>
  </si>
  <si>
    <t>　</t>
  </si>
  <si>
    <t>内生部門計</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</si>
  <si>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</si>
  <si>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</si>
  <si>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</si>
  <si>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</si>
  <si>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</si>
  <si>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</si>
  <si>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</si>
  <si>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</si>
  <si>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</si>
  <si>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</si>
  <si>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</si>
  <si>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</si>
  <si>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</si>
  <si>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第８表　その他の分析係数表（その１）　県内自給率・移輸入係数表</t>
    <rPh sb="10" eb="12">
      <t>ケイスウ</t>
    </rPh>
    <phoneticPr fontId="2"/>
  </si>
  <si>
    <t>※取引基本表より</t>
    <rPh sb="1" eb="3">
      <t>トリヒキ</t>
    </rPh>
    <rPh sb="3" eb="6">
      <t>キホンヒョウ</t>
    </rPh>
    <phoneticPr fontId="2"/>
  </si>
  <si>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2"/>
  </si>
  <si>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2"/>
  </si>
  <si>
    <t>粗付加価値率</t>
    <rPh sb="0" eb="3">
      <t>ソフカ</t>
    </rPh>
    <rPh sb="3" eb="5">
      <t>カチ</t>
    </rPh>
    <rPh sb="5" eb="6">
      <t>リツ</t>
    </rPh>
    <phoneticPr fontId="2"/>
  </si>
  <si>
    <t>雇用者所得率</t>
    <rPh sb="0" eb="3">
      <t>コヨウシャ</t>
    </rPh>
    <rPh sb="3" eb="6">
      <t>ショトクリツ</t>
    </rPh>
    <phoneticPr fontId="2"/>
  </si>
  <si>
    <t>民間消費支出構成比</t>
    <rPh sb="0" eb="2">
      <t>ミンカン</t>
    </rPh>
    <rPh sb="2" eb="4">
      <t>ショウヒ</t>
    </rPh>
    <rPh sb="4" eb="6">
      <t>シシュツ</t>
    </rPh>
    <rPh sb="6" eb="9">
      <t>コウセイヒ</t>
    </rPh>
    <phoneticPr fontId="2"/>
  </si>
  <si>
    <t>A</t>
    <phoneticPr fontId="2"/>
  </si>
  <si>
    <t>B</t>
    <phoneticPr fontId="2"/>
  </si>
  <si>
    <t>D</t>
    <phoneticPr fontId="2"/>
  </si>
  <si>
    <t>経済波及効果計算プロセス1</t>
    <phoneticPr fontId="2"/>
  </si>
  <si>
    <t>生産誘発額</t>
    <rPh sb="0" eb="2">
      <t>セイサン</t>
    </rPh>
    <rPh sb="2" eb="4">
      <t>ユウハツ</t>
    </rPh>
    <rPh sb="4" eb="5">
      <t>ガク</t>
    </rPh>
    <phoneticPr fontId="2"/>
  </si>
  <si>
    <t>雇用誘発数</t>
    <rPh sb="0" eb="2">
      <t>コヨウ</t>
    </rPh>
    <rPh sb="2" eb="4">
      <t>ユウハツ</t>
    </rPh>
    <rPh sb="4" eb="5">
      <t>スウ</t>
    </rPh>
    <phoneticPr fontId="2"/>
  </si>
  <si>
    <t>県内自給率</t>
    <rPh sb="0" eb="2">
      <t>ケンナイ</t>
    </rPh>
    <phoneticPr fontId="2"/>
  </si>
  <si>
    <t>雇用係数（百万円当り）</t>
    <rPh sb="0" eb="2">
      <t>コヨウ</t>
    </rPh>
    <rPh sb="2" eb="4">
      <t>ケイスウ</t>
    </rPh>
    <phoneticPr fontId="2"/>
  </si>
  <si>
    <t>雇用者創出（人）</t>
    <rPh sb="0" eb="3">
      <t>コヨウシャ</t>
    </rPh>
    <rPh sb="3" eb="5">
      <t>ソウシュツ</t>
    </rPh>
    <phoneticPr fontId="2"/>
  </si>
  <si>
    <t>E=C×D</t>
    <phoneticPr fontId="2"/>
  </si>
  <si>
    <t xml:space="preserve"> </t>
    <phoneticPr fontId="2"/>
  </si>
  <si>
    <t>推計WS名</t>
  </si>
  <si>
    <t>投資額</t>
    <rPh sb="0" eb="2">
      <t>トウシ</t>
    </rPh>
    <rPh sb="2" eb="3">
      <t>ガク</t>
    </rPh>
    <phoneticPr fontId="2"/>
  </si>
  <si>
    <t>（設備投資額に固定資本マトリックスを用いて、産業別需要増加額を算定する）</t>
    <rPh sb="1" eb="3">
      <t>セツビ</t>
    </rPh>
    <rPh sb="3" eb="5">
      <t>トウシ</t>
    </rPh>
    <rPh sb="5" eb="6">
      <t>ガク</t>
    </rPh>
    <rPh sb="22" eb="24">
      <t>サンギョウ</t>
    </rPh>
    <rPh sb="24" eb="25">
      <t>ベツ</t>
    </rPh>
    <rPh sb="27" eb="29">
      <t>ゾウカ</t>
    </rPh>
    <phoneticPr fontId="2"/>
  </si>
  <si>
    <t>（産業別最終需要額に県内自給率を乗じることにより、県内需要増加額を算定する）</t>
    <rPh sb="1" eb="3">
      <t>サンギョウ</t>
    </rPh>
    <rPh sb="3" eb="4">
      <t>ベツ</t>
    </rPh>
    <rPh sb="4" eb="6">
      <t>サイシュウ</t>
    </rPh>
    <rPh sb="6" eb="8">
      <t>ジュヨウ</t>
    </rPh>
    <rPh sb="8" eb="9">
      <t>ガク</t>
    </rPh>
    <rPh sb="10" eb="12">
      <t>ケンナイ</t>
    </rPh>
    <rPh sb="12" eb="15">
      <t>ジキュウリツ</t>
    </rPh>
    <rPh sb="16" eb="17">
      <t>ジョウ</t>
    </rPh>
    <rPh sb="25" eb="27">
      <t>ケンナイ</t>
    </rPh>
    <rPh sb="27" eb="29">
      <t>ジュヨウ</t>
    </rPh>
    <rPh sb="29" eb="31">
      <t>ゾウカ</t>
    </rPh>
    <rPh sb="31" eb="32">
      <t>ガク</t>
    </rPh>
    <rPh sb="33" eb="35">
      <t>サンテイ</t>
    </rPh>
    <phoneticPr fontId="2"/>
  </si>
  <si>
    <t>固定資本M（投入）</t>
  </si>
  <si>
    <t>施設建設WS</t>
    <rPh sb="0" eb="2">
      <t>シセツ</t>
    </rPh>
    <rPh sb="2" eb="4">
      <t>ケンセツ</t>
    </rPh>
    <phoneticPr fontId="2"/>
  </si>
  <si>
    <t>設備投資WS</t>
    <rPh sb="0" eb="2">
      <t>セツビ</t>
    </rPh>
    <rPh sb="2" eb="4">
      <t>トウシ</t>
    </rPh>
    <phoneticPr fontId="2"/>
  </si>
  <si>
    <t>設備投資（投入）</t>
    <rPh sb="0" eb="2">
      <t>セツビ</t>
    </rPh>
    <rPh sb="2" eb="4">
      <t>トウシ</t>
    </rPh>
    <rPh sb="5" eb="7">
      <t>トウニュウ</t>
    </rPh>
    <phoneticPr fontId="2"/>
  </si>
  <si>
    <t>設備投資(投入)</t>
    <rPh sb="0" eb="2">
      <t>セツビ</t>
    </rPh>
    <rPh sb="2" eb="4">
      <t>トウシ</t>
    </rPh>
    <rPh sb="5" eb="7">
      <t>トウニュウ</t>
    </rPh>
    <phoneticPr fontId="2"/>
  </si>
  <si>
    <t>固定資本投入係数</t>
  </si>
  <si>
    <t>産業別設備投資需要の投入額を合成</t>
    <rPh sb="0" eb="3">
      <t>サンギョウベツ</t>
    </rPh>
    <rPh sb="3" eb="5">
      <t>セツビ</t>
    </rPh>
    <rPh sb="5" eb="7">
      <t>トウシ</t>
    </rPh>
    <rPh sb="7" eb="9">
      <t>ジュヨウ</t>
    </rPh>
    <rPh sb="10" eb="13">
      <t>トウニュウガク</t>
    </rPh>
    <rPh sb="14" eb="16">
      <t>ゴウセイ</t>
    </rPh>
    <phoneticPr fontId="2"/>
  </si>
  <si>
    <t>固定資本M（組換）</t>
    <rPh sb="0" eb="2">
      <t>コテイ</t>
    </rPh>
    <rPh sb="2" eb="4">
      <t>シホン</t>
    </rPh>
    <rPh sb="6" eb="7">
      <t>ク</t>
    </rPh>
    <rPh sb="7" eb="8">
      <t>カ</t>
    </rPh>
    <phoneticPr fontId="2"/>
  </si>
  <si>
    <t>誘致企業の投資額をＩＯコードに変換</t>
    <rPh sb="0" eb="2">
      <t>ユウチ</t>
    </rPh>
    <rPh sb="2" eb="4">
      <t>キギョウ</t>
    </rPh>
    <rPh sb="5" eb="8">
      <t>トウシガク</t>
    </rPh>
    <rPh sb="15" eb="17">
      <t>ヘンカン</t>
    </rPh>
    <phoneticPr fontId="2"/>
  </si>
  <si>
    <t>経済波及効果推計</t>
    <rPh sb="0" eb="2">
      <t>ケイザイ</t>
    </rPh>
    <rPh sb="2" eb="6">
      <t>ハキュウコウカ</t>
    </rPh>
    <rPh sb="6" eb="8">
      <t>スイケイ</t>
    </rPh>
    <phoneticPr fontId="2"/>
  </si>
  <si>
    <t>　　〃</t>
    <phoneticPr fontId="2"/>
  </si>
  <si>
    <t>①施設建設額</t>
    <rPh sb="1" eb="3">
      <t>シセツ</t>
    </rPh>
    <rPh sb="3" eb="5">
      <t>ケンセツ</t>
    </rPh>
    <rPh sb="5" eb="6">
      <t>ガク</t>
    </rPh>
    <phoneticPr fontId="2"/>
  </si>
  <si>
    <t>県内最終需要増加額（立地費用組換値）</t>
    <rPh sb="0" eb="2">
      <t>ケンナイ</t>
    </rPh>
    <rPh sb="6" eb="8">
      <t>ゾウカ</t>
    </rPh>
    <rPh sb="10" eb="12">
      <t>リッチ</t>
    </rPh>
    <rPh sb="12" eb="14">
      <t>ヒヨウ</t>
    </rPh>
    <rPh sb="14" eb="16">
      <t>クミカエ</t>
    </rPh>
    <rPh sb="16" eb="17">
      <t>チ</t>
    </rPh>
    <phoneticPr fontId="2"/>
  </si>
  <si>
    <t>経済波及効果計算プロセス（イベント需要の各産業投入額を合成）</t>
    <rPh sb="17" eb="19">
      <t>ジュヨウ</t>
    </rPh>
    <rPh sb="20" eb="21">
      <t>カク</t>
    </rPh>
    <rPh sb="21" eb="23">
      <t>サンギョウ</t>
    </rPh>
    <rPh sb="23" eb="25">
      <t>トウニュウ</t>
    </rPh>
    <rPh sb="25" eb="26">
      <t>ガク</t>
    </rPh>
    <rPh sb="27" eb="29">
      <t>ゴウセイ</t>
    </rPh>
    <phoneticPr fontId="2"/>
  </si>
  <si>
    <t>粗付加価値誘発額</t>
    <rPh sb="0" eb="1">
      <t>ソ</t>
    </rPh>
    <rPh sb="1" eb="3">
      <t>フカ</t>
    </rPh>
    <rPh sb="3" eb="5">
      <t>カチ</t>
    </rPh>
    <rPh sb="5" eb="8">
      <t>ユウハツガク</t>
    </rPh>
    <phoneticPr fontId="2"/>
  </si>
  <si>
    <t>事例３　企業の立地及び設備投資による経済波及効果ﾜｰｸｼｰﾄ目次</t>
    <rPh sb="0" eb="2">
      <t>ジレイ</t>
    </rPh>
    <rPh sb="4" eb="6">
      <t>キギョウ</t>
    </rPh>
    <rPh sb="7" eb="9">
      <t>リッチ</t>
    </rPh>
    <rPh sb="9" eb="10">
      <t>オヨ</t>
    </rPh>
    <rPh sb="11" eb="13">
      <t>セツビ</t>
    </rPh>
    <rPh sb="13" eb="15">
      <t>トウシ</t>
    </rPh>
    <rPh sb="18" eb="20">
      <t>ケイザイ</t>
    </rPh>
    <rPh sb="20" eb="22">
      <t>ハキュウ</t>
    </rPh>
    <rPh sb="22" eb="24">
      <t>コウカ</t>
    </rPh>
    <rPh sb="30" eb="32">
      <t>モクジ</t>
    </rPh>
    <phoneticPr fontId="2"/>
  </si>
  <si>
    <t>事例３　企業設備投資による経済波及効果</t>
    <rPh sb="0" eb="2">
      <t>ジレイ</t>
    </rPh>
    <rPh sb="4" eb="6">
      <t>キギョウ</t>
    </rPh>
    <rPh sb="6" eb="8">
      <t>セツビ</t>
    </rPh>
    <rPh sb="8" eb="10">
      <t>トウシ</t>
    </rPh>
    <rPh sb="13" eb="15">
      <t>ケイザイ</t>
    </rPh>
    <rPh sb="15" eb="17">
      <t>ハキュウ</t>
    </rPh>
    <rPh sb="17" eb="19">
      <t>コウカ</t>
    </rPh>
    <phoneticPr fontId="2"/>
  </si>
  <si>
    <t>36</t>
  </si>
  <si>
    <t>37</t>
  </si>
  <si>
    <t>38</t>
  </si>
  <si>
    <t>39</t>
  </si>
  <si>
    <t>40</t>
  </si>
  <si>
    <t>輸送機械  　　　　　</t>
  </si>
  <si>
    <t>電力・ガス・熱供給　</t>
  </si>
  <si>
    <t>飲食料品　　　　　　　</t>
  </si>
  <si>
    <t>情報通信</t>
  </si>
  <si>
    <t>需要増加額</t>
    <phoneticPr fontId="2"/>
  </si>
  <si>
    <t>投入係数</t>
    <phoneticPr fontId="2"/>
  </si>
  <si>
    <t>県内最終      需要増加額</t>
    <phoneticPr fontId="2"/>
  </si>
  <si>
    <t>粗付加価値率</t>
    <rPh sb="0" eb="1">
      <t>ソ</t>
    </rPh>
    <rPh sb="1" eb="3">
      <t>フカ</t>
    </rPh>
    <rPh sb="3" eb="5">
      <t>カチ</t>
    </rPh>
    <rPh sb="5" eb="6">
      <t>リツ</t>
    </rPh>
    <phoneticPr fontId="2"/>
  </si>
  <si>
    <t>就業係数（百万円当り）</t>
    <rPh sb="0" eb="2">
      <t>シュウギョウ</t>
    </rPh>
    <rPh sb="2" eb="4">
      <t>ケイスウ</t>
    </rPh>
    <phoneticPr fontId="2"/>
  </si>
  <si>
    <t>雇用係数</t>
    <rPh sb="0" eb="2">
      <t>コヨウ</t>
    </rPh>
    <phoneticPr fontId="2"/>
  </si>
  <si>
    <t xml:space="preserve"> </t>
  </si>
  <si>
    <t>１</t>
  </si>
  <si>
    <t>2</t>
  </si>
  <si>
    <t>3</t>
  </si>
  <si>
    <t>4</t>
  </si>
  <si>
    <t>5</t>
  </si>
  <si>
    <t>6</t>
  </si>
  <si>
    <t>7</t>
  </si>
  <si>
    <t>8</t>
  </si>
  <si>
    <t>9</t>
  </si>
  <si>
    <t>農業</t>
    <rPh sb="0" eb="2">
      <t>ノウギョウ</t>
    </rPh>
    <phoneticPr fontId="1"/>
  </si>
  <si>
    <t>はん用機械</t>
  </si>
  <si>
    <t>生産用機械</t>
  </si>
  <si>
    <t>業務用機械</t>
  </si>
  <si>
    <t>水道　　</t>
  </si>
  <si>
    <t>統合大分類（39部門）</t>
    <rPh sb="2" eb="3">
      <t>ダイ</t>
    </rPh>
    <phoneticPr fontId="2"/>
  </si>
  <si>
    <t>第８表　その他の分析係数表（その２）　就業・雇用係数表</t>
    <phoneticPr fontId="2"/>
  </si>
  <si>
    <t>統合大分類（39部門）</t>
    <rPh sb="0" eb="2">
      <t>トウゴウ</t>
    </rPh>
    <rPh sb="2" eb="3">
      <t>ダイ</t>
    </rPh>
    <rPh sb="3" eb="5">
      <t>ブンルイ</t>
    </rPh>
    <phoneticPr fontId="2"/>
  </si>
  <si>
    <t>農業</t>
  </si>
  <si>
    <t>林業</t>
    <rPh sb="0" eb="2">
      <t>リンギョウ</t>
    </rPh>
    <phoneticPr fontId="13"/>
  </si>
  <si>
    <t>漁業</t>
    <rPh sb="0" eb="2">
      <t>ギョギョウ</t>
    </rPh>
    <phoneticPr fontId="13"/>
  </si>
  <si>
    <t>飲食料品</t>
  </si>
  <si>
    <t>輸送機械</t>
  </si>
  <si>
    <t>電力・ガス・熱供給</t>
  </si>
  <si>
    <t>水道</t>
  </si>
  <si>
    <t>廃棄物処理</t>
  </si>
  <si>
    <t>運輸・郵便</t>
  </si>
  <si>
    <t>医療・福祉</t>
  </si>
  <si>
    <t>その他</t>
    <rPh sb="2" eb="3">
      <t>タ</t>
    </rPh>
    <phoneticPr fontId="2"/>
  </si>
  <si>
    <t>農業</t>
    <rPh sb="0" eb="2">
      <t>ノウギョウ</t>
    </rPh>
    <phoneticPr fontId="2"/>
  </si>
  <si>
    <t>林業</t>
    <rPh sb="0" eb="2">
      <t>リンギョウ</t>
    </rPh>
    <phoneticPr fontId="15"/>
  </si>
  <si>
    <t>漁業</t>
    <rPh sb="0" eb="2">
      <t>ギョギョウ</t>
    </rPh>
    <phoneticPr fontId="15"/>
  </si>
  <si>
    <t>電子部品</t>
    <rPh sb="0" eb="2">
      <t>デンシ</t>
    </rPh>
    <rPh sb="2" eb="4">
      <t>ブヒン</t>
    </rPh>
    <phoneticPr fontId="15"/>
  </si>
  <si>
    <t>廃棄物処理</t>
    <rPh sb="0" eb="3">
      <t>ハイキブツ</t>
    </rPh>
    <rPh sb="3" eb="5">
      <t>ショリ</t>
    </rPh>
    <phoneticPr fontId="15"/>
  </si>
  <si>
    <t>商業</t>
    <rPh sb="0" eb="2">
      <t>ショウギョウ</t>
    </rPh>
    <phoneticPr fontId="15"/>
  </si>
  <si>
    <t>医療・福祉</t>
    <rPh sb="3" eb="5">
      <t>フクシ</t>
    </rPh>
    <phoneticPr fontId="15"/>
  </si>
  <si>
    <t>事務用品</t>
    <rPh sb="0" eb="2">
      <t>ジム</t>
    </rPh>
    <rPh sb="2" eb="4">
      <t>ヨウヒン</t>
    </rPh>
    <phoneticPr fontId="15"/>
  </si>
  <si>
    <t>分類不明</t>
    <rPh sb="0" eb="2">
      <t>ブンルイ</t>
    </rPh>
    <rPh sb="2" eb="4">
      <t>フメイ</t>
    </rPh>
    <phoneticPr fontId="15"/>
  </si>
  <si>
    <t>平成21年平均</t>
    <rPh sb="0" eb="2">
      <t>ヘイセイ</t>
    </rPh>
    <rPh sb="4" eb="5">
      <t>ネン</t>
    </rPh>
    <rPh sb="5" eb="7">
      <t>ヘイキン</t>
    </rPh>
    <phoneticPr fontId="4"/>
  </si>
  <si>
    <t>平成22年平均</t>
    <rPh sb="0" eb="2">
      <t>ヘイセイ</t>
    </rPh>
    <rPh sb="4" eb="5">
      <t>ネン</t>
    </rPh>
    <rPh sb="5" eb="7">
      <t>ヘイキン</t>
    </rPh>
    <phoneticPr fontId="4"/>
  </si>
  <si>
    <t>平成23年平均</t>
    <rPh sb="0" eb="2">
      <t>ヘイセイ</t>
    </rPh>
    <rPh sb="4" eb="5">
      <t>ネン</t>
    </rPh>
    <rPh sb="5" eb="7">
      <t>ヘイキン</t>
    </rPh>
    <phoneticPr fontId="4"/>
  </si>
  <si>
    <t>平成24年平均</t>
    <rPh sb="0" eb="2">
      <t>ヘイセイ</t>
    </rPh>
    <rPh sb="4" eb="5">
      <t>ネン</t>
    </rPh>
    <rPh sb="5" eb="7">
      <t>ヘイキン</t>
    </rPh>
    <phoneticPr fontId="4"/>
  </si>
  <si>
    <t>平成25年平均</t>
    <rPh sb="0" eb="2">
      <t>ヘイセイ</t>
    </rPh>
    <rPh sb="4" eb="5">
      <t>ネン</t>
    </rPh>
    <rPh sb="5" eb="7">
      <t>ヘイキン</t>
    </rPh>
    <phoneticPr fontId="4"/>
  </si>
  <si>
    <t>平成26年平均</t>
    <rPh sb="0" eb="2">
      <t>ヘイセイ</t>
    </rPh>
    <rPh sb="4" eb="5">
      <t>ネン</t>
    </rPh>
    <rPh sb="5" eb="7">
      <t>ヘイキン</t>
    </rPh>
    <phoneticPr fontId="4"/>
  </si>
  <si>
    <t>平成27年平均</t>
    <rPh sb="0" eb="2">
      <t>ヘイセイ</t>
    </rPh>
    <rPh sb="4" eb="5">
      <t>ネン</t>
    </rPh>
    <rPh sb="5" eb="7">
      <t>ヘイキン</t>
    </rPh>
    <phoneticPr fontId="4"/>
  </si>
  <si>
    <t xml:space="preserve"> </t>
    <phoneticPr fontId="2"/>
  </si>
  <si>
    <t>（単位：百万円、人）</t>
    <rPh sb="8" eb="9">
      <t>ニン</t>
    </rPh>
    <phoneticPr fontId="2"/>
  </si>
  <si>
    <t>うち雇用者誘発数</t>
    <rPh sb="2" eb="5">
      <t>コヨウシャ</t>
    </rPh>
    <rPh sb="5" eb="7">
      <t>ユウハツ</t>
    </rPh>
    <rPh sb="7" eb="8">
      <t>スウ</t>
    </rPh>
    <phoneticPr fontId="2"/>
  </si>
  <si>
    <t>就業者誘発</t>
    <rPh sb="0" eb="2">
      <t>シュウギョウ</t>
    </rPh>
    <rPh sb="2" eb="3">
      <t>シャ</t>
    </rPh>
    <rPh sb="3" eb="5">
      <t>ユウハツ</t>
    </rPh>
    <phoneticPr fontId="2"/>
  </si>
  <si>
    <t>雇用誘発</t>
    <rPh sb="0" eb="2">
      <t>コヨウ</t>
    </rPh>
    <rPh sb="2" eb="4">
      <t>ユウハツ</t>
    </rPh>
    <phoneticPr fontId="2"/>
  </si>
  <si>
    <t>－</t>
    <phoneticPr fontId="2"/>
  </si>
  <si>
    <t>経済波及効果集計表(施設建設）</t>
    <rPh sb="6" eb="8">
      <t>シュウケイ</t>
    </rPh>
    <rPh sb="8" eb="9">
      <t>ヒョウ</t>
    </rPh>
    <rPh sb="10" eb="12">
      <t>シセツ</t>
    </rPh>
    <rPh sb="12" eb="14">
      <t>ケンセツ</t>
    </rPh>
    <phoneticPr fontId="2"/>
  </si>
  <si>
    <t>経済波及効果集計表(設備投資）</t>
    <rPh sb="6" eb="8">
      <t>シュウケイ</t>
    </rPh>
    <rPh sb="8" eb="9">
      <t>ヒョウ</t>
    </rPh>
    <rPh sb="10" eb="12">
      <t>セツビ</t>
    </rPh>
    <rPh sb="12" eb="14">
      <t>トウシ</t>
    </rPh>
    <phoneticPr fontId="2"/>
  </si>
  <si>
    <t>　</t>
    <phoneticPr fontId="2"/>
  </si>
  <si>
    <t>施設建設WS</t>
    <phoneticPr fontId="2"/>
  </si>
  <si>
    <t>建設</t>
    <rPh sb="0" eb="2">
      <t>ケンセツ</t>
    </rPh>
    <phoneticPr fontId="2"/>
  </si>
  <si>
    <t>※公務、事務用品部門は投入係数ゼロ</t>
    <rPh sb="1" eb="3">
      <t>コウム</t>
    </rPh>
    <rPh sb="4" eb="6">
      <t>ジム</t>
    </rPh>
    <rPh sb="6" eb="8">
      <t>ヨウヒン</t>
    </rPh>
    <rPh sb="8" eb="10">
      <t>ブモン</t>
    </rPh>
    <rPh sb="11" eb="13">
      <t>トウニュウ</t>
    </rPh>
    <rPh sb="13" eb="15">
      <t>ケイスウ</t>
    </rPh>
    <phoneticPr fontId="2"/>
  </si>
  <si>
    <t>① 平成27年の産業構造において分析しており、「投入係数」「逆行列係数」を一定と仮定している。</t>
    <phoneticPr fontId="2"/>
  </si>
  <si>
    <t>② 価格は平成27年価格である。</t>
    <phoneticPr fontId="2"/>
  </si>
  <si>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2"/>
  </si>
  <si>
    <t>林業</t>
  </si>
  <si>
    <t>漁業</t>
  </si>
  <si>
    <t>プラスチック・ゴム製品</t>
  </si>
  <si>
    <t>情報通信機器</t>
  </si>
  <si>
    <t>他に分類されない会員制団体</t>
  </si>
  <si>
    <t>事務用品</t>
    <rPh sb="0" eb="2">
      <t>ジム</t>
    </rPh>
    <rPh sb="2" eb="4">
      <t>ヨウヒン</t>
    </rPh>
    <phoneticPr fontId="1"/>
  </si>
  <si>
    <t>林業</t>
    <rPh sb="0" eb="2">
      <t>リンギョウ</t>
    </rPh>
    <phoneticPr fontId="1"/>
  </si>
  <si>
    <t>漁業</t>
    <rPh sb="0" eb="2">
      <t>ギョギョウ</t>
    </rPh>
    <phoneticPr fontId="1"/>
  </si>
  <si>
    <t>鉱業</t>
    <rPh sb="0" eb="2">
      <t>コウギョウ</t>
    </rPh>
    <phoneticPr fontId="1"/>
  </si>
  <si>
    <t>飲食料品</t>
    <rPh sb="0" eb="4">
      <t>インショクリョウヒン</t>
    </rPh>
    <phoneticPr fontId="1"/>
  </si>
  <si>
    <t>繊維製品</t>
    <rPh sb="0" eb="2">
      <t>センイ</t>
    </rPh>
    <rPh sb="2" eb="4">
      <t>セイヒン</t>
    </rPh>
    <phoneticPr fontId="1"/>
  </si>
  <si>
    <t>パルプ・紙・木製品</t>
    <rPh sb="4" eb="5">
      <t>カミ</t>
    </rPh>
    <rPh sb="6" eb="9">
      <t>モクセイヒン</t>
    </rPh>
    <phoneticPr fontId="1"/>
  </si>
  <si>
    <t>化学製品</t>
    <rPh sb="0" eb="2">
      <t>カガク</t>
    </rPh>
    <rPh sb="2" eb="4">
      <t>セイヒン</t>
    </rPh>
    <phoneticPr fontId="1"/>
  </si>
  <si>
    <t>石油・石炭製品</t>
    <rPh sb="0" eb="2">
      <t>セキユ</t>
    </rPh>
    <rPh sb="3" eb="5">
      <t>セキタン</t>
    </rPh>
    <rPh sb="5" eb="7">
      <t>セイヒン</t>
    </rPh>
    <phoneticPr fontId="1"/>
  </si>
  <si>
    <t>プラスチック・ゴム製品</t>
    <rPh sb="9" eb="11">
      <t>セイヒン</t>
    </rPh>
    <phoneticPr fontId="1"/>
  </si>
  <si>
    <t>窯業・土石製品</t>
    <rPh sb="0" eb="2">
      <t>ヨウギョウ</t>
    </rPh>
    <rPh sb="3" eb="5">
      <t>ドセキ</t>
    </rPh>
    <rPh sb="5" eb="7">
      <t>セイヒン</t>
    </rPh>
    <phoneticPr fontId="1"/>
  </si>
  <si>
    <t>鉄鋼</t>
    <rPh sb="0" eb="2">
      <t>テッコウ</t>
    </rPh>
    <phoneticPr fontId="1"/>
  </si>
  <si>
    <t>非鉄金属</t>
    <rPh sb="0" eb="2">
      <t>ヒテツ</t>
    </rPh>
    <rPh sb="2" eb="4">
      <t>キンゾク</t>
    </rPh>
    <phoneticPr fontId="1"/>
  </si>
  <si>
    <t>金属製品</t>
    <rPh sb="0" eb="2">
      <t>キンゾク</t>
    </rPh>
    <rPh sb="2" eb="4">
      <t>セイヒン</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</si>
  <si>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</si>
  <si>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</si>
  <si>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</si>
  <si>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rPh sb="0" eb="2">
      <t>デンシ</t>
    </rPh>
    <rPh sb="2" eb="4">
      <t>ブヒン</t>
    </rPh>
    <phoneticPr fontId="1"/>
  </si>
  <si>
    <t>電気機械</t>
    <rPh sb="0" eb="2">
      <t>デンキ</t>
    </rPh>
    <rPh sb="2" eb="4">
      <t>キカイ</t>
    </rPh>
    <phoneticPr fontId="1"/>
  </si>
  <si>
    <t>情報通信機器</t>
    <rPh sb="0" eb="2">
      <t>ジョウホウ</t>
    </rPh>
    <rPh sb="2" eb="4">
      <t>ツウシン</t>
    </rPh>
    <rPh sb="4" eb="6">
      <t>キキ</t>
    </rPh>
    <phoneticPr fontId="1"/>
  </si>
  <si>
    <t>輸送機械</t>
    <rPh sb="0" eb="2">
      <t>ユソウ</t>
    </rPh>
    <rPh sb="2" eb="4">
      <t>キカイ</t>
    </rPh>
    <phoneticPr fontId="1"/>
  </si>
  <si>
    <t>建設</t>
    <rPh sb="0" eb="2">
      <t>ケンセツ</t>
    </rPh>
    <phoneticPr fontId="1"/>
  </si>
  <si>
    <t>電力・ガス・熱供給</t>
    <rPh sb="0" eb="2">
      <t>デンリョク</t>
    </rPh>
    <rPh sb="6" eb="9">
      <t>ネツキョウキュウ</t>
    </rPh>
    <phoneticPr fontId="1"/>
  </si>
  <si>
    <t>水道</t>
    <rPh sb="0" eb="2">
      <t>スイドウ</t>
    </rPh>
    <phoneticPr fontId="1"/>
  </si>
  <si>
    <t>廃棄物処理</t>
    <rPh sb="0" eb="3">
      <t>ハイキブツ</t>
    </rPh>
    <rPh sb="3" eb="5">
      <t>ショリ</t>
    </rPh>
    <phoneticPr fontId="1"/>
  </si>
  <si>
    <t>商業</t>
    <rPh sb="0" eb="2">
      <t>ショウギョウ</t>
    </rPh>
    <phoneticPr fontId="1"/>
  </si>
  <si>
    <t>金融・保険</t>
    <rPh sb="0" eb="2">
      <t>キンユウ</t>
    </rPh>
    <rPh sb="3" eb="5">
      <t>ホケン</t>
    </rPh>
    <phoneticPr fontId="1"/>
  </si>
  <si>
    <t>運輸・郵便</t>
    <rPh sb="0" eb="2">
      <t>ウンユ</t>
    </rPh>
    <rPh sb="3" eb="5">
      <t>ユウビン</t>
    </rPh>
    <phoneticPr fontId="1"/>
  </si>
  <si>
    <t>情報通信</t>
    <rPh sb="0" eb="2">
      <t>ジョウホウ</t>
    </rPh>
    <rPh sb="2" eb="4">
      <t>ツウシン</t>
    </rPh>
    <phoneticPr fontId="1"/>
  </si>
  <si>
    <t>公務</t>
    <rPh sb="0" eb="2">
      <t>コウム</t>
    </rPh>
    <phoneticPr fontId="1"/>
  </si>
  <si>
    <t>教育・研究</t>
    <rPh sb="0" eb="2">
      <t>キョウイク</t>
    </rPh>
    <rPh sb="3" eb="5">
      <t>ケンキュウ</t>
    </rPh>
    <phoneticPr fontId="1"/>
  </si>
  <si>
    <t>医療・福祉</t>
    <rPh sb="0" eb="2">
      <t>イリョウ</t>
    </rPh>
    <rPh sb="3" eb="5">
      <t>フクシ</t>
    </rPh>
    <phoneticPr fontId="1"/>
  </si>
  <si>
    <t>他に分類されない会員制団体</t>
    <rPh sb="0" eb="1">
      <t>ホカ</t>
    </rPh>
    <rPh sb="2" eb="4">
      <t>ブンルイ</t>
    </rPh>
    <rPh sb="8" eb="11">
      <t>カイインセイ</t>
    </rPh>
    <rPh sb="11" eb="13">
      <t>ダンタイ</t>
    </rPh>
    <phoneticPr fontId="1"/>
  </si>
  <si>
    <t>対個人サービス</t>
    <rPh sb="0" eb="1">
      <t>タイ</t>
    </rPh>
    <rPh sb="1" eb="3">
      <t>コジン</t>
    </rPh>
    <phoneticPr fontId="1"/>
  </si>
  <si>
    <t>分類不明</t>
    <rPh sb="0" eb="2">
      <t>ブンルイ</t>
    </rPh>
    <rPh sb="2" eb="4">
      <t>フメイ</t>
    </rPh>
    <phoneticPr fontId="1"/>
  </si>
  <si>
    <t>平成27年固定資本マトリックス(民間）</t>
    <rPh sb="0" eb="2">
      <t>ヘイセイ</t>
    </rPh>
    <rPh sb="4" eb="5">
      <t>ネン</t>
    </rPh>
    <rPh sb="5" eb="7">
      <t>コテイ</t>
    </rPh>
    <rPh sb="7" eb="9">
      <t>シホン</t>
    </rPh>
    <rPh sb="16" eb="18">
      <t>ミンカン</t>
    </rPh>
    <phoneticPr fontId="2"/>
  </si>
  <si>
    <t>平成27年兵庫県産業連関表</t>
    <phoneticPr fontId="2"/>
  </si>
  <si>
    <t>第１表　取引基本表（生産者価格表）</t>
    <rPh sb="0" eb="1">
      <t>ダイ</t>
    </rPh>
    <rPh sb="2" eb="3">
      <t>ヒョウ</t>
    </rPh>
    <phoneticPr fontId="2"/>
  </si>
  <si>
    <t xml:space="preserve"> </t>
    <phoneticPr fontId="2"/>
  </si>
  <si>
    <t>プラスチック・ゴム製品</t>
    <rPh sb="9" eb="11">
      <t>セイヒン</t>
    </rPh>
    <phoneticPr fontId="2"/>
  </si>
  <si>
    <t>情報通信機器</t>
    <phoneticPr fontId="2"/>
  </si>
  <si>
    <t>他に分類されない会員制団体</t>
    <rPh sb="0" eb="1">
      <t>ホカ</t>
    </rPh>
    <rPh sb="2" eb="4">
      <t>ブンルイ</t>
    </rPh>
    <rPh sb="8" eb="11">
      <t>カイインセイ</t>
    </rPh>
    <rPh sb="11" eb="13">
      <t>ダンタイ</t>
    </rPh>
    <phoneticPr fontId="2"/>
  </si>
  <si>
    <t>家計外消費支出（列）</t>
    <rPh sb="8" eb="9">
      <t>レツ</t>
    </rPh>
    <phoneticPr fontId="2"/>
  </si>
  <si>
    <t>県内総固定資本形成（公的）</t>
  </si>
  <si>
    <t>県内総固定資本形成（民間）</t>
  </si>
  <si>
    <t>県内最終需要計</t>
  </si>
  <si>
    <t>移輸出計</t>
    <rPh sb="0" eb="1">
      <t>イ</t>
    </rPh>
    <rPh sb="1" eb="2">
      <t>ユ</t>
    </rPh>
    <rPh sb="2" eb="3">
      <t>デ</t>
    </rPh>
    <rPh sb="3" eb="4">
      <t>ケイ</t>
    </rPh>
    <phoneticPr fontId="2"/>
  </si>
  <si>
    <t>運輸・郵便</t>
    <rPh sb="3" eb="5">
      <t>ユウビン</t>
    </rPh>
    <phoneticPr fontId="15"/>
  </si>
  <si>
    <t>他に分類されない会員制団体</t>
    <rPh sb="0" eb="1">
      <t>ホカ</t>
    </rPh>
    <rPh sb="2" eb="4">
      <t>ブンルイ</t>
    </rPh>
    <rPh sb="8" eb="11">
      <t>カイインセイ</t>
    </rPh>
    <rPh sb="11" eb="13">
      <t>ダンタイ</t>
    </rPh>
    <phoneticPr fontId="15"/>
  </si>
  <si>
    <t>対個人サービス</t>
    <phoneticPr fontId="15"/>
  </si>
  <si>
    <t>間接税（関税・輸入品商品税を除く。）</t>
    <phoneticPr fontId="2"/>
  </si>
  <si>
    <t>第２表　投入係数表</t>
    <rPh sb="0" eb="1">
      <t>ダイ</t>
    </rPh>
    <rPh sb="2" eb="3">
      <t>ヒョウ</t>
    </rPh>
    <rPh sb="4" eb="6">
      <t>トウニュウ</t>
    </rPh>
    <rPh sb="6" eb="8">
      <t>ケイスウ</t>
    </rPh>
    <rPh sb="8" eb="9">
      <t>ヒョウ</t>
    </rPh>
    <phoneticPr fontId="2"/>
  </si>
  <si>
    <t>平成27年兵庫県産業連関表</t>
    <phoneticPr fontId="2"/>
  </si>
  <si>
    <r>
      <t>第４表　逆行列係数　〔I-(I-M)A〕</t>
    </r>
    <r>
      <rPr>
        <vertAlign val="superscript"/>
        <sz val="10"/>
        <rFont val="ＭＳ Ｐゴシック"/>
        <family val="3"/>
        <charset val="128"/>
      </rPr>
      <t>-1</t>
    </r>
    <r>
      <rPr>
        <sz val="10"/>
        <rFont val="ＭＳ Ｐゴシック"/>
        <family val="3"/>
        <charset val="128"/>
      </rPr>
      <t>型</t>
    </r>
    <rPh sb="0" eb="1">
      <t>ダイ</t>
    </rPh>
    <rPh sb="2" eb="3">
      <t>ヒョウ</t>
    </rPh>
    <phoneticPr fontId="2"/>
  </si>
  <si>
    <t>列和</t>
  </si>
  <si>
    <t>平成27年兵庫県産業連関表</t>
    <rPh sb="5" eb="8">
      <t>ヒョウゴケン</t>
    </rPh>
    <rPh sb="8" eb="10">
      <t>サンギョウ</t>
    </rPh>
    <phoneticPr fontId="2"/>
  </si>
  <si>
    <t>県内自給率</t>
    <rPh sb="0" eb="1">
      <t>ケン</t>
    </rPh>
    <phoneticPr fontId="2"/>
  </si>
  <si>
    <t>就業係数</t>
    <phoneticPr fontId="2"/>
  </si>
  <si>
    <t>雇用係数</t>
    <phoneticPr fontId="2"/>
  </si>
  <si>
    <t>県内需要合計</t>
    <rPh sb="0" eb="1">
      <t>ケン</t>
    </rPh>
    <phoneticPr fontId="2"/>
  </si>
  <si>
    <t>県内生産額</t>
    <rPh sb="0" eb="1">
      <t>ケン</t>
    </rPh>
    <phoneticPr fontId="2"/>
  </si>
  <si>
    <t>従業者</t>
    <rPh sb="0" eb="3">
      <t>ジュウギョウシャ</t>
    </rPh>
    <phoneticPr fontId="2"/>
  </si>
  <si>
    <t>雇用者</t>
    <rPh sb="0" eb="3">
      <t>コヨウシャ</t>
    </rPh>
    <phoneticPr fontId="2"/>
  </si>
  <si>
    <t>Ｃ</t>
    <phoneticPr fontId="2"/>
  </si>
  <si>
    <t>Ｄ＝Ａ／Ｃ</t>
    <phoneticPr fontId="2"/>
  </si>
  <si>
    <t>Ｅ＝Ｂ／Ｃ</t>
    <phoneticPr fontId="2"/>
  </si>
  <si>
    <t>A</t>
    <phoneticPr fontId="2"/>
  </si>
  <si>
    <t>B</t>
    <phoneticPr fontId="2"/>
  </si>
  <si>
    <t>C</t>
    <phoneticPr fontId="2"/>
  </si>
  <si>
    <t>D</t>
    <phoneticPr fontId="2"/>
  </si>
  <si>
    <t>E</t>
    <phoneticPr fontId="2"/>
  </si>
  <si>
    <t>F</t>
    <phoneticPr fontId="2"/>
  </si>
  <si>
    <t>G=Σ(A:E)/Ｆ</t>
    <phoneticPr fontId="2"/>
  </si>
  <si>
    <t>H=A/F</t>
    <phoneticPr fontId="2"/>
  </si>
  <si>
    <t>B=A/ΣA</t>
    <phoneticPr fontId="2"/>
  </si>
  <si>
    <t>農業</t>
    <rPh sb="0" eb="2">
      <t>ノウギョウ</t>
    </rPh>
    <phoneticPr fontId="13"/>
  </si>
  <si>
    <t>林業</t>
    <rPh sb="0" eb="2">
      <t>リンギョウ</t>
    </rPh>
    <phoneticPr fontId="17"/>
  </si>
  <si>
    <t>漁業</t>
    <rPh sb="0" eb="2">
      <t>ギョギョウ</t>
    </rPh>
    <phoneticPr fontId="17"/>
  </si>
  <si>
    <t>電子部品</t>
    <rPh sb="0" eb="2">
      <t>デンシ</t>
    </rPh>
    <rPh sb="2" eb="4">
      <t>ブヒン</t>
    </rPh>
    <phoneticPr fontId="17"/>
  </si>
  <si>
    <t>情報通信機器</t>
    <phoneticPr fontId="2"/>
  </si>
  <si>
    <t>廃棄物処理</t>
    <rPh sb="0" eb="3">
      <t>ハイキブツ</t>
    </rPh>
    <rPh sb="3" eb="5">
      <t>ショリ</t>
    </rPh>
    <phoneticPr fontId="17"/>
  </si>
  <si>
    <t>商業</t>
    <rPh sb="0" eb="2">
      <t>ショウギョウ</t>
    </rPh>
    <phoneticPr fontId="17"/>
  </si>
  <si>
    <t>運輸・郵便</t>
    <rPh sb="3" eb="5">
      <t>ユウビン</t>
    </rPh>
    <phoneticPr fontId="17"/>
  </si>
  <si>
    <t>医療・福祉</t>
    <rPh sb="3" eb="5">
      <t>フクシ</t>
    </rPh>
    <phoneticPr fontId="17"/>
  </si>
  <si>
    <t>他に分類されない会員制団体</t>
    <rPh sb="0" eb="1">
      <t>ホカ</t>
    </rPh>
    <rPh sb="2" eb="4">
      <t>ブンルイ</t>
    </rPh>
    <rPh sb="8" eb="11">
      <t>カイインセイ</t>
    </rPh>
    <rPh sb="11" eb="13">
      <t>ダンタイ</t>
    </rPh>
    <phoneticPr fontId="17"/>
  </si>
  <si>
    <t>37</t>
    <phoneticPr fontId="2"/>
  </si>
  <si>
    <t>対個人サービス</t>
    <phoneticPr fontId="17"/>
  </si>
  <si>
    <t>その他対個人サービス</t>
    <rPh sb="2" eb="3">
      <t>タ</t>
    </rPh>
    <phoneticPr fontId="17"/>
  </si>
  <si>
    <t>38</t>
    <phoneticPr fontId="2"/>
  </si>
  <si>
    <t>事務用品</t>
    <rPh sb="0" eb="2">
      <t>ジム</t>
    </rPh>
    <rPh sb="2" eb="4">
      <t>ヨウヒン</t>
    </rPh>
    <phoneticPr fontId="17"/>
  </si>
  <si>
    <t>39</t>
    <phoneticPr fontId="2"/>
  </si>
  <si>
    <t>分類不明</t>
    <rPh sb="0" eb="2">
      <t>ブンルイ</t>
    </rPh>
    <rPh sb="2" eb="4">
      <t>フメイ</t>
    </rPh>
    <phoneticPr fontId="17"/>
  </si>
  <si>
    <t>40</t>
    <phoneticPr fontId="2"/>
  </si>
  <si>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3"/>
  </si>
  <si>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</si>
  <si>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
  </si>
  <si>
    <t>平成27年固定資本マトリックスの構成比</t>
    <rPh sb="0" eb="2">
      <t>ヘイセイ</t>
    </rPh>
    <rPh sb="4" eb="5">
      <t>ネン</t>
    </rPh>
    <rPh sb="5" eb="7">
      <t>コテイ</t>
    </rPh>
    <rPh sb="7" eb="9">
      <t>シホン</t>
    </rPh>
    <rPh sb="16" eb="19">
      <t>コウセイヒ</t>
    </rPh>
    <phoneticPr fontId="2"/>
  </si>
  <si>
    <t>(資料：兵庫県統計課「平成27年兵庫県産業連関表」）</t>
    <phoneticPr fontId="2"/>
  </si>
  <si>
    <t>平均消費　　　　　　　　　性向　　　　　　（H30/近畿）</t>
    <phoneticPr fontId="2"/>
  </si>
  <si>
    <t>林業</t>
    <rPh sb="0" eb="2">
      <t>リンギョウ</t>
    </rPh>
    <phoneticPr fontId="8"/>
  </si>
  <si>
    <t>漁業</t>
    <rPh sb="0" eb="2">
      <t>ギョギョウ</t>
    </rPh>
    <phoneticPr fontId="8"/>
  </si>
  <si>
    <t>プラスチック・ゴム製品</t>
    <rPh sb="9" eb="11">
      <t>セイヒン</t>
    </rPh>
    <phoneticPr fontId="5"/>
  </si>
  <si>
    <t>電子部品</t>
    <rPh sb="0" eb="2">
      <t>デンシ</t>
    </rPh>
    <rPh sb="2" eb="4">
      <t>ブヒン</t>
    </rPh>
    <phoneticPr fontId="8"/>
  </si>
  <si>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</si>
  <si>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</si>
  <si>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</si>
  <si>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</si>
  <si>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他に分類されない会員制団体</t>
    <rPh sb="0" eb="1">
      <t>ホカ</t>
    </rPh>
    <rPh sb="2" eb="4">
      <t>ブンルイ</t>
    </rPh>
    <rPh sb="8" eb="11">
      <t>カイインセイ</t>
    </rPh>
    <rPh sb="11" eb="13">
      <t>ダンタイ</t>
    </rPh>
    <phoneticPr fontId="8"/>
  </si>
  <si>
    <t>事務用品</t>
    <rPh sb="0" eb="2">
      <t>ジム</t>
    </rPh>
    <rPh sb="2" eb="4">
      <t>ヨウヒン</t>
    </rPh>
    <phoneticPr fontId="8"/>
  </si>
  <si>
    <t>分類不明</t>
    <rPh sb="0" eb="2">
      <t>ブンルイ</t>
    </rPh>
    <rPh sb="2" eb="4">
      <t>フメイ</t>
    </rPh>
    <phoneticPr fontId="8"/>
  </si>
  <si>
    <t>平成28年平均</t>
    <rPh sb="0" eb="2">
      <t>ヘイセイ</t>
    </rPh>
    <rPh sb="4" eb="5">
      <t>ネン</t>
    </rPh>
    <rPh sb="5" eb="7">
      <t>ヘイキン</t>
    </rPh>
    <phoneticPr fontId="2"/>
  </si>
  <si>
    <t>平成29年平均</t>
    <rPh sb="0" eb="2">
      <t>ヘイセイ</t>
    </rPh>
    <rPh sb="4" eb="5">
      <t>ネン</t>
    </rPh>
    <rPh sb="5" eb="7">
      <t>ヘイキン</t>
    </rPh>
    <phoneticPr fontId="2"/>
  </si>
  <si>
    <t>平成30年平均</t>
    <rPh sb="0" eb="2">
      <t>ヘイセイ</t>
    </rPh>
    <rPh sb="4" eb="5">
      <t>ネン</t>
    </rPh>
    <rPh sb="5" eb="7">
      <t>ヘイキン</t>
    </rPh>
    <phoneticPr fontId="2"/>
  </si>
  <si>
    <t>・分析には「平成27年兵庫県産業連関表（39部門分類）」を使用</t>
    <phoneticPr fontId="2"/>
  </si>
  <si>
    <t>・雇用者誘発数の基礎となる雇用係数は、「平成27兵庫県産業連関表・雇用表（39部門分類）」を使用</t>
    <phoneticPr fontId="2"/>
  </si>
  <si>
    <t>・平均消費性向は家計調査年報（平成27年）近畿の値（0.682）を使用し、波及効果の試算は2次波及まで</t>
    <phoneticPr fontId="2"/>
  </si>
  <si>
    <t>平均消費　　　　　　　　　性向　　　　　　（H30/近畿）</t>
    <phoneticPr fontId="2"/>
  </si>
  <si>
    <t>域内GDP：H29年度（名目値）</t>
    <phoneticPr fontId="2"/>
  </si>
  <si>
    <t>H27県産業連関表ﾃﾞｰﾀ</t>
  </si>
  <si>
    <t>H27県産業連関表ﾃﾞｰﾀ</t>
    <phoneticPr fontId="2"/>
  </si>
  <si>
    <t>H27全国表ﾃﾞｰﾀ</t>
    <rPh sb="3" eb="5">
      <t>ゼンコク</t>
    </rPh>
    <rPh sb="5" eb="6">
      <t>ヒョウ</t>
    </rPh>
    <phoneticPr fontId="2"/>
  </si>
  <si>
    <t>H29年度県GDP(名目値)</t>
    <rPh sb="10" eb="13">
      <t>メイモクチ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</si>
</sst>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0000"/>
    <numFmt numFmtId="177" formatCode="0.0_ "/>
    <numFmt numFmtId="178" formatCode="0_ "/>
    <numFmt numFmtId="179" formatCode="0.000000_ "/>
    <numFmt numFmtId="180" formatCode="0.0_);[Red]\(0.0\)"/>
    <numFmt numFmtId="181" formatCode="0.00_);[Red]\(0.00\)"/>
    <numFmt numFmtId="182" formatCode="0.000_);[Red]\(0.000\)"/>
    <numFmt numFmtId="183" formatCode="0.000000_);[Red]\(0.000000\)"/>
    <numFmt numFmtId="184" formatCode="0.000000_ ;[Red]\-0.000000\ "/>
    <numFmt numFmtId="185" formatCode="#,##0.0;[Red]\-#,##0.0"/>
    <numFmt numFmtId="186" formatCode="#,##0.0_ ;[Red]\-#,##0.0\ "/>
    <numFmt numFmtId="187" formatCode="#,##0.000000_ ;[Red]\-#,##0.000000\ "/>
    <numFmt numFmtId="188" formatCode="0_ ;[Red]\-0\ "/>
    <numFmt numFmtId="189" formatCode="#,##0_ ;[Red]\-#,##0\ "/>
    <numFmt numFmtId="190" formatCode="#,##0.000_ ;[Red]\-#,##0.000\ "/>
    <numFmt numFmtId="191" formatCode="#,##0_);[Red]\(#,##0\)"/>
    <numFmt numFmtId="192" formatCode="#,##0.0_);[Red]\(#,##0.0\)"/>
    <numFmt numFmtId="193" formatCode="#,##0.0;&quot;▲ &quot;#,##0.0"/>
    <numFmt numFmtId="194" formatCode="#,##0;&quot;▲ &quot;#,##0"/>
    <numFmt numFmtId="195" formatCode="#,##0.000000;&quot;▲ &quot;#,##0.000000"/>
    <numFmt numFmtId="196" formatCode="#,##0.00000;&quot;▲ &quot;#,##0.00000"/>
    <numFmt numFmtId="197" formatCode="#,##0.000000;[Red]\-#,##0.000000"/>
    <numFmt numFmtId="198" formatCode="0.000;&quot;▲ &quot;0.000"/>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u/>
      <sz val="11"/>
      <color indexed="12"/>
      <name val="ＭＳ Ｐゴシック"/>
      <family val="3"/>
      <charset val="128"/>
    </font>
    <font>
      <sz val="14"/>
      <name val="ＭＳ Ｐゴシック"/>
      <family val="3"/>
      <charset val="128"/>
    </font>
    <font>
      <sz val="11"/>
      <color indexed="8"/>
      <name val="ＭＳ Ｐゴシック"/>
      <family val="3"/>
      <charset val="128"/>
    </font>
    <font>
      <vertAlign val="superscript"/>
      <sz val="10"/>
      <name val="ＭＳ Ｐゴシック"/>
      <family val="3"/>
      <charset val="128"/>
    </font>
    <font>
      <vertAlign val="superscript"/>
      <sz val="11"/>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4" fillId="0" borderId="0"/>
  </cellStyleXfs>
  <cellXfs count="368">
    <xf numFmtId="0" fontId="0" fillId="0" borderId="0" xfId="0"/>
    <xf numFmtId="0" fontId="0" fillId="0" borderId="0" xfId="0" applyBorder="1"/>
    <xf numFmtId="0" fontId="3" fillId="0" borderId="0" xfId="0" applyFont="1" applyBorder="1"/>
    <xf numFmtId="0" fontId="0" fillId="0" borderId="1" xfId="0" applyBorder="1"/>
    <xf numFmtId="0" fontId="0" fillId="0" borderId="2" xfId="0" applyBorder="1"/>
    <xf numFmtId="0" fontId="6" fillId="0" borderId="0" xfId="0" applyFont="1" applyAlignment="1">
      <alignment horizontal="left"/>
    </xf>
    <xf numFmtId="0" fontId="0" fillId="0" borderId="3" xfId="0" applyBorder="1"/>
    <xf numFmtId="0" fontId="7" fillId="0" borderId="1" xfId="0" applyFont="1" applyBorder="1" applyAlignment="1">
      <alignment horizontal="left"/>
    </xf>
    <xf numFmtId="0" fontId="0" fillId="0" borderId="4" xfId="0" applyBorder="1"/>
    <xf numFmtId="0" fontId="0" fillId="0" borderId="5" xfId="0" applyBorder="1"/>
    <xf numFmtId="0" fontId="8" fillId="0" borderId="0" xfId="0" applyFont="1" applyBorder="1" applyAlignment="1">
      <alignment horizontal="left"/>
    </xf>
    <xf numFmtId="0" fontId="0" fillId="0" borderId="6" xfId="0" applyBorder="1"/>
    <xf numFmtId="0" fontId="9" fillId="0" borderId="5"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vertical="top"/>
    </xf>
    <xf numFmtId="0" fontId="8" fillId="0" borderId="0" xfId="0" applyFont="1" applyBorder="1" applyAlignment="1">
      <alignment vertical="top"/>
    </xf>
    <xf numFmtId="0" fontId="9" fillId="0" borderId="5" xfId="0" applyFont="1" applyBorder="1" applyAlignment="1"/>
    <xf numFmtId="0" fontId="10" fillId="0" borderId="0" xfId="0" applyFont="1" applyBorder="1" applyAlignment="1">
      <alignment vertical="top"/>
    </xf>
    <xf numFmtId="0" fontId="11" fillId="0" borderId="0" xfId="0" applyFont="1" applyBorder="1" applyAlignment="1">
      <alignment vertical="top"/>
    </xf>
    <xf numFmtId="0" fontId="0" fillId="0" borderId="7" xfId="0" applyBorder="1"/>
    <xf numFmtId="0" fontId="8" fillId="0" borderId="2" xfId="0" applyFont="1" applyBorder="1" applyAlignment="1">
      <alignment horizontal="left"/>
    </xf>
    <xf numFmtId="0" fontId="0" fillId="0" borderId="8" xfId="0" applyBorder="1"/>
    <xf numFmtId="0" fontId="0" fillId="0" borderId="0" xfId="0" applyAlignment="1"/>
    <xf numFmtId="0" fontId="0" fillId="2" borderId="3" xfId="0" applyFill="1" applyBorder="1"/>
    <xf numFmtId="0" fontId="0" fillId="2" borderId="4" xfId="0" applyFill="1" applyBorder="1"/>
    <xf numFmtId="0" fontId="5" fillId="0" borderId="9" xfId="0" applyFont="1" applyBorder="1"/>
    <xf numFmtId="0" fontId="5" fillId="0" borderId="2" xfId="0" applyFont="1" applyBorder="1"/>
    <xf numFmtId="0" fontId="5" fillId="0" borderId="10" xfId="0" applyFont="1" applyBorder="1"/>
    <xf numFmtId="0" fontId="5" fillId="0" borderId="0" xfId="0" applyFont="1" applyFill="1" applyBorder="1"/>
    <xf numFmtId="0" fontId="1" fillId="0" borderId="11" xfId="0" applyFont="1" applyBorder="1"/>
    <xf numFmtId="0" fontId="1" fillId="0" borderId="12" xfId="0" applyFont="1" applyBorder="1"/>
    <xf numFmtId="0" fontId="0" fillId="0" borderId="13" xfId="0" applyBorder="1"/>
    <xf numFmtId="0" fontId="5" fillId="0" borderId="1" xfId="0" applyFont="1" applyBorder="1"/>
    <xf numFmtId="0" fontId="5" fillId="0" borderId="14" xfId="0" applyFont="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4" fillId="0" borderId="0" xfId="0" applyFont="1" applyBorder="1"/>
    <xf numFmtId="0" fontId="1" fillId="0" borderId="0" xfId="0" applyFont="1" applyBorder="1"/>
    <xf numFmtId="0" fontId="1" fillId="0" borderId="0" xfId="0" applyFont="1" applyFill="1" applyBorder="1"/>
    <xf numFmtId="0" fontId="5" fillId="0" borderId="13" xfId="0" applyFont="1" applyBorder="1"/>
    <xf numFmtId="0" fontId="5" fillId="0" borderId="14" xfId="0" applyFont="1" applyFill="1" applyBorder="1"/>
    <xf numFmtId="0" fontId="5" fillId="3" borderId="0" xfId="0" applyFont="1" applyFill="1" applyBorder="1"/>
    <xf numFmtId="0" fontId="1" fillId="0" borderId="4" xfId="0" applyFont="1" applyBorder="1"/>
    <xf numFmtId="0" fontId="1" fillId="0" borderId="9" xfId="0" applyFont="1" applyBorder="1"/>
    <xf numFmtId="190" fontId="1" fillId="2" borderId="12" xfId="1" applyNumberFormat="1" applyFont="1" applyFill="1" applyBorder="1"/>
    <xf numFmtId="0" fontId="12" fillId="4" borderId="0" xfId="0" applyFont="1" applyFill="1"/>
    <xf numFmtId="0" fontId="0" fillId="2" borderId="1" xfId="0" applyFill="1" applyBorder="1"/>
    <xf numFmtId="0" fontId="0" fillId="2" borderId="0" xfId="0" applyFill="1" applyBorder="1"/>
    <xf numFmtId="0" fontId="0" fillId="2" borderId="2" xfId="0" applyFill="1" applyBorder="1"/>
    <xf numFmtId="0" fontId="0" fillId="0" borderId="0" xfId="0" applyFill="1"/>
    <xf numFmtId="0" fontId="0" fillId="0" borderId="0" xfId="0" applyFill="1" applyBorder="1"/>
    <xf numFmtId="49" fontId="5" fillId="0" borderId="0" xfId="0" applyNumberFormat="1" applyFont="1"/>
    <xf numFmtId="189" fontId="0" fillId="0" borderId="0" xfId="0" applyNumberFormat="1" applyBorder="1"/>
    <xf numFmtId="0" fontId="5" fillId="0" borderId="0" xfId="0" applyFont="1" applyBorder="1"/>
    <xf numFmtId="0" fontId="5" fillId="5" borderId="10" xfId="0" applyFont="1" applyFill="1" applyBorder="1"/>
    <xf numFmtId="0" fontId="5" fillId="5" borderId="15" xfId="0" applyFont="1" applyFill="1" applyBorder="1" applyAlignment="1">
      <alignment horizontal="center" vertical="center"/>
    </xf>
    <xf numFmtId="0" fontId="3" fillId="0" borderId="5" xfId="0" applyFont="1" applyBorder="1" applyAlignment="1">
      <alignment horizontal="right"/>
    </xf>
    <xf numFmtId="0" fontId="3" fillId="0" borderId="0" xfId="0" applyFont="1" applyBorder="1" applyAlignment="1">
      <alignment shrinkToFit="1"/>
    </xf>
    <xf numFmtId="0" fontId="4" fillId="0" borderId="0" xfId="0" applyFont="1" applyBorder="1" applyAlignment="1">
      <alignment vertical="center"/>
    </xf>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5" xfId="0" applyBorder="1" applyAlignment="1">
      <alignment vertical="center"/>
    </xf>
    <xf numFmtId="0" fontId="0" fillId="5" borderId="6" xfId="0" applyFill="1"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5" fillId="0" borderId="6" xfId="0" applyFont="1" applyBorder="1" applyAlignment="1">
      <alignment vertical="center"/>
    </xf>
    <xf numFmtId="0" fontId="0" fillId="2" borderId="5" xfId="0" applyFill="1" applyBorder="1" applyAlignment="1">
      <alignment vertical="center"/>
    </xf>
    <xf numFmtId="0" fontId="5" fillId="2" borderId="6" xfId="0" applyFont="1" applyFill="1" applyBorder="1" applyAlignment="1">
      <alignment vertical="center"/>
    </xf>
    <xf numFmtId="0" fontId="0" fillId="2" borderId="14"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13" xfId="0"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9" xfId="0" applyBorder="1" applyAlignment="1">
      <alignment vertical="center"/>
    </xf>
    <xf numFmtId="49" fontId="5" fillId="0" borderId="0" xfId="0" applyNumberFormat="1" applyFont="1" applyBorder="1"/>
    <xf numFmtId="49" fontId="5" fillId="0" borderId="3" xfId="0" applyNumberFormat="1" applyFont="1" applyBorder="1" applyAlignment="1"/>
    <xf numFmtId="0" fontId="5" fillId="0" borderId="4" xfId="0" applyFont="1" applyBorder="1" applyAlignment="1"/>
    <xf numFmtId="0" fontId="5" fillId="0" borderId="4" xfId="0" applyFont="1" applyBorder="1"/>
    <xf numFmtId="0" fontId="5" fillId="0" borderId="0" xfId="0" applyFont="1"/>
    <xf numFmtId="0" fontId="5" fillId="0" borderId="13" xfId="0" applyFont="1" applyBorder="1" applyAlignment="1">
      <alignment horizontal="center"/>
    </xf>
    <xf numFmtId="0" fontId="5" fillId="0" borderId="1" xfId="0" applyFont="1" applyBorder="1" applyAlignment="1">
      <alignment horizontal="center"/>
    </xf>
    <xf numFmtId="0" fontId="5" fillId="0" borderId="3" xfId="0" applyFont="1" applyBorder="1"/>
    <xf numFmtId="49" fontId="5" fillId="0" borderId="5" xfId="0" applyNumberFormat="1" applyFont="1" applyBorder="1" applyAlignment="1"/>
    <xf numFmtId="0" fontId="5" fillId="0" borderId="6" xfId="0" applyFont="1" applyBorder="1" applyAlignment="1"/>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7" xfId="0" applyNumberFormat="1" applyFont="1" applyBorder="1"/>
    <xf numFmtId="0" fontId="5" fillId="0" borderId="8" xfId="0" applyFont="1" applyBorder="1"/>
    <xf numFmtId="0" fontId="5" fillId="0" borderId="6" xfId="0" applyFont="1" applyBorder="1"/>
    <xf numFmtId="0" fontId="5" fillId="0" borderId="9"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49" fontId="5" fillId="0" borderId="13" xfId="0" applyNumberFormat="1" applyFont="1" applyBorder="1"/>
    <xf numFmtId="38" fontId="5" fillId="0" borderId="14" xfId="1" applyFont="1" applyBorder="1"/>
    <xf numFmtId="38" fontId="5" fillId="0" borderId="0" xfId="1" applyFont="1" applyBorder="1"/>
    <xf numFmtId="179" fontId="5" fillId="0" borderId="14" xfId="0" applyNumberFormat="1" applyFont="1" applyBorder="1"/>
    <xf numFmtId="179" fontId="5" fillId="0" borderId="6" xfId="0" applyNumberFormat="1" applyFont="1" applyBorder="1"/>
    <xf numFmtId="38" fontId="5" fillId="0" borderId="14" xfId="0" applyNumberFormat="1" applyFont="1" applyBorder="1"/>
    <xf numFmtId="38" fontId="5" fillId="0" borderId="0" xfId="0" applyNumberFormat="1" applyFont="1" applyBorder="1"/>
    <xf numFmtId="38" fontId="5" fillId="0" borderId="3" xfId="1" applyFont="1" applyBorder="1"/>
    <xf numFmtId="38" fontId="5" fillId="0" borderId="1" xfId="1" applyFont="1" applyBorder="1"/>
    <xf numFmtId="38" fontId="5" fillId="0" borderId="5" xfId="1" applyFont="1" applyBorder="1"/>
    <xf numFmtId="38" fontId="5" fillId="0" borderId="10" xfId="1" applyFont="1" applyBorder="1"/>
    <xf numFmtId="38" fontId="5" fillId="0" borderId="15" xfId="1" applyFont="1" applyBorder="1"/>
    <xf numFmtId="38" fontId="5" fillId="0" borderId="13" xfId="1" applyFont="1" applyBorder="1"/>
    <xf numFmtId="49" fontId="5" fillId="0" borderId="14" xfId="0" applyNumberFormat="1" applyFont="1" applyBorder="1"/>
    <xf numFmtId="49" fontId="5" fillId="0" borderId="10" xfId="0" applyNumberFormat="1" applyFont="1" applyBorder="1"/>
    <xf numFmtId="0" fontId="5" fillId="0" borderId="12" xfId="0" applyFont="1" applyBorder="1"/>
    <xf numFmtId="179" fontId="5" fillId="0" borderId="11" xfId="0" applyNumberFormat="1" applyFont="1" applyBorder="1"/>
    <xf numFmtId="38" fontId="5" fillId="0" borderId="12" xfId="1" applyFont="1" applyBorder="1"/>
    <xf numFmtId="179" fontId="5" fillId="0" borderId="12" xfId="0" applyNumberFormat="1" applyFont="1" applyBorder="1"/>
    <xf numFmtId="38" fontId="5" fillId="0" borderId="10" xfId="0" applyNumberFormat="1" applyFont="1" applyBorder="1"/>
    <xf numFmtId="0" fontId="12" fillId="0" borderId="0" xfId="0" applyFont="1"/>
    <xf numFmtId="49" fontId="5" fillId="0" borderId="3" xfId="0" applyNumberFormat="1" applyFont="1" applyBorder="1"/>
    <xf numFmtId="49" fontId="5" fillId="0" borderId="4" xfId="0" applyNumberFormat="1" applyFont="1" applyBorder="1"/>
    <xf numFmtId="0" fontId="5" fillId="0" borderId="7" xfId="0" applyFont="1" applyBorder="1" applyAlignment="1">
      <alignment vertical="top"/>
    </xf>
    <xf numFmtId="0" fontId="5" fillId="0" borderId="8" xfId="0" applyFont="1" applyBorder="1" applyAlignment="1">
      <alignment vertical="top"/>
    </xf>
    <xf numFmtId="0" fontId="5" fillId="0" borderId="2" xfId="0" applyFont="1" applyBorder="1" applyAlignment="1">
      <alignment horizontal="center" vertical="top" wrapText="1"/>
    </xf>
    <xf numFmtId="0" fontId="5" fillId="0" borderId="9" xfId="0" applyFont="1" applyBorder="1" applyAlignment="1">
      <alignment horizontal="center" vertical="top" wrapText="1"/>
    </xf>
    <xf numFmtId="38" fontId="5" fillId="0" borderId="0" xfId="1" applyFont="1"/>
    <xf numFmtId="49" fontId="5" fillId="0" borderId="12" xfId="0" applyNumberFormat="1" applyFont="1" applyBorder="1"/>
    <xf numFmtId="0" fontId="5" fillId="0" borderId="11" xfId="0" applyFont="1" applyBorder="1"/>
    <xf numFmtId="178" fontId="12" fillId="0" borderId="0" xfId="0" applyNumberFormat="1" applyFont="1" applyAlignment="1">
      <alignment vertical="top"/>
    </xf>
    <xf numFmtId="178" fontId="5" fillId="0" borderId="0" xfId="0" applyNumberFormat="1" applyFont="1" applyAlignment="1">
      <alignment vertical="top"/>
    </xf>
    <xf numFmtId="0" fontId="5" fillId="0" borderId="5" xfId="0" applyFont="1" applyBorder="1"/>
    <xf numFmtId="0" fontId="5" fillId="0" borderId="0" xfId="0" applyFont="1" applyBorder="1" applyAlignment="1">
      <alignment horizontal="center" vertical="center"/>
    </xf>
    <xf numFmtId="0" fontId="5" fillId="0" borderId="7" xfId="0" applyFont="1" applyBorder="1"/>
    <xf numFmtId="0" fontId="5" fillId="0" borderId="2" xfId="0" applyFont="1" applyBorder="1" applyAlignment="1">
      <alignment horizontal="center" vertical="center"/>
    </xf>
    <xf numFmtId="0" fontId="5" fillId="0" borderId="15" xfId="0" applyFont="1" applyBorder="1"/>
    <xf numFmtId="0" fontId="5" fillId="0" borderId="3" xfId="0" applyFont="1" applyBorder="1" applyAlignment="1">
      <alignment horizontal="center"/>
    </xf>
    <xf numFmtId="0" fontId="3" fillId="0" borderId="0" xfId="0" applyFont="1" applyBorder="1" applyAlignment="1">
      <alignment vertical="top" shrinkToFit="1"/>
    </xf>
    <xf numFmtId="0" fontId="12" fillId="0" borderId="0" xfId="0" applyFont="1" applyBorder="1"/>
    <xf numFmtId="0" fontId="5" fillId="0" borderId="0" xfId="0" applyFont="1" applyFill="1"/>
    <xf numFmtId="0" fontId="5" fillId="5" borderId="13" xfId="0" applyFont="1" applyFill="1" applyBorder="1" applyAlignment="1">
      <alignment horizontal="center"/>
    </xf>
    <xf numFmtId="0" fontId="5" fillId="5" borderId="4" xfId="0" applyFont="1" applyFill="1" applyBorder="1" applyAlignment="1">
      <alignment horizontal="center"/>
    </xf>
    <xf numFmtId="0" fontId="5" fillId="0" borderId="7" xfId="0" applyFont="1" applyBorder="1" applyAlignment="1">
      <alignment horizontal="center"/>
    </xf>
    <xf numFmtId="0" fontId="5" fillId="5" borderId="9" xfId="0" applyFont="1" applyFill="1" applyBorder="1" applyAlignment="1">
      <alignment horizontal="center"/>
    </xf>
    <xf numFmtId="0" fontId="5" fillId="5" borderId="8" xfId="0" applyFont="1" applyFill="1" applyBorder="1" applyAlignment="1">
      <alignment horizontal="center"/>
    </xf>
    <xf numFmtId="0" fontId="5" fillId="0" borderId="2" xfId="0" applyFont="1" applyBorder="1" applyAlignment="1">
      <alignment vertical="top"/>
    </xf>
    <xf numFmtId="189" fontId="5" fillId="2" borderId="14" xfId="0" applyNumberFormat="1" applyFont="1" applyFill="1" applyBorder="1" applyAlignment="1">
      <alignment vertical="top"/>
    </xf>
    <xf numFmtId="0" fontId="5" fillId="0" borderId="3" xfId="0" applyFont="1" applyFill="1" applyBorder="1" applyAlignment="1"/>
    <xf numFmtId="0" fontId="5" fillId="0" borderId="1" xfId="0" applyFont="1" applyFill="1" applyBorder="1" applyAlignment="1"/>
    <xf numFmtId="189" fontId="5" fillId="2" borderId="13" xfId="0" applyNumberFormat="1" applyFont="1" applyFill="1" applyBorder="1" applyAlignment="1"/>
    <xf numFmtId="0" fontId="5" fillId="0" borderId="5" xfId="0" applyFont="1" applyFill="1" applyBorder="1" applyAlignment="1"/>
    <xf numFmtId="0" fontId="5" fillId="0" borderId="0" xfId="0" applyFont="1" applyFill="1" applyBorder="1" applyAlignment="1"/>
    <xf numFmtId="189" fontId="5" fillId="2" borderId="14" xfId="0" applyNumberFormat="1" applyFont="1" applyFill="1" applyBorder="1" applyAlignment="1"/>
    <xf numFmtId="189" fontId="5" fillId="0" borderId="12" xfId="0" applyNumberFormat="1" applyFont="1" applyBorder="1"/>
    <xf numFmtId="0" fontId="5" fillId="0" borderId="15" xfId="0" applyFont="1" applyFill="1" applyBorder="1"/>
    <xf numFmtId="0" fontId="5" fillId="0" borderId="7" xfId="0" applyFont="1" applyFill="1" applyBorder="1" applyAlignment="1"/>
    <xf numFmtId="0" fontId="5" fillId="0" borderId="2" xfId="0" applyFont="1" applyFill="1" applyBorder="1" applyAlignment="1"/>
    <xf numFmtId="189" fontId="5" fillId="2" borderId="9" xfId="0" applyNumberFormat="1" applyFont="1" applyFill="1" applyBorder="1" applyAlignment="1"/>
    <xf numFmtId="0" fontId="5" fillId="0" borderId="8" xfId="0" applyFont="1" applyBorder="1" applyAlignment="1">
      <alignment shrinkToFit="1"/>
    </xf>
    <xf numFmtId="0" fontId="5" fillId="5" borderId="14" xfId="0" applyFont="1" applyFill="1" applyBorder="1" applyAlignment="1">
      <alignment horizontal="center"/>
    </xf>
    <xf numFmtId="0" fontId="5" fillId="6" borderId="0" xfId="0" applyFont="1" applyFill="1" applyAlignment="1">
      <alignment vertical="top"/>
    </xf>
    <xf numFmtId="0" fontId="12" fillId="0" borderId="0" xfId="0" applyFont="1" applyAlignment="1">
      <alignment vertical="top"/>
    </xf>
    <xf numFmtId="0" fontId="12" fillId="0" borderId="0" xfId="0" applyFont="1" applyFill="1" applyBorder="1"/>
    <xf numFmtId="0" fontId="5" fillId="0" borderId="0" xfId="0" applyFont="1" applyAlignment="1">
      <alignment vertical="top"/>
    </xf>
    <xf numFmtId="0" fontId="5" fillId="0" borderId="0" xfId="0" applyFont="1" applyAlignment="1">
      <alignment horizontal="centerContinuous"/>
    </xf>
    <xf numFmtId="43" fontId="5" fillId="0" borderId="0" xfId="0" applyNumberFormat="1" applyFont="1"/>
    <xf numFmtId="0" fontId="5" fillId="0" borderId="10" xfId="0" applyFont="1" applyBorder="1" applyAlignment="1">
      <alignment horizontal="center" vertical="center"/>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0" borderId="15" xfId="0" applyFont="1" applyBorder="1" applyAlignment="1">
      <alignment vertical="center"/>
    </xf>
    <xf numFmtId="0" fontId="5"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5" fillId="0" borderId="5" xfId="0" applyFont="1" applyBorder="1" applyAlignment="1">
      <alignment horizontal="center" vertical="center"/>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183" fontId="5" fillId="0" borderId="0" xfId="0" applyNumberFormat="1" applyFont="1" applyBorder="1"/>
    <xf numFmtId="182" fontId="5" fillId="5" borderId="0" xfId="0" applyNumberFormat="1" applyFont="1" applyFill="1" applyBorder="1" applyAlignment="1">
      <alignment horizontal="right" vertical="center"/>
    </xf>
    <xf numFmtId="181" fontId="5" fillId="5" borderId="0" xfId="0" applyNumberFormat="1" applyFont="1" applyFill="1" applyBorder="1" applyAlignment="1">
      <alignment horizontal="right" vertical="center"/>
    </xf>
    <xf numFmtId="184" fontId="5" fillId="0" borderId="0" xfId="0" applyNumberFormat="1" applyFont="1" applyBorder="1" applyAlignment="1">
      <alignment horizontal="right" vertical="center"/>
    </xf>
    <xf numFmtId="187" fontId="5" fillId="0" borderId="0" xfId="0" applyNumberFormat="1" applyFont="1" applyBorder="1"/>
    <xf numFmtId="0" fontId="5" fillId="2" borderId="5" xfId="0" applyFont="1" applyFill="1" applyBorder="1"/>
    <xf numFmtId="38" fontId="5" fillId="2" borderId="0" xfId="1" applyFont="1" applyFill="1" applyBorder="1"/>
    <xf numFmtId="38" fontId="5" fillId="0" borderId="0" xfId="1" applyFont="1" applyFill="1" applyBorder="1"/>
    <xf numFmtId="183" fontId="5" fillId="0" borderId="15" xfId="0" applyNumberFormat="1" applyFont="1" applyBorder="1"/>
    <xf numFmtId="181" fontId="5" fillId="0" borderId="15" xfId="0" applyNumberFormat="1" applyFont="1" applyBorder="1"/>
    <xf numFmtId="184" fontId="5" fillId="0" borderId="15" xfId="0" applyNumberFormat="1" applyFont="1" applyBorder="1" applyAlignment="1">
      <alignment horizontal="right" vertical="center"/>
    </xf>
    <xf numFmtId="187" fontId="5" fillId="0" borderId="15" xfId="0" applyNumberFormat="1" applyFont="1" applyBorder="1"/>
    <xf numFmtId="183" fontId="5" fillId="0" borderId="10" xfId="0" applyNumberFormat="1" applyFont="1" applyBorder="1"/>
    <xf numFmtId="0" fontId="5" fillId="0" borderId="10" xfId="0" applyFont="1" applyBorder="1" applyAlignment="1">
      <alignment horizontal="center" vertical="center" wrapText="1"/>
    </xf>
    <xf numFmtId="0" fontId="5" fillId="0" borderId="5" xfId="0" applyFont="1" applyFill="1" applyBorder="1"/>
    <xf numFmtId="191" fontId="5" fillId="0" borderId="0" xfId="0" applyNumberFormat="1" applyFont="1" applyFill="1" applyBorder="1"/>
    <xf numFmtId="183" fontId="5" fillId="5" borderId="0" xfId="0" applyNumberFormat="1" applyFont="1" applyFill="1" applyBorder="1"/>
    <xf numFmtId="177" fontId="5" fillId="0" borderId="0" xfId="0" applyNumberFormat="1" applyFont="1"/>
    <xf numFmtId="180" fontId="5" fillId="0" borderId="0" xfId="0" applyNumberFormat="1" applyFont="1" applyBorder="1"/>
    <xf numFmtId="180" fontId="5" fillId="0" borderId="6" xfId="0" applyNumberFormat="1" applyFont="1" applyBorder="1"/>
    <xf numFmtId="186" fontId="5" fillId="0" borderId="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2" borderId="0" xfId="0" applyNumberFormat="1" applyFont="1" applyFill="1" applyBorder="1"/>
    <xf numFmtId="186" fontId="5" fillId="2" borderId="6" xfId="0" applyNumberFormat="1" applyFont="1" applyFill="1" applyBorder="1"/>
    <xf numFmtId="176" fontId="5" fillId="0" borderId="5" xfId="0" applyNumberFormat="1" applyFont="1" applyBorder="1"/>
    <xf numFmtId="188" fontId="5" fillId="2" borderId="0" xfId="0" applyNumberFormat="1" applyFont="1" applyFill="1" applyBorder="1"/>
    <xf numFmtId="188" fontId="5" fillId="2" borderId="6" xfId="0" applyNumberFormat="1" applyFont="1" applyFill="1" applyBorder="1"/>
    <xf numFmtId="0" fontId="5" fillId="3" borderId="5" xfId="0" applyFont="1" applyFill="1" applyBorder="1"/>
    <xf numFmtId="191" fontId="5" fillId="0" borderId="15" xfId="0" applyNumberFormat="1" applyFont="1" applyBorder="1"/>
    <xf numFmtId="183" fontId="5" fillId="5" borderId="15" xfId="0" applyNumberFormat="1" applyFont="1" applyFill="1" applyBorder="1"/>
    <xf numFmtId="192" fontId="5" fillId="0" borderId="15" xfId="0" applyNumberFormat="1" applyFont="1" applyBorder="1"/>
    <xf numFmtId="180" fontId="5" fillId="0" borderId="15" xfId="0" applyNumberFormat="1" applyFont="1" applyBorder="1"/>
    <xf numFmtId="180" fontId="5" fillId="0" borderId="11" xfId="0" applyNumberFormat="1" applyFont="1" applyBorder="1"/>
    <xf numFmtId="186" fontId="5" fillId="0" borderId="15" xfId="0" applyNumberFormat="1" applyFont="1" applyBorder="1"/>
    <xf numFmtId="180" fontId="5" fillId="2" borderId="15" xfId="0" applyNumberFormat="1" applyFont="1" applyFill="1" applyBorder="1"/>
    <xf numFmtId="186" fontId="5" fillId="2" borderId="11" xfId="0" applyNumberFormat="1" applyFont="1" applyFill="1" applyBorder="1"/>
    <xf numFmtId="176" fontId="5" fillId="0" borderId="10" xfId="0" applyNumberFormat="1" applyFont="1" applyBorder="1"/>
    <xf numFmtId="188" fontId="5" fillId="2" borderId="15" xfId="0" applyNumberFormat="1" applyFont="1" applyFill="1" applyBorder="1"/>
    <xf numFmtId="188" fontId="5" fillId="2" borderId="11" xfId="0" applyNumberFormat="1" applyFont="1" applyFill="1" applyBorder="1"/>
    <xf numFmtId="0" fontId="5" fillId="5" borderId="15" xfId="0" applyFont="1" applyFill="1" applyBorder="1"/>
    <xf numFmtId="193" fontId="5" fillId="5" borderId="15" xfId="1" applyNumberFormat="1" applyFont="1" applyFill="1" applyBorder="1"/>
    <xf numFmtId="193" fontId="5" fillId="0" borderId="0" xfId="1" applyNumberFormat="1" applyFont="1" applyBorder="1"/>
    <xf numFmtId="193" fontId="5" fillId="0" borderId="10" xfId="1" applyNumberFormat="1" applyFont="1" applyBorder="1"/>
    <xf numFmtId="193" fontId="5" fillId="0" borderId="15" xfId="1" applyNumberFormat="1" applyFont="1" applyBorder="1"/>
    <xf numFmtId="0" fontId="5" fillId="0" borderId="0" xfId="0" applyFont="1" applyAlignment="1">
      <alignment horizontal="right"/>
    </xf>
    <xf numFmtId="0" fontId="5" fillId="0" borderId="7" xfId="0" applyFont="1" applyBorder="1" applyAlignment="1">
      <alignment horizontal="center" vertical="top" wrapText="1"/>
    </xf>
    <xf numFmtId="0" fontId="5" fillId="7" borderId="13" xfId="0" applyFont="1" applyFill="1" applyBorder="1"/>
    <xf numFmtId="38" fontId="5" fillId="7" borderId="14" xfId="1" applyFont="1" applyFill="1" applyBorder="1"/>
    <xf numFmtId="38" fontId="5" fillId="7" borderId="12" xfId="1" applyFont="1" applyFill="1" applyBorder="1"/>
    <xf numFmtId="0" fontId="5" fillId="6" borderId="3" xfId="0" applyFont="1" applyFill="1" applyBorder="1"/>
    <xf numFmtId="0" fontId="5" fillId="6" borderId="4" xfId="0" applyFont="1" applyFill="1" applyBorder="1"/>
    <xf numFmtId="0" fontId="5" fillId="6" borderId="1" xfId="0" applyFont="1" applyFill="1" applyBorder="1"/>
    <xf numFmtId="0" fontId="5" fillId="6" borderId="7" xfId="0" applyFont="1" applyFill="1" applyBorder="1"/>
    <xf numFmtId="0" fontId="5" fillId="6" borderId="8" xfId="0" applyFont="1" applyFill="1" applyBorder="1"/>
    <xf numFmtId="0" fontId="5" fillId="6" borderId="5" xfId="0" applyFont="1" applyFill="1" applyBorder="1"/>
    <xf numFmtId="0" fontId="5" fillId="6" borderId="6" xfId="0" applyFont="1" applyFill="1" applyBorder="1"/>
    <xf numFmtId="185" fontId="5" fillId="6" borderId="0" xfId="1" applyNumberFormat="1" applyFont="1" applyFill="1" applyBorder="1"/>
    <xf numFmtId="38" fontId="5" fillId="6" borderId="0" xfId="1" applyFont="1" applyFill="1" applyBorder="1"/>
    <xf numFmtId="38" fontId="5" fillId="6" borderId="6" xfId="1" applyFont="1" applyFill="1" applyBorder="1"/>
    <xf numFmtId="0" fontId="5" fillId="6" borderId="10" xfId="0" applyFont="1" applyFill="1" applyBorder="1"/>
    <xf numFmtId="0" fontId="5" fillId="6" borderId="11" xfId="0" applyFont="1" applyFill="1" applyBorder="1"/>
    <xf numFmtId="185" fontId="5" fillId="6" borderId="10" xfId="1" applyNumberFormat="1" applyFont="1" applyFill="1" applyBorder="1"/>
    <xf numFmtId="185" fontId="5" fillId="6" borderId="15" xfId="1" applyNumberFormat="1" applyFont="1" applyFill="1" applyBorder="1"/>
    <xf numFmtId="38" fontId="5" fillId="6" borderId="15" xfId="1" applyFont="1" applyFill="1" applyBorder="1"/>
    <xf numFmtId="38" fontId="5" fillId="6" borderId="11" xfId="1" applyFont="1" applyFill="1" applyBorder="1"/>
    <xf numFmtId="0" fontId="5" fillId="6" borderId="3" xfId="0" applyFont="1" applyFill="1" applyBorder="1" applyAlignment="1">
      <alignment horizontal="center"/>
    </xf>
    <xf numFmtId="0" fontId="5" fillId="6" borderId="1" xfId="0" applyFont="1" applyFill="1" applyBorder="1" applyAlignment="1"/>
    <xf numFmtId="0" fontId="5" fillId="6" borderId="4" xfId="0" applyFont="1" applyFill="1" applyBorder="1" applyAlignment="1"/>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6" borderId="2" xfId="0" applyFont="1" applyFill="1" applyBorder="1" applyAlignment="1">
      <alignment horizontal="center"/>
    </xf>
    <xf numFmtId="0" fontId="5" fillId="6" borderId="5" xfId="0" applyFont="1" applyFill="1" applyBorder="1" applyAlignment="1"/>
    <xf numFmtId="38" fontId="5" fillId="6" borderId="5" xfId="1" applyFont="1" applyFill="1" applyBorder="1"/>
    <xf numFmtId="38" fontId="5" fillId="6" borderId="0" xfId="1" applyFont="1" applyFill="1" applyBorder="1" applyAlignment="1">
      <alignment horizontal="center"/>
    </xf>
    <xf numFmtId="38" fontId="5" fillId="6" borderId="6" xfId="1" applyFont="1" applyFill="1" applyBorder="1" applyAlignment="1">
      <alignment horizontal="center"/>
    </xf>
    <xf numFmtId="40" fontId="5" fillId="6" borderId="5" xfId="1" applyNumberFormat="1" applyFont="1" applyFill="1" applyBorder="1"/>
    <xf numFmtId="10" fontId="5" fillId="6" borderId="6" xfId="1" applyNumberFormat="1" applyFont="1" applyFill="1" applyBorder="1"/>
    <xf numFmtId="0" fontId="5" fillId="6" borderId="10" xfId="0" applyFont="1" applyFill="1" applyBorder="1" applyAlignment="1"/>
    <xf numFmtId="38" fontId="5" fillId="6" borderId="14" xfId="1" applyFont="1" applyFill="1" applyBorder="1"/>
    <xf numFmtId="0" fontId="5" fillId="7" borderId="9" xfId="0" applyFont="1" applyFill="1" applyBorder="1" applyAlignment="1">
      <alignment horizontal="center"/>
    </xf>
    <xf numFmtId="0" fontId="5" fillId="6" borderId="5" xfId="0" applyFont="1" applyFill="1" applyBorder="1" applyAlignment="1">
      <alignment vertical="top"/>
    </xf>
    <xf numFmtId="0" fontId="5" fillId="6" borderId="3" xfId="0" applyFont="1" applyFill="1" applyBorder="1" applyAlignment="1"/>
    <xf numFmtId="0" fontId="3" fillId="0" borderId="2" xfId="0" applyFont="1" applyBorder="1" applyAlignment="1">
      <alignment horizontal="center" vertical="top" wrapText="1"/>
    </xf>
    <xf numFmtId="185" fontId="5" fillId="0" borderId="0" xfId="1" applyNumberFormat="1" applyFont="1" applyBorder="1"/>
    <xf numFmtId="185" fontId="5" fillId="0" borderId="15" xfId="1" applyNumberFormat="1" applyFont="1" applyBorder="1"/>
    <xf numFmtId="185" fontId="5" fillId="0" borderId="6" xfId="1" applyNumberFormat="1" applyFont="1" applyBorder="1"/>
    <xf numFmtId="185" fontId="5" fillId="0" borderId="11" xfId="1" applyNumberFormat="1" applyFont="1" applyBorder="1"/>
    <xf numFmtId="185" fontId="5" fillId="0" borderId="0" xfId="1" applyNumberFormat="1" applyFont="1" applyBorder="1" applyAlignment="1">
      <alignment horizontal="right" vertical="center"/>
    </xf>
    <xf numFmtId="38" fontId="5" fillId="2" borderId="15" xfId="1" applyFont="1" applyFill="1" applyBorder="1"/>
    <xf numFmtId="185" fontId="5" fillId="2" borderId="0" xfId="1" applyNumberFormat="1" applyFont="1" applyFill="1" applyBorder="1"/>
    <xf numFmtId="185" fontId="5" fillId="2" borderId="15" xfId="1" applyNumberFormat="1" applyFont="1" applyFill="1" applyBorder="1"/>
    <xf numFmtId="38" fontId="5" fillId="2" borderId="6" xfId="1" applyFont="1" applyFill="1" applyBorder="1"/>
    <xf numFmtId="38" fontId="5" fillId="2" borderId="11" xfId="1" applyFont="1" applyFill="1" applyBorder="1"/>
    <xf numFmtId="185" fontId="5" fillId="2" borderId="6" xfId="1" applyNumberFormat="1" applyFont="1" applyFill="1" applyBorder="1"/>
    <xf numFmtId="185" fontId="5" fillId="2" borderId="11" xfId="1" applyNumberFormat="1" applyFont="1" applyFill="1" applyBorder="1"/>
    <xf numFmtId="0" fontId="3" fillId="0" borderId="0" xfId="0" applyFont="1" applyFill="1" applyBorder="1"/>
    <xf numFmtId="193" fontId="5" fillId="5" borderId="14" xfId="1" applyNumberFormat="1" applyFont="1" applyFill="1" applyBorder="1"/>
    <xf numFmtId="193" fontId="5" fillId="5" borderId="13" xfId="1" applyNumberFormat="1" applyFont="1" applyFill="1" applyBorder="1"/>
    <xf numFmtId="193" fontId="5" fillId="5" borderId="12" xfId="1" applyNumberFormat="1" applyFont="1" applyFill="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shrinkToFit="1"/>
    </xf>
    <xf numFmtId="0" fontId="5" fillId="0" borderId="14" xfId="0" applyFont="1" applyBorder="1" applyAlignment="1">
      <alignment horizontal="center" vertical="top"/>
    </xf>
    <xf numFmtId="0" fontId="5" fillId="0" borderId="13" xfId="0" applyFont="1" applyBorder="1" applyAlignment="1">
      <alignment horizontal="left"/>
    </xf>
    <xf numFmtId="0" fontId="5" fillId="0" borderId="8" xfId="0" applyFont="1" applyBorder="1" applyAlignment="1">
      <alignment horizontal="center" vertical="top" wrapText="1"/>
    </xf>
    <xf numFmtId="194" fontId="5" fillId="0" borderId="0" xfId="1" applyNumberFormat="1" applyFont="1" applyBorder="1"/>
    <xf numFmtId="194" fontId="5" fillId="0" borderId="6" xfId="1" applyNumberFormat="1" applyFont="1" applyBorder="1"/>
    <xf numFmtId="194" fontId="5" fillId="0" borderId="5" xfId="1" applyNumberFormat="1" applyFont="1" applyBorder="1"/>
    <xf numFmtId="194" fontId="5" fillId="0" borderId="14" xfId="1" applyNumberFormat="1" applyFont="1" applyBorder="1"/>
    <xf numFmtId="194" fontId="5" fillId="0" borderId="15" xfId="1" applyNumberFormat="1" applyFont="1" applyBorder="1"/>
    <xf numFmtId="194" fontId="5" fillId="0" borderId="11" xfId="1" applyNumberFormat="1" applyFont="1" applyBorder="1"/>
    <xf numFmtId="194" fontId="5" fillId="0" borderId="10" xfId="1" applyNumberFormat="1" applyFont="1" applyBorder="1"/>
    <xf numFmtId="194" fontId="5" fillId="0" borderId="12" xfId="1" applyNumberFormat="1" applyFont="1" applyBorder="1"/>
    <xf numFmtId="0" fontId="5" fillId="0" borderId="13" xfId="0" applyNumberFormat="1" applyFont="1" applyBorder="1" applyAlignment="1">
      <alignment horizontal="left"/>
    </xf>
    <xf numFmtId="194" fontId="5" fillId="0" borderId="1" xfId="1" applyNumberFormat="1" applyFont="1" applyBorder="1"/>
    <xf numFmtId="194" fontId="5" fillId="0" borderId="4" xfId="1" applyNumberFormat="1" applyFont="1" applyBorder="1"/>
    <xf numFmtId="194" fontId="5" fillId="0" borderId="3" xfId="1" applyNumberFormat="1" applyFont="1" applyBorder="1"/>
    <xf numFmtId="194" fontId="5" fillId="0" borderId="13" xfId="1" applyNumberFormat="1" applyFont="1" applyBorder="1"/>
    <xf numFmtId="194" fontId="5" fillId="0" borderId="0" xfId="1" applyNumberFormat="1" applyFont="1"/>
    <xf numFmtId="0" fontId="5" fillId="0" borderId="14" xfId="0" applyNumberFormat="1" applyFont="1" applyBorder="1" applyAlignment="1">
      <alignment horizontal="left"/>
    </xf>
    <xf numFmtId="0" fontId="5" fillId="0" borderId="12" xfId="0" applyNumberFormat="1" applyFont="1" applyBorder="1" applyAlignment="1">
      <alignment horizontal="left"/>
    </xf>
    <xf numFmtId="0" fontId="5" fillId="0" borderId="9" xfId="0" applyNumberFormat="1" applyFont="1" applyBorder="1" applyAlignment="1">
      <alignment horizontal="left"/>
    </xf>
    <xf numFmtId="194" fontId="5" fillId="0" borderId="2" xfId="1" applyNumberFormat="1" applyFont="1" applyBorder="1"/>
    <xf numFmtId="194" fontId="5" fillId="0" borderId="8" xfId="1" applyNumberFormat="1" applyFont="1" applyBorder="1"/>
    <xf numFmtId="194" fontId="5" fillId="0" borderId="7" xfId="1" applyNumberFormat="1" applyFont="1" applyBorder="1"/>
    <xf numFmtId="194" fontId="5" fillId="0" borderId="9" xfId="1" applyNumberFormat="1" applyFont="1" applyBorder="1"/>
    <xf numFmtId="195" fontId="5" fillId="0" borderId="0" xfId="1" applyNumberFormat="1" applyFont="1" applyBorder="1"/>
    <xf numFmtId="195" fontId="5" fillId="0" borderId="6" xfId="1" applyNumberFormat="1" applyFont="1" applyBorder="1"/>
    <xf numFmtId="195" fontId="5" fillId="0" borderId="14" xfId="1" applyNumberFormat="1" applyFont="1" applyBorder="1"/>
    <xf numFmtId="195" fontId="5" fillId="0" borderId="5" xfId="1" applyNumberFormat="1" applyFont="1" applyBorder="1"/>
    <xf numFmtId="195" fontId="5" fillId="0" borderId="15" xfId="1" applyNumberFormat="1" applyFont="1" applyBorder="1"/>
    <xf numFmtId="195" fontId="5" fillId="0" borderId="11" xfId="1" applyNumberFormat="1" applyFont="1" applyBorder="1"/>
    <xf numFmtId="195" fontId="5" fillId="0" borderId="12" xfId="1" applyNumberFormat="1" applyFont="1" applyBorder="1"/>
    <xf numFmtId="195" fontId="5" fillId="0" borderId="10" xfId="1" applyNumberFormat="1" applyFont="1" applyBorder="1"/>
    <xf numFmtId="195" fontId="5" fillId="0" borderId="1" xfId="1" applyNumberFormat="1" applyFont="1" applyBorder="1"/>
    <xf numFmtId="195" fontId="5" fillId="0" borderId="4" xfId="1" applyNumberFormat="1" applyFont="1" applyBorder="1"/>
    <xf numFmtId="195" fontId="5" fillId="0" borderId="13" xfId="1" applyNumberFormat="1" applyFont="1" applyBorder="1"/>
    <xf numFmtId="196" fontId="5" fillId="0" borderId="0" xfId="1" applyNumberFormat="1" applyFont="1"/>
    <xf numFmtId="195" fontId="5" fillId="0" borderId="2" xfId="1" applyNumberFormat="1" applyFont="1" applyBorder="1"/>
    <xf numFmtId="195" fontId="5" fillId="0" borderId="8" xfId="1" applyNumberFormat="1" applyFont="1" applyBorder="1"/>
    <xf numFmtId="195" fontId="5" fillId="0" borderId="9" xfId="1" applyNumberFormat="1" applyFont="1" applyBorder="1"/>
    <xf numFmtId="197" fontId="5" fillId="0" borderId="0" xfId="1" applyNumberFormat="1" applyFont="1" applyBorder="1"/>
    <xf numFmtId="197" fontId="5" fillId="0" borderId="6" xfId="1" applyNumberFormat="1" applyFont="1" applyBorder="1"/>
    <xf numFmtId="197" fontId="5" fillId="0" borderId="14" xfId="1" applyNumberFormat="1" applyFont="1" applyBorder="1"/>
    <xf numFmtId="197" fontId="5" fillId="0" borderId="10" xfId="1" applyNumberFormat="1" applyFont="1" applyBorder="1"/>
    <xf numFmtId="197" fontId="5" fillId="0" borderId="15" xfId="1" applyNumberFormat="1" applyFont="1" applyBorder="1"/>
    <xf numFmtId="197" fontId="5" fillId="0" borderId="11" xfId="1" applyNumberFormat="1" applyFont="1" applyBorder="1"/>
    <xf numFmtId="197" fontId="5" fillId="0" borderId="3" xfId="1" applyNumberFormat="1" applyFont="1" applyBorder="1"/>
    <xf numFmtId="49" fontId="0" fillId="0" borderId="0" xfId="0" applyNumberFormat="1" applyFont="1" applyBorder="1"/>
    <xf numFmtId="0" fontId="5" fillId="6" borderId="0" xfId="0" applyFont="1" applyFill="1" applyBorder="1"/>
    <xf numFmtId="0" fontId="5" fillId="0" borderId="1" xfId="0" applyFont="1" applyBorder="1" applyAlignment="1"/>
    <xf numFmtId="0" fontId="5" fillId="0" borderId="3" xfId="0" applyFont="1" applyBorder="1" applyAlignment="1"/>
    <xf numFmtId="38" fontId="5" fillId="0" borderId="14" xfId="1" applyFont="1" applyBorder="1" applyAlignment="1">
      <alignment horizontal="center" vertical="center"/>
    </xf>
    <xf numFmtId="38" fontId="5" fillId="0" borderId="6" xfId="1" applyFont="1" applyBorder="1" applyAlignment="1">
      <alignment horizontal="center" vertical="center"/>
    </xf>
    <xf numFmtId="0" fontId="5" fillId="0" borderId="14" xfId="0" applyFont="1" applyFill="1" applyBorder="1" applyAlignment="1">
      <alignment horizontal="center" vertical="center" wrapText="1"/>
    </xf>
    <xf numFmtId="197" fontId="5" fillId="0" borderId="1" xfId="1" applyNumberFormat="1" applyFont="1" applyBorder="1"/>
    <xf numFmtId="197" fontId="5" fillId="0" borderId="4" xfId="1" applyNumberFormat="1" applyFont="1" applyBorder="1"/>
    <xf numFmtId="187" fontId="5" fillId="0" borderId="14" xfId="1" applyNumberFormat="1" applyFont="1" applyFill="1" applyBorder="1"/>
    <xf numFmtId="38" fontId="5" fillId="0" borderId="4" xfId="1" applyFont="1" applyBorder="1"/>
    <xf numFmtId="197" fontId="5" fillId="0" borderId="13" xfId="1" applyNumberFormat="1" applyFont="1" applyBorder="1"/>
    <xf numFmtId="187" fontId="5" fillId="0" borderId="14" xfId="1" applyNumberFormat="1" applyFont="1" applyBorder="1"/>
    <xf numFmtId="197" fontId="5" fillId="0" borderId="5" xfId="1" applyNumberFormat="1" applyFont="1" applyBorder="1"/>
    <xf numFmtId="38" fontId="5" fillId="0" borderId="6" xfId="1" applyFont="1" applyBorder="1"/>
    <xf numFmtId="38" fontId="5" fillId="0" borderId="0" xfId="0" applyNumberFormat="1" applyFont="1" applyFill="1" applyBorder="1"/>
    <xf numFmtId="38" fontId="5" fillId="0" borderId="14" xfId="0" applyNumberFormat="1" applyFont="1" applyFill="1" applyBorder="1"/>
    <xf numFmtId="187" fontId="5" fillId="0" borderId="12" xfId="1" applyNumberFormat="1" applyFont="1" applyFill="1" applyBorder="1"/>
    <xf numFmtId="38" fontId="5" fillId="0" borderId="11" xfId="1" applyFont="1" applyBorder="1"/>
    <xf numFmtId="197" fontId="5" fillId="0" borderId="12" xfId="1" applyNumberFormat="1" applyFont="1" applyBorder="1"/>
    <xf numFmtId="187" fontId="5" fillId="0" borderId="12" xfId="1" applyNumberFormat="1" applyFont="1" applyBorder="1"/>
    <xf numFmtId="187" fontId="5" fillId="0" borderId="3" xfId="1" applyNumberFormat="1" applyFont="1" applyBorder="1"/>
    <xf numFmtId="187" fontId="5" fillId="0" borderId="1" xfId="1" applyNumberFormat="1" applyFont="1" applyBorder="1"/>
    <xf numFmtId="187" fontId="5" fillId="0" borderId="13" xfId="1" applyNumberFormat="1" applyFont="1" applyBorder="1"/>
    <xf numFmtId="187" fontId="5" fillId="0" borderId="5" xfId="1" applyNumberFormat="1" applyFont="1" applyBorder="1"/>
    <xf numFmtId="187" fontId="5" fillId="0" borderId="0" xfId="1" applyNumberFormat="1" applyFont="1" applyBorder="1"/>
    <xf numFmtId="187" fontId="5" fillId="0" borderId="10" xfId="1" applyNumberFormat="1" applyFont="1" applyBorder="1"/>
    <xf numFmtId="187" fontId="5" fillId="0" borderId="15" xfId="1" applyNumberFormat="1" applyFont="1" applyBorder="1"/>
    <xf numFmtId="0" fontId="5" fillId="6" borderId="11" xfId="0" applyFont="1" applyFill="1" applyBorder="1" applyAlignment="1"/>
    <xf numFmtId="0" fontId="5" fillId="8" borderId="5" xfId="0" applyFont="1" applyFill="1" applyBorder="1"/>
    <xf numFmtId="191" fontId="5" fillId="8" borderId="0" xfId="0" applyNumberFormat="1" applyFont="1" applyFill="1" applyBorder="1"/>
    <xf numFmtId="198" fontId="1" fillId="0" borderId="13" xfId="1" applyNumberFormat="1" applyFont="1" applyBorder="1"/>
    <xf numFmtId="198" fontId="1" fillId="0" borderId="14" xfId="1" applyNumberFormat="1" applyFont="1" applyBorder="1"/>
    <xf numFmtId="198" fontId="0" fillId="0" borderId="14" xfId="0" applyNumberFormat="1" applyFill="1" applyBorder="1"/>
    <xf numFmtId="198" fontId="0" fillId="0" borderId="9" xfId="0" applyNumberFormat="1" applyBorder="1"/>
    <xf numFmtId="0" fontId="5" fillId="6" borderId="10" xfId="0" applyFont="1" applyFill="1" applyBorder="1" applyAlignment="1">
      <alignment horizontal="center"/>
    </xf>
    <xf numFmtId="0" fontId="5" fillId="6" borderId="11" xfId="0" applyFont="1" applyFill="1" applyBorder="1" applyAlignment="1">
      <alignment horizontal="center"/>
    </xf>
    <xf numFmtId="0" fontId="5" fillId="0" borderId="0" xfId="0" applyFont="1" applyAlignment="1">
      <alignment horizontal="center" vertical="top"/>
    </xf>
    <xf numFmtId="0" fontId="5" fillId="0" borderId="3" xfId="0" applyFont="1" applyBorder="1" applyAlignment="1">
      <alignment horizontal="center"/>
    </xf>
    <xf numFmtId="0" fontId="5" fillId="0" borderId="4" xfId="0" applyFont="1" applyBorder="1" applyAlignment="1">
      <alignment horizontal="center"/>
    </xf>
  </cellXfs>
  <cellStyles count="3">
    <cellStyle name="桁区切り" xfId="1" builtinId="6"/>
    <cellStyle name="標準" xfId="0" builtinId="0"/>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pane xSplit="1" ySplit="2" topLeftCell="B3" activePane="bottomRight" state="frozen"/>
      <selection pane="topRight" activeCell="B1" sqref="B1"/>
      <selection pane="bottomLeft" activeCell="A3" sqref="A3"/>
      <selection pane="bottomRight" activeCell="E5" sqref="E5"/>
    </sheetView>
  </sheetViews>
  <sheetFormatPr defaultRowHeight="13.5"/>
  <cols>
    <col min="1" max="1" width="17.75" style="61" customWidth="1"/>
    <col min="2" max="2" width="29" style="61" bestFit="1" customWidth="1"/>
    <col min="3" max="3" width="17.875" style="61" customWidth="1"/>
    <col min="4" max="16384" width="9" style="61"/>
  </cols>
  <sheetData>
    <row r="1" spans="1:3">
      <c r="A1" s="60" t="s">
        <v>250</v>
      </c>
    </row>
    <row r="2" spans="1:3">
      <c r="A2" s="62" t="s">
        <v>122</v>
      </c>
      <c r="B2" s="63" t="s">
        <v>123</v>
      </c>
      <c r="C2" s="64" t="s">
        <v>124</v>
      </c>
    </row>
    <row r="3" spans="1:3" ht="15" customHeight="1">
      <c r="A3" s="62" t="s">
        <v>158</v>
      </c>
      <c r="B3" s="63"/>
      <c r="C3" s="64"/>
    </row>
    <row r="4" spans="1:3" ht="15" customHeight="1">
      <c r="A4" s="65" t="s">
        <v>110</v>
      </c>
      <c r="B4" s="66" t="s">
        <v>120</v>
      </c>
      <c r="C4" s="67"/>
    </row>
    <row r="5" spans="1:3" ht="15" customHeight="1">
      <c r="A5" s="65" t="s">
        <v>114</v>
      </c>
      <c r="B5" s="66" t="s">
        <v>121</v>
      </c>
      <c r="C5" s="67"/>
    </row>
    <row r="6" spans="1:3" ht="15" customHeight="1">
      <c r="A6" s="65" t="s">
        <v>236</v>
      </c>
      <c r="B6" s="68" t="s">
        <v>244</v>
      </c>
      <c r="C6" s="67"/>
    </row>
    <row r="7" spans="1:3" ht="15" customHeight="1">
      <c r="A7" s="65" t="s">
        <v>237</v>
      </c>
      <c r="B7" s="68" t="s">
        <v>245</v>
      </c>
      <c r="C7" s="67"/>
    </row>
    <row r="8" spans="1:3" ht="15" customHeight="1">
      <c r="A8" s="65" t="s">
        <v>238</v>
      </c>
      <c r="B8" s="69" t="s">
        <v>241</v>
      </c>
      <c r="C8" s="67"/>
    </row>
    <row r="9" spans="1:3" ht="15" customHeight="1">
      <c r="A9" s="70" t="s">
        <v>115</v>
      </c>
      <c r="B9" s="71" t="s">
        <v>87</v>
      </c>
      <c r="C9" s="72" t="s">
        <v>452</v>
      </c>
    </row>
    <row r="10" spans="1:3" ht="15" customHeight="1">
      <c r="A10" s="70" t="s">
        <v>235</v>
      </c>
      <c r="B10" s="71" t="s">
        <v>240</v>
      </c>
      <c r="C10" s="72" t="s">
        <v>452</v>
      </c>
    </row>
    <row r="11" spans="1:3" ht="15" customHeight="1">
      <c r="A11" s="70" t="s">
        <v>242</v>
      </c>
      <c r="B11" s="71" t="s">
        <v>243</v>
      </c>
      <c r="C11" s="72" t="s">
        <v>452</v>
      </c>
    </row>
    <row r="12" spans="1:3" ht="15" customHeight="1">
      <c r="A12" s="73" t="s">
        <v>116</v>
      </c>
      <c r="B12" s="74" t="s">
        <v>451</v>
      </c>
      <c r="C12" s="75"/>
    </row>
    <row r="13" spans="1:3" ht="15" customHeight="1">
      <c r="A13" s="70" t="s">
        <v>117</v>
      </c>
      <c r="B13" s="76" t="s">
        <v>450</v>
      </c>
      <c r="C13" s="67"/>
    </row>
    <row r="14" spans="1:3" ht="15" customHeight="1">
      <c r="A14" s="70" t="s">
        <v>118</v>
      </c>
      <c r="B14" s="76" t="s">
        <v>450</v>
      </c>
      <c r="C14" s="67"/>
    </row>
    <row r="15" spans="1:3" ht="15" customHeight="1">
      <c r="A15" s="77" t="s">
        <v>119</v>
      </c>
      <c r="B15" s="78" t="s">
        <v>450</v>
      </c>
      <c r="C15" s="79"/>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heetViews>
  <sheetFormatPr defaultRowHeight="13.5"/>
  <cols>
    <col min="1" max="1" width="4.25" customWidth="1"/>
  </cols>
  <sheetData>
    <row r="1" spans="1:18" ht="14.25">
      <c r="A1" s="5" t="s">
        <v>88</v>
      </c>
    </row>
    <row r="2" spans="1:18">
      <c r="A2" s="6"/>
      <c r="B2" s="7" t="s">
        <v>89</v>
      </c>
      <c r="C2" s="3"/>
      <c r="D2" s="3"/>
      <c r="E2" s="3"/>
      <c r="F2" s="3"/>
      <c r="G2" s="3"/>
      <c r="H2" s="3"/>
      <c r="I2" s="3"/>
      <c r="J2" s="3"/>
      <c r="K2" s="3"/>
      <c r="L2" s="3"/>
      <c r="M2" s="3"/>
      <c r="N2" s="3"/>
      <c r="O2" s="3"/>
      <c r="P2" s="3"/>
      <c r="Q2" s="3"/>
      <c r="R2" s="8"/>
    </row>
    <row r="3" spans="1:18" ht="14.25">
      <c r="A3" s="9"/>
      <c r="B3" s="10"/>
      <c r="C3" s="1"/>
      <c r="D3" s="1"/>
      <c r="E3" s="1"/>
      <c r="F3" s="1"/>
      <c r="G3" s="1"/>
      <c r="H3" s="1"/>
      <c r="I3" s="1"/>
      <c r="J3" s="1"/>
      <c r="K3" s="1"/>
      <c r="L3" s="1"/>
      <c r="M3" s="1"/>
      <c r="N3" s="1"/>
      <c r="O3" s="1"/>
      <c r="P3" s="1"/>
      <c r="Q3" s="1"/>
      <c r="R3" s="11"/>
    </row>
    <row r="4" spans="1:18">
      <c r="A4" s="12" t="s">
        <v>90</v>
      </c>
      <c r="B4" s="1"/>
      <c r="C4" s="1"/>
      <c r="D4" s="1"/>
      <c r="E4" s="1"/>
      <c r="F4" s="1"/>
      <c r="G4" s="1"/>
      <c r="H4" s="1"/>
      <c r="I4" s="1"/>
      <c r="J4" s="1"/>
      <c r="K4" s="1"/>
      <c r="L4" s="1"/>
      <c r="M4" s="1"/>
      <c r="N4" s="1"/>
      <c r="O4" s="1"/>
      <c r="P4" s="1"/>
      <c r="Q4" s="1"/>
      <c r="R4" s="11"/>
    </row>
    <row r="5" spans="1:18">
      <c r="A5" s="9"/>
      <c r="B5" s="13" t="s">
        <v>91</v>
      </c>
      <c r="C5" s="1"/>
      <c r="D5" s="1"/>
      <c r="E5" s="1"/>
      <c r="F5" s="1"/>
      <c r="G5" s="1"/>
      <c r="H5" s="1"/>
      <c r="I5" s="1"/>
      <c r="J5" s="1"/>
      <c r="K5" s="1"/>
      <c r="L5" s="1"/>
      <c r="M5" s="1"/>
      <c r="N5" s="1"/>
      <c r="O5" s="1"/>
      <c r="P5" s="1"/>
      <c r="Q5" s="1"/>
      <c r="R5" s="11"/>
    </row>
    <row r="6" spans="1:18">
      <c r="A6" s="9"/>
      <c r="B6" s="13" t="s">
        <v>92</v>
      </c>
      <c r="C6" s="1"/>
      <c r="D6" s="1"/>
      <c r="E6" s="1"/>
      <c r="F6" s="1"/>
      <c r="G6" s="1"/>
      <c r="H6" s="1"/>
      <c r="I6" s="1"/>
      <c r="J6" s="1"/>
      <c r="K6" s="1"/>
      <c r="L6" s="1"/>
      <c r="M6" s="1"/>
      <c r="N6" s="1"/>
      <c r="O6" s="1"/>
      <c r="P6" s="1"/>
      <c r="Q6" s="1"/>
      <c r="R6" s="11"/>
    </row>
    <row r="7" spans="1:18">
      <c r="A7" s="9"/>
      <c r="B7" s="13" t="s">
        <v>93</v>
      </c>
      <c r="C7" s="1"/>
      <c r="D7" s="1"/>
      <c r="E7" s="1"/>
      <c r="F7" s="1"/>
      <c r="G7" s="1"/>
      <c r="H7" s="1"/>
      <c r="I7" s="1"/>
      <c r="J7" s="1"/>
      <c r="K7" s="1"/>
      <c r="L7" s="1"/>
      <c r="M7" s="1"/>
      <c r="N7" s="1"/>
      <c r="O7" s="1"/>
      <c r="P7" s="1"/>
      <c r="Q7" s="1"/>
      <c r="R7" s="11"/>
    </row>
    <row r="8" spans="1:18">
      <c r="A8" s="9"/>
      <c r="B8" s="13" t="s">
        <v>94</v>
      </c>
      <c r="C8" s="1"/>
      <c r="D8" s="1"/>
      <c r="E8" s="1"/>
      <c r="F8" s="1"/>
      <c r="G8" s="1"/>
      <c r="H8" s="1"/>
      <c r="I8" s="1"/>
      <c r="J8" s="1"/>
      <c r="K8" s="1"/>
      <c r="L8" s="1"/>
      <c r="M8" s="1"/>
      <c r="N8" s="1"/>
      <c r="O8" s="1"/>
      <c r="P8" s="1"/>
      <c r="Q8" s="1"/>
      <c r="R8" s="11"/>
    </row>
    <row r="9" spans="1:18">
      <c r="A9" s="9"/>
      <c r="B9" s="13" t="s">
        <v>95</v>
      </c>
      <c r="C9" s="1"/>
      <c r="D9" s="1"/>
      <c r="E9" s="1"/>
      <c r="F9" s="1"/>
      <c r="G9" s="1"/>
      <c r="H9" s="1"/>
      <c r="I9" s="1"/>
      <c r="J9" s="1"/>
      <c r="K9" s="1"/>
      <c r="L9" s="1"/>
      <c r="M9" s="1"/>
      <c r="N9" s="1"/>
      <c r="O9" s="1"/>
      <c r="P9" s="1"/>
      <c r="Q9" s="1"/>
      <c r="R9" s="11"/>
    </row>
    <row r="10" spans="1:18">
      <c r="A10" s="9"/>
      <c r="B10" s="13" t="s">
        <v>96</v>
      </c>
      <c r="C10" s="1"/>
      <c r="D10" s="1"/>
      <c r="E10" s="1"/>
      <c r="F10" s="1"/>
      <c r="G10" s="1"/>
      <c r="H10" s="1"/>
      <c r="I10" s="1"/>
      <c r="J10" s="1"/>
      <c r="K10" s="1"/>
      <c r="L10" s="1"/>
      <c r="M10" s="1"/>
      <c r="N10" s="1"/>
      <c r="O10" s="1"/>
      <c r="P10" s="1"/>
      <c r="Q10" s="1"/>
      <c r="R10" s="11"/>
    </row>
    <row r="11" spans="1:18">
      <c r="A11" s="9"/>
      <c r="B11" s="13" t="s">
        <v>97</v>
      </c>
      <c r="C11" s="1"/>
      <c r="D11" s="1"/>
      <c r="E11" s="1"/>
      <c r="F11" s="1"/>
      <c r="G11" s="1"/>
      <c r="H11" s="1"/>
      <c r="I11" s="1"/>
      <c r="J11" s="1"/>
      <c r="K11" s="1"/>
      <c r="L11" s="1"/>
      <c r="M11" s="1"/>
      <c r="N11" s="1"/>
      <c r="O11" s="1"/>
      <c r="P11" s="1"/>
      <c r="Q11" s="1"/>
      <c r="R11" s="11"/>
    </row>
    <row r="12" spans="1:18" ht="14.25">
      <c r="A12" s="9"/>
      <c r="B12" s="10"/>
      <c r="C12" s="1"/>
      <c r="D12" s="1"/>
      <c r="E12" s="1"/>
      <c r="F12" s="1"/>
      <c r="G12" s="1"/>
      <c r="H12" s="1"/>
      <c r="I12" s="1"/>
      <c r="J12" s="1"/>
      <c r="K12" s="1"/>
      <c r="L12" s="1"/>
      <c r="M12" s="1"/>
      <c r="N12" s="1"/>
      <c r="O12" s="1"/>
      <c r="P12" s="1"/>
      <c r="Q12" s="1"/>
      <c r="R12" s="11"/>
    </row>
    <row r="13" spans="1:18">
      <c r="A13" s="12" t="s">
        <v>98</v>
      </c>
      <c r="B13" s="1"/>
      <c r="C13" s="1"/>
      <c r="D13" s="1"/>
      <c r="E13" s="1"/>
      <c r="F13" s="1"/>
      <c r="G13" s="1"/>
      <c r="H13" s="1"/>
      <c r="I13" s="1"/>
      <c r="J13" s="1"/>
      <c r="K13" s="1"/>
      <c r="L13" s="1"/>
      <c r="M13" s="1"/>
      <c r="N13" s="1"/>
      <c r="O13" s="1"/>
      <c r="P13" s="1"/>
      <c r="Q13" s="1"/>
      <c r="R13" s="11"/>
    </row>
    <row r="14" spans="1:18">
      <c r="A14" s="9"/>
      <c r="B14" s="14" t="s">
        <v>324</v>
      </c>
      <c r="C14" s="1"/>
      <c r="D14" s="1"/>
      <c r="E14" s="1"/>
      <c r="F14" s="1"/>
      <c r="G14" s="1"/>
      <c r="H14" s="1"/>
      <c r="I14" s="1"/>
      <c r="J14" s="1"/>
      <c r="K14" s="1"/>
      <c r="L14" s="1"/>
      <c r="M14" s="1"/>
      <c r="N14" s="1"/>
      <c r="O14" s="1"/>
      <c r="P14" s="1"/>
      <c r="Q14" s="1"/>
      <c r="R14" s="11"/>
    </row>
    <row r="15" spans="1:18">
      <c r="A15" s="9"/>
      <c r="B15" s="14" t="s">
        <v>325</v>
      </c>
      <c r="C15" s="1"/>
      <c r="D15" s="1"/>
      <c r="E15" s="1"/>
      <c r="F15" s="1"/>
      <c r="G15" s="1"/>
      <c r="H15" s="1"/>
      <c r="I15" s="1"/>
      <c r="J15" s="1"/>
      <c r="K15" s="1"/>
      <c r="L15" s="1"/>
      <c r="M15" s="1"/>
      <c r="N15" s="1"/>
      <c r="O15" s="1"/>
      <c r="P15" s="1"/>
      <c r="Q15" s="1"/>
      <c r="R15" s="11"/>
    </row>
    <row r="16" spans="1:18">
      <c r="A16" s="9"/>
      <c r="B16" s="14" t="s">
        <v>99</v>
      </c>
      <c r="C16" s="1"/>
      <c r="D16" s="1"/>
      <c r="E16" s="1"/>
      <c r="F16" s="1"/>
      <c r="G16" s="1"/>
      <c r="H16" s="1"/>
      <c r="I16" s="1"/>
      <c r="J16" s="1"/>
      <c r="K16" s="1"/>
      <c r="L16" s="1"/>
      <c r="M16" s="1"/>
      <c r="N16" s="1"/>
      <c r="O16" s="1"/>
      <c r="P16" s="1"/>
      <c r="Q16" s="1"/>
      <c r="R16" s="11"/>
    </row>
    <row r="17" spans="1:18">
      <c r="A17" s="9"/>
      <c r="B17" s="14" t="s">
        <v>100</v>
      </c>
      <c r="C17" s="1"/>
      <c r="D17" s="1"/>
      <c r="E17" s="1"/>
      <c r="F17" s="1"/>
      <c r="G17" s="1"/>
      <c r="H17" s="1"/>
      <c r="I17" s="1"/>
      <c r="J17" s="1"/>
      <c r="K17" s="1"/>
      <c r="L17" s="1"/>
      <c r="M17" s="1"/>
      <c r="N17" s="1"/>
      <c r="O17" s="1"/>
      <c r="P17" s="1"/>
      <c r="Q17" s="1"/>
      <c r="R17" s="11"/>
    </row>
    <row r="18" spans="1:18">
      <c r="A18" s="9"/>
      <c r="B18" s="14" t="s">
        <v>101</v>
      </c>
      <c r="C18" s="1"/>
      <c r="D18" s="1"/>
      <c r="E18" s="1"/>
      <c r="F18" s="1"/>
      <c r="G18" s="1"/>
      <c r="H18" s="1"/>
      <c r="I18" s="1"/>
      <c r="J18" s="1"/>
      <c r="K18" s="1"/>
      <c r="L18" s="1"/>
      <c r="M18" s="1"/>
      <c r="N18" s="1"/>
      <c r="O18" s="1"/>
      <c r="P18" s="1"/>
      <c r="Q18" s="1"/>
      <c r="R18" s="11"/>
    </row>
    <row r="19" spans="1:18">
      <c r="A19" s="9"/>
      <c r="B19" s="14" t="s">
        <v>102</v>
      </c>
      <c r="C19" s="1"/>
      <c r="D19" s="1"/>
      <c r="E19" s="1"/>
      <c r="F19" s="1"/>
      <c r="G19" s="1"/>
      <c r="H19" s="1"/>
      <c r="I19" s="1"/>
      <c r="J19" s="1"/>
      <c r="K19" s="1"/>
      <c r="L19" s="1"/>
      <c r="M19" s="1"/>
      <c r="N19" s="1"/>
      <c r="O19" s="1"/>
      <c r="P19" s="1"/>
      <c r="Q19" s="1"/>
      <c r="R19" s="11"/>
    </row>
    <row r="20" spans="1:18">
      <c r="A20" s="9"/>
      <c r="B20" s="14" t="s">
        <v>103</v>
      </c>
      <c r="C20" s="1"/>
      <c r="D20" s="1"/>
      <c r="E20" s="1"/>
      <c r="F20" s="1"/>
      <c r="G20" s="1"/>
      <c r="H20" s="1"/>
      <c r="I20" s="1"/>
      <c r="J20" s="1"/>
      <c r="K20" s="1"/>
      <c r="L20" s="1"/>
      <c r="M20" s="1"/>
      <c r="N20" s="1"/>
      <c r="O20" s="1"/>
      <c r="P20" s="1"/>
      <c r="Q20" s="1"/>
      <c r="R20" s="11"/>
    </row>
    <row r="21" spans="1:18">
      <c r="A21" s="9"/>
      <c r="B21" s="14" t="s">
        <v>104</v>
      </c>
      <c r="C21" s="1"/>
      <c r="D21" s="1"/>
      <c r="E21" s="1"/>
      <c r="F21" s="1"/>
      <c r="G21" s="1"/>
      <c r="H21" s="1"/>
      <c r="I21" s="1"/>
      <c r="J21" s="1"/>
      <c r="K21" s="1"/>
      <c r="L21" s="1"/>
      <c r="M21" s="1"/>
      <c r="N21" s="1"/>
      <c r="O21" s="1"/>
      <c r="P21" s="1"/>
      <c r="Q21" s="1"/>
      <c r="R21" s="11"/>
    </row>
    <row r="22" spans="1:18">
      <c r="A22" s="9"/>
      <c r="B22" s="15"/>
      <c r="C22" s="1"/>
      <c r="D22" s="1"/>
      <c r="E22" s="1"/>
      <c r="F22" s="1"/>
      <c r="G22" s="1"/>
      <c r="H22" s="1"/>
      <c r="I22" s="1"/>
      <c r="J22" s="1"/>
      <c r="K22" s="1"/>
      <c r="L22" s="1"/>
      <c r="M22" s="1"/>
      <c r="N22" s="1"/>
      <c r="O22" s="1"/>
      <c r="P22" s="1"/>
      <c r="Q22" s="1"/>
      <c r="R22" s="11"/>
    </row>
    <row r="23" spans="1:18">
      <c r="A23" s="16" t="s">
        <v>105</v>
      </c>
      <c r="B23" s="1"/>
      <c r="C23" s="1"/>
      <c r="D23" s="1"/>
      <c r="E23" s="1"/>
      <c r="F23" s="1"/>
      <c r="G23" s="1"/>
      <c r="H23" s="1"/>
      <c r="I23" s="1"/>
      <c r="J23" s="1"/>
      <c r="K23" s="1"/>
      <c r="L23" s="1"/>
      <c r="M23" s="1"/>
      <c r="N23" s="1"/>
      <c r="O23" s="1"/>
      <c r="P23" s="1"/>
      <c r="Q23" s="1"/>
      <c r="R23" s="11"/>
    </row>
    <row r="24" spans="1:18">
      <c r="A24" s="9"/>
      <c r="B24" s="17" t="s">
        <v>106</v>
      </c>
      <c r="C24" s="1"/>
      <c r="D24" s="1"/>
      <c r="E24" s="1"/>
      <c r="F24" s="1"/>
      <c r="G24" s="1"/>
      <c r="H24" s="1"/>
      <c r="I24" s="1"/>
      <c r="J24" s="1"/>
      <c r="K24" s="1"/>
      <c r="L24" s="1"/>
      <c r="M24" s="1"/>
      <c r="N24" s="1"/>
      <c r="O24" s="1"/>
      <c r="P24" s="1"/>
      <c r="Q24" s="1"/>
      <c r="R24" s="11"/>
    </row>
    <row r="25" spans="1:18">
      <c r="A25" s="9"/>
      <c r="B25" s="17" t="s">
        <v>326</v>
      </c>
      <c r="C25" s="1"/>
      <c r="D25" s="1"/>
      <c r="E25" s="1"/>
      <c r="F25" s="1"/>
      <c r="G25" s="1"/>
      <c r="H25" s="1"/>
      <c r="I25" s="1"/>
      <c r="J25" s="1"/>
      <c r="K25" s="1"/>
      <c r="L25" s="1"/>
      <c r="M25" s="1"/>
      <c r="N25" s="1"/>
      <c r="O25" s="1"/>
      <c r="P25" s="1"/>
      <c r="Q25" s="1"/>
      <c r="R25" s="11"/>
    </row>
    <row r="26" spans="1:18">
      <c r="A26" s="9"/>
      <c r="B26" s="17" t="s">
        <v>107</v>
      </c>
      <c r="C26" s="1"/>
      <c r="D26" s="1"/>
      <c r="E26" s="1"/>
      <c r="F26" s="1"/>
      <c r="G26" s="1"/>
      <c r="H26" s="1"/>
      <c r="I26" s="1"/>
      <c r="J26" s="1"/>
      <c r="K26" s="1"/>
      <c r="L26" s="1"/>
      <c r="M26" s="1"/>
      <c r="N26" s="1"/>
      <c r="O26" s="1"/>
      <c r="P26" s="1"/>
      <c r="Q26" s="1"/>
      <c r="R26" s="11"/>
    </row>
    <row r="27" spans="1:18">
      <c r="A27" s="9"/>
      <c r="B27" s="17" t="s">
        <v>139</v>
      </c>
      <c r="C27" s="1"/>
      <c r="D27" s="1"/>
      <c r="E27" s="1"/>
      <c r="F27" s="1"/>
      <c r="G27" s="1"/>
      <c r="H27" s="1"/>
      <c r="I27" s="1"/>
      <c r="J27" s="1"/>
      <c r="K27" s="1"/>
      <c r="L27" s="1"/>
      <c r="M27" s="1"/>
      <c r="N27" s="1"/>
      <c r="O27" s="1"/>
      <c r="P27" s="1"/>
      <c r="Q27" s="1"/>
      <c r="R27" s="11"/>
    </row>
    <row r="28" spans="1:18">
      <c r="A28" s="9"/>
      <c r="B28" s="14" t="s">
        <v>140</v>
      </c>
      <c r="C28" s="1"/>
      <c r="D28" s="1"/>
      <c r="E28" s="1"/>
      <c r="F28" s="1"/>
      <c r="G28" s="1"/>
      <c r="H28" s="1"/>
      <c r="I28" s="1"/>
      <c r="J28" s="1"/>
      <c r="K28" s="1"/>
      <c r="L28" s="1"/>
      <c r="M28" s="1"/>
      <c r="N28" s="1"/>
      <c r="O28" s="1"/>
      <c r="P28" s="1"/>
      <c r="Q28" s="1"/>
      <c r="R28" s="11"/>
    </row>
    <row r="29" spans="1:18">
      <c r="A29" s="9"/>
      <c r="B29" s="18" t="s">
        <v>141</v>
      </c>
      <c r="C29" s="1"/>
      <c r="D29" s="1"/>
      <c r="E29" s="1"/>
      <c r="F29" s="1"/>
      <c r="G29" s="1"/>
      <c r="H29" s="1"/>
      <c r="I29" s="1"/>
      <c r="J29" s="1"/>
      <c r="K29" s="1"/>
      <c r="L29" s="1"/>
      <c r="M29" s="1"/>
      <c r="N29" s="1"/>
      <c r="O29" s="1"/>
      <c r="P29" s="1"/>
      <c r="Q29" s="1"/>
      <c r="R29" s="11"/>
    </row>
    <row r="30" spans="1:18">
      <c r="A30" s="9"/>
      <c r="B30" s="14"/>
      <c r="C30" s="1"/>
      <c r="D30" s="1"/>
      <c r="E30" s="1"/>
      <c r="F30" s="1"/>
      <c r="G30" s="1"/>
      <c r="H30" s="1"/>
      <c r="I30" s="1"/>
      <c r="J30" s="1"/>
      <c r="K30" s="1"/>
      <c r="L30" s="1"/>
      <c r="M30" s="1"/>
      <c r="N30" s="1"/>
      <c r="O30" s="1"/>
      <c r="P30" s="1"/>
      <c r="Q30" s="1"/>
      <c r="R30" s="11"/>
    </row>
    <row r="31" spans="1:18">
      <c r="A31" s="9"/>
      <c r="B31" s="15"/>
      <c r="C31" s="1"/>
      <c r="D31" s="1"/>
      <c r="E31" s="1"/>
      <c r="F31" s="1"/>
      <c r="G31" s="1"/>
      <c r="H31" s="1"/>
      <c r="I31" s="1"/>
      <c r="J31" s="1"/>
      <c r="K31" s="1"/>
      <c r="L31" s="1"/>
      <c r="M31" s="1"/>
      <c r="N31" s="1"/>
      <c r="O31" s="1"/>
      <c r="P31" s="1"/>
      <c r="Q31" s="1"/>
      <c r="R31" s="11"/>
    </row>
    <row r="32" spans="1:18">
      <c r="A32" s="16" t="s">
        <v>108</v>
      </c>
      <c r="B32" s="1"/>
      <c r="C32" s="1"/>
      <c r="D32" s="1"/>
      <c r="E32" s="1"/>
      <c r="F32" s="1"/>
      <c r="G32" s="1"/>
      <c r="H32" s="1"/>
      <c r="I32" s="1"/>
      <c r="J32" s="1"/>
      <c r="K32" s="1"/>
      <c r="L32" s="1"/>
      <c r="M32" s="1"/>
      <c r="N32" s="1"/>
      <c r="O32" s="1"/>
      <c r="P32" s="1"/>
      <c r="Q32" s="1"/>
      <c r="R32" s="11"/>
    </row>
    <row r="33" spans="1:18">
      <c r="A33" s="9"/>
      <c r="B33" s="14" t="s">
        <v>142</v>
      </c>
      <c r="C33" s="1"/>
      <c r="D33" s="1"/>
      <c r="E33" s="1"/>
      <c r="F33" s="1"/>
      <c r="G33" s="1"/>
      <c r="H33" s="1"/>
      <c r="I33" s="1"/>
      <c r="J33" s="1"/>
      <c r="K33" s="1"/>
      <c r="L33" s="1"/>
      <c r="M33" s="1"/>
      <c r="N33" s="1"/>
      <c r="O33" s="1"/>
      <c r="P33" s="1"/>
      <c r="Q33" s="1"/>
      <c r="R33" s="11"/>
    </row>
    <row r="34" spans="1:18">
      <c r="A34" s="9"/>
      <c r="B34" s="14" t="s">
        <v>143</v>
      </c>
      <c r="C34" s="1"/>
      <c r="D34" s="1"/>
      <c r="E34" s="1"/>
      <c r="F34" s="1"/>
      <c r="G34" s="1"/>
      <c r="H34" s="1"/>
      <c r="I34" s="1"/>
      <c r="J34" s="1"/>
      <c r="K34" s="1"/>
      <c r="L34" s="1"/>
      <c r="M34" s="1"/>
      <c r="N34" s="1"/>
      <c r="O34" s="1"/>
      <c r="P34" s="1"/>
      <c r="Q34" s="1"/>
      <c r="R34" s="11"/>
    </row>
    <row r="35" spans="1:18">
      <c r="A35" s="9"/>
      <c r="B35" s="14" t="s">
        <v>144</v>
      </c>
      <c r="C35" s="1"/>
      <c r="D35" s="1"/>
      <c r="E35" s="1"/>
      <c r="F35" s="1"/>
      <c r="G35" s="1"/>
      <c r="H35" s="1"/>
      <c r="I35" s="1"/>
      <c r="J35" s="1"/>
      <c r="K35" s="1"/>
      <c r="L35" s="1"/>
      <c r="M35" s="1"/>
      <c r="N35" s="1"/>
      <c r="O35" s="1"/>
      <c r="P35" s="1"/>
      <c r="Q35" s="1"/>
      <c r="R35" s="11"/>
    </row>
    <row r="36" spans="1:18">
      <c r="A36" s="9"/>
      <c r="B36" s="17" t="s">
        <v>145</v>
      </c>
      <c r="C36" s="1"/>
      <c r="D36" s="1"/>
      <c r="E36" s="1"/>
      <c r="F36" s="1"/>
      <c r="G36" s="1"/>
      <c r="H36" s="1"/>
      <c r="I36" s="1"/>
      <c r="J36" s="1"/>
      <c r="K36" s="1"/>
      <c r="L36" s="1"/>
      <c r="M36" s="1"/>
      <c r="N36" s="1"/>
      <c r="O36" s="1"/>
      <c r="P36" s="1"/>
      <c r="Q36" s="1"/>
      <c r="R36" s="11"/>
    </row>
    <row r="37" spans="1:18">
      <c r="A37" s="9"/>
      <c r="B37" s="14" t="s">
        <v>146</v>
      </c>
      <c r="C37" s="1"/>
      <c r="D37" s="1"/>
      <c r="E37" s="1"/>
      <c r="F37" s="1"/>
      <c r="G37" s="1"/>
      <c r="H37" s="1"/>
      <c r="I37" s="1"/>
      <c r="J37" s="1"/>
      <c r="K37" s="1"/>
      <c r="L37" s="1"/>
      <c r="M37" s="1"/>
      <c r="N37" s="1"/>
      <c r="O37" s="1"/>
      <c r="P37" s="1"/>
      <c r="Q37" s="1"/>
      <c r="R37" s="11"/>
    </row>
    <row r="38" spans="1:18" ht="14.25">
      <c r="A38" s="19"/>
      <c r="B38" s="20"/>
      <c r="C38" s="4"/>
      <c r="D38" s="4"/>
      <c r="E38" s="4"/>
      <c r="F38" s="4"/>
      <c r="G38" s="4"/>
      <c r="H38" s="4"/>
      <c r="I38" s="4"/>
      <c r="J38" s="4"/>
      <c r="K38" s="4"/>
      <c r="L38" s="4"/>
      <c r="M38" s="4"/>
      <c r="N38" s="4"/>
      <c r="O38" s="4"/>
      <c r="P38" s="4"/>
      <c r="Q38" s="4"/>
      <c r="R38" s="21"/>
    </row>
    <row r="39" spans="1:18">
      <c r="B39" s="22"/>
    </row>
    <row r="40" spans="1:18">
      <c r="B40" s="22"/>
    </row>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pane xSplit="3" ySplit="9" topLeftCell="D10" activePane="bottomRight" state="frozen"/>
      <selection activeCell="Z37" sqref="Z37"/>
      <selection pane="topRight" activeCell="Z37" sqref="Z37"/>
      <selection pane="bottomLeft" activeCell="Z37" sqref="Z37"/>
      <selection pane="bottomRight" activeCell="C9" sqref="C9"/>
    </sheetView>
  </sheetViews>
  <sheetFormatPr defaultRowHeight="13.5"/>
  <cols>
    <col min="1" max="1" width="11.625" customWidth="1"/>
    <col min="2" max="2" width="3.125" customWidth="1"/>
    <col min="3" max="3" width="25.25" customWidth="1"/>
    <col min="4" max="8" width="11.625" customWidth="1"/>
    <col min="9" max="9" width="6.625" customWidth="1"/>
  </cols>
  <sheetData>
    <row r="1" spans="1:8">
      <c r="A1" s="38" t="s">
        <v>251</v>
      </c>
      <c r="B1" s="1"/>
      <c r="C1" s="1"/>
      <c r="D1" s="1"/>
      <c r="E1" s="1"/>
      <c r="F1" s="1"/>
      <c r="G1" s="1"/>
      <c r="H1" s="51"/>
    </row>
    <row r="2" spans="1:8">
      <c r="A2" s="23" t="s">
        <v>112</v>
      </c>
      <c r="B2" s="48"/>
      <c r="C2" s="48"/>
      <c r="D2" s="48"/>
      <c r="E2" s="48"/>
      <c r="F2" s="48"/>
      <c r="G2" s="24"/>
      <c r="H2" s="52"/>
    </row>
    <row r="3" spans="1:8">
      <c r="A3" s="34" t="s">
        <v>136</v>
      </c>
      <c r="B3" s="49"/>
      <c r="C3" s="49"/>
      <c r="D3" s="49" t="s">
        <v>138</v>
      </c>
      <c r="E3" s="49"/>
      <c r="F3" s="49"/>
      <c r="G3" s="35"/>
      <c r="H3" s="52"/>
    </row>
    <row r="4" spans="1:8">
      <c r="A4" s="34" t="s">
        <v>137</v>
      </c>
      <c r="B4" s="49"/>
      <c r="C4" s="49"/>
      <c r="D4" s="49"/>
      <c r="E4" s="49"/>
      <c r="F4" s="49"/>
      <c r="G4" s="35"/>
      <c r="H4" s="52"/>
    </row>
    <row r="5" spans="1:8">
      <c r="A5" s="34" t="s">
        <v>233</v>
      </c>
      <c r="B5" s="49"/>
      <c r="C5" s="49"/>
      <c r="D5" s="49"/>
      <c r="E5" s="49"/>
      <c r="F5" s="49"/>
      <c r="G5" s="35"/>
      <c r="H5" s="52"/>
    </row>
    <row r="6" spans="1:8">
      <c r="A6" s="36" t="s">
        <v>234</v>
      </c>
      <c r="B6" s="50"/>
      <c r="C6" s="50"/>
      <c r="D6" s="50"/>
      <c r="E6" s="50"/>
      <c r="F6" s="50"/>
      <c r="G6" s="37"/>
      <c r="H6" s="52"/>
    </row>
    <row r="7" spans="1:8">
      <c r="A7" s="142" t="s">
        <v>247</v>
      </c>
      <c r="B7" s="84"/>
      <c r="C7" s="84"/>
      <c r="D7" s="47" t="s">
        <v>161</v>
      </c>
      <c r="E7" s="84"/>
      <c r="F7" s="84"/>
      <c r="G7" s="84"/>
      <c r="H7" s="143"/>
    </row>
    <row r="8" spans="1:8">
      <c r="A8" s="140" t="s">
        <v>111</v>
      </c>
      <c r="B8" s="86"/>
      <c r="C8" s="86"/>
      <c r="D8" s="85" t="s">
        <v>232</v>
      </c>
      <c r="E8" s="145" t="s">
        <v>231</v>
      </c>
      <c r="F8" s="2"/>
    </row>
    <row r="9" spans="1:8">
      <c r="A9" s="146"/>
      <c r="B9" s="100"/>
      <c r="C9" s="100"/>
      <c r="D9" s="99" t="s">
        <v>125</v>
      </c>
      <c r="E9" s="148"/>
      <c r="F9" s="59"/>
    </row>
    <row r="10" spans="1:8" ht="15" customHeight="1">
      <c r="A10" s="260" t="s">
        <v>246</v>
      </c>
      <c r="B10" s="126"/>
      <c r="C10" s="149"/>
      <c r="D10" s="150">
        <v>7000</v>
      </c>
      <c r="E10" s="145" t="s">
        <v>321</v>
      </c>
      <c r="F10" s="141"/>
    </row>
    <row r="11" spans="1:8" s="22" customFormat="1">
      <c r="A11" s="261" t="s">
        <v>113</v>
      </c>
      <c r="B11" s="151" t="s">
        <v>268</v>
      </c>
      <c r="C11" s="152" t="s">
        <v>296</v>
      </c>
      <c r="D11" s="153"/>
      <c r="E11" s="144" t="s">
        <v>237</v>
      </c>
      <c r="F11" s="59"/>
    </row>
    <row r="12" spans="1:8" s="22" customFormat="1">
      <c r="A12" s="251"/>
      <c r="B12" s="154" t="s">
        <v>269</v>
      </c>
      <c r="C12" s="155" t="s">
        <v>431</v>
      </c>
      <c r="D12" s="156"/>
      <c r="E12" s="163" t="s">
        <v>312</v>
      </c>
      <c r="F12" s="59"/>
    </row>
    <row r="13" spans="1:8" s="22" customFormat="1">
      <c r="A13" s="251"/>
      <c r="B13" s="154" t="s">
        <v>270</v>
      </c>
      <c r="C13" s="155" t="s">
        <v>432</v>
      </c>
      <c r="D13" s="156"/>
      <c r="E13" s="163"/>
      <c r="F13" s="59"/>
    </row>
    <row r="14" spans="1:8" s="22" customFormat="1">
      <c r="A14" s="251"/>
      <c r="B14" s="159" t="s">
        <v>271</v>
      </c>
      <c r="C14" s="160" t="s">
        <v>8</v>
      </c>
      <c r="D14" s="161"/>
      <c r="E14" s="163"/>
      <c r="F14" s="59"/>
    </row>
    <row r="15" spans="1:8" s="22" customFormat="1">
      <c r="A15" s="251"/>
      <c r="B15" s="154" t="s">
        <v>272</v>
      </c>
      <c r="C15" s="155" t="s">
        <v>259</v>
      </c>
      <c r="D15" s="156"/>
      <c r="E15" s="163"/>
      <c r="F15" s="59"/>
    </row>
    <row r="16" spans="1:8" s="22" customFormat="1">
      <c r="A16" s="251"/>
      <c r="B16" s="154" t="s">
        <v>273</v>
      </c>
      <c r="C16" s="155" t="s">
        <v>9</v>
      </c>
      <c r="D16" s="156"/>
      <c r="E16" s="163"/>
      <c r="F16" s="59"/>
    </row>
    <row r="17" spans="1:6" s="22" customFormat="1">
      <c r="A17" s="251"/>
      <c r="B17" s="154" t="s">
        <v>274</v>
      </c>
      <c r="C17" s="155" t="s">
        <v>44</v>
      </c>
      <c r="D17" s="156"/>
      <c r="E17" s="163"/>
      <c r="F17" s="59"/>
    </row>
    <row r="18" spans="1:6" s="22" customFormat="1">
      <c r="A18" s="251"/>
      <c r="B18" s="154" t="s">
        <v>275</v>
      </c>
      <c r="C18" s="155" t="s">
        <v>10</v>
      </c>
      <c r="D18" s="156"/>
      <c r="E18" s="163"/>
      <c r="F18" s="59"/>
    </row>
    <row r="19" spans="1:6" s="22" customFormat="1">
      <c r="A19" s="251"/>
      <c r="B19" s="154" t="s">
        <v>276</v>
      </c>
      <c r="C19" s="155" t="s">
        <v>11</v>
      </c>
      <c r="D19" s="156"/>
      <c r="E19" s="163"/>
      <c r="F19" s="59"/>
    </row>
    <row r="20" spans="1:6" s="22" customFormat="1">
      <c r="A20" s="251"/>
      <c r="B20" s="154" t="s">
        <v>172</v>
      </c>
      <c r="C20" s="155" t="s">
        <v>433</v>
      </c>
      <c r="D20" s="156"/>
      <c r="E20" s="163"/>
      <c r="F20" s="59"/>
    </row>
    <row r="21" spans="1:6" s="22" customFormat="1">
      <c r="A21" s="251"/>
      <c r="B21" s="154" t="s">
        <v>173</v>
      </c>
      <c r="C21" s="155" t="s">
        <v>12</v>
      </c>
      <c r="D21" s="156"/>
      <c r="E21" s="163"/>
      <c r="F21" s="59"/>
    </row>
    <row r="22" spans="1:6" s="22" customFormat="1">
      <c r="A22" s="251"/>
      <c r="B22" s="154" t="s">
        <v>174</v>
      </c>
      <c r="C22" s="155" t="s">
        <v>13</v>
      </c>
      <c r="D22" s="156"/>
      <c r="E22" s="163"/>
      <c r="F22" s="59"/>
    </row>
    <row r="23" spans="1:6" s="22" customFormat="1">
      <c r="A23" s="251"/>
      <c r="B23" s="154" t="s">
        <v>175</v>
      </c>
      <c r="C23" s="155" t="s">
        <v>14</v>
      </c>
      <c r="D23" s="156"/>
      <c r="E23" s="163"/>
      <c r="F23" s="59"/>
    </row>
    <row r="24" spans="1:6" s="22" customFormat="1">
      <c r="A24" s="251"/>
      <c r="B24" s="154" t="s">
        <v>176</v>
      </c>
      <c r="C24" s="155" t="s">
        <v>15</v>
      </c>
      <c r="D24" s="156"/>
      <c r="E24" s="163"/>
      <c r="F24" s="59"/>
    </row>
    <row r="25" spans="1:6" s="22" customFormat="1">
      <c r="A25" s="251"/>
      <c r="B25" s="154" t="s">
        <v>177</v>
      </c>
      <c r="C25" s="155" t="s">
        <v>278</v>
      </c>
      <c r="D25" s="156"/>
      <c r="E25" s="163"/>
      <c r="F25" s="59"/>
    </row>
    <row r="26" spans="1:6" s="22" customFormat="1">
      <c r="A26" s="251"/>
      <c r="B26" s="154" t="s">
        <v>178</v>
      </c>
      <c r="C26" s="155" t="s">
        <v>279</v>
      </c>
      <c r="D26" s="156"/>
      <c r="E26" s="163"/>
      <c r="F26" s="59"/>
    </row>
    <row r="27" spans="1:6" s="22" customFormat="1">
      <c r="A27" s="251"/>
      <c r="B27" s="154" t="s">
        <v>179</v>
      </c>
      <c r="C27" s="155" t="s">
        <v>280</v>
      </c>
      <c r="D27" s="156"/>
      <c r="E27" s="163"/>
      <c r="F27" s="59"/>
    </row>
    <row r="28" spans="1:6" s="22" customFormat="1">
      <c r="A28" s="251"/>
      <c r="B28" s="154" t="s">
        <v>180</v>
      </c>
      <c r="C28" s="155" t="s">
        <v>434</v>
      </c>
      <c r="D28" s="156"/>
      <c r="E28" s="163"/>
      <c r="F28" s="59"/>
    </row>
    <row r="29" spans="1:6" s="22" customFormat="1">
      <c r="A29" s="251"/>
      <c r="B29" s="154" t="s">
        <v>181</v>
      </c>
      <c r="C29" s="155" t="s">
        <v>16</v>
      </c>
      <c r="D29" s="156">
        <v>3000</v>
      </c>
      <c r="E29" s="163"/>
      <c r="F29" s="59"/>
    </row>
    <row r="30" spans="1:6" s="22" customFormat="1">
      <c r="A30" s="251"/>
      <c r="B30" s="154" t="s">
        <v>182</v>
      </c>
      <c r="C30" s="155" t="s">
        <v>330</v>
      </c>
      <c r="D30" s="156"/>
      <c r="E30" s="163"/>
      <c r="F30" s="59"/>
    </row>
    <row r="31" spans="1:6" s="22" customFormat="1">
      <c r="A31" s="251"/>
      <c r="B31" s="154" t="s">
        <v>183</v>
      </c>
      <c r="C31" s="155" t="s">
        <v>257</v>
      </c>
      <c r="D31" s="156"/>
      <c r="E31" s="163"/>
      <c r="F31" s="59"/>
    </row>
    <row r="32" spans="1:6" s="22" customFormat="1">
      <c r="A32" s="251"/>
      <c r="B32" s="159" t="s">
        <v>184</v>
      </c>
      <c r="C32" s="160" t="s">
        <v>17</v>
      </c>
      <c r="D32" s="161"/>
      <c r="E32" s="163"/>
      <c r="F32" s="59"/>
    </row>
    <row r="33" spans="1:6" s="22" customFormat="1">
      <c r="A33" s="251"/>
      <c r="B33" s="154" t="s">
        <v>185</v>
      </c>
      <c r="C33" s="155" t="s">
        <v>18</v>
      </c>
      <c r="D33" s="156"/>
      <c r="E33" s="163"/>
      <c r="F33" s="59"/>
    </row>
    <row r="34" spans="1:6" s="22" customFormat="1">
      <c r="A34" s="251"/>
      <c r="B34" s="154" t="s">
        <v>186</v>
      </c>
      <c r="C34" s="155" t="s">
        <v>258</v>
      </c>
      <c r="D34" s="156"/>
      <c r="E34" s="163"/>
      <c r="F34" s="59"/>
    </row>
    <row r="35" spans="1:6" s="22" customFormat="1">
      <c r="A35" s="251"/>
      <c r="B35" s="154" t="s">
        <v>187</v>
      </c>
      <c r="C35" s="155" t="s">
        <v>281</v>
      </c>
      <c r="D35" s="156"/>
      <c r="E35" s="163"/>
      <c r="F35" s="59"/>
    </row>
    <row r="36" spans="1:6" s="22" customFormat="1">
      <c r="A36" s="251"/>
      <c r="B36" s="154" t="s">
        <v>188</v>
      </c>
      <c r="C36" s="155" t="s">
        <v>435</v>
      </c>
      <c r="D36" s="156"/>
      <c r="E36" s="163"/>
      <c r="F36" s="59"/>
    </row>
    <row r="37" spans="1:6" s="22" customFormat="1">
      <c r="A37" s="251"/>
      <c r="B37" s="154" t="s">
        <v>189</v>
      </c>
      <c r="C37" s="155" t="s">
        <v>436</v>
      </c>
      <c r="D37" s="156"/>
      <c r="E37" s="163"/>
      <c r="F37" s="59"/>
    </row>
    <row r="38" spans="1:6" s="22" customFormat="1">
      <c r="A38" s="251"/>
      <c r="B38" s="154" t="s">
        <v>190</v>
      </c>
      <c r="C38" s="155" t="s">
        <v>20</v>
      </c>
      <c r="D38" s="156"/>
      <c r="E38" s="163"/>
      <c r="F38" s="59"/>
    </row>
    <row r="39" spans="1:6" s="22" customFormat="1">
      <c r="A39" s="251"/>
      <c r="B39" s="154" t="s">
        <v>191</v>
      </c>
      <c r="C39" s="155" t="s">
        <v>21</v>
      </c>
      <c r="D39" s="156"/>
      <c r="E39" s="163"/>
      <c r="F39" s="59"/>
    </row>
    <row r="40" spans="1:6" s="22" customFormat="1">
      <c r="A40" s="251"/>
      <c r="B40" s="154" t="s">
        <v>192</v>
      </c>
      <c r="C40" s="155" t="s">
        <v>437</v>
      </c>
      <c r="D40" s="156"/>
      <c r="E40" s="163"/>
      <c r="F40" s="59"/>
    </row>
    <row r="41" spans="1:6" s="22" customFormat="1">
      <c r="A41" s="251"/>
      <c r="B41" s="154" t="s">
        <v>193</v>
      </c>
      <c r="C41" s="155" t="s">
        <v>260</v>
      </c>
      <c r="D41" s="156"/>
      <c r="E41" s="163"/>
      <c r="F41" s="59"/>
    </row>
    <row r="42" spans="1:6" s="22" customFormat="1">
      <c r="A42" s="251"/>
      <c r="B42" s="154" t="s">
        <v>194</v>
      </c>
      <c r="C42" s="155" t="s">
        <v>22</v>
      </c>
      <c r="D42" s="156"/>
      <c r="E42" s="163"/>
      <c r="F42" s="59"/>
    </row>
    <row r="43" spans="1:6" s="22" customFormat="1">
      <c r="A43" s="251"/>
      <c r="B43" s="154" t="s">
        <v>195</v>
      </c>
      <c r="C43" s="155" t="s">
        <v>23</v>
      </c>
      <c r="D43" s="156"/>
      <c r="E43" s="163"/>
      <c r="F43" s="59"/>
    </row>
    <row r="44" spans="1:6" s="22" customFormat="1">
      <c r="A44" s="251"/>
      <c r="B44" s="154" t="s">
        <v>196</v>
      </c>
      <c r="C44" s="155" t="s">
        <v>438</v>
      </c>
      <c r="D44" s="156"/>
      <c r="E44" s="163"/>
      <c r="F44" s="59"/>
    </row>
    <row r="45" spans="1:6" s="22" customFormat="1">
      <c r="A45" s="251"/>
      <c r="B45" s="154" t="s">
        <v>203</v>
      </c>
      <c r="C45" s="155" t="s">
        <v>439</v>
      </c>
      <c r="D45" s="156"/>
      <c r="E45" s="163"/>
      <c r="F45" s="59"/>
    </row>
    <row r="46" spans="1:6" s="22" customFormat="1">
      <c r="A46" s="251"/>
      <c r="B46" s="154" t="s">
        <v>252</v>
      </c>
      <c r="C46" s="155" t="s">
        <v>24</v>
      </c>
      <c r="D46" s="156"/>
      <c r="E46" s="163"/>
      <c r="F46" s="59"/>
    </row>
    <row r="47" spans="1:6" s="22" customFormat="1">
      <c r="A47" s="251"/>
      <c r="B47" s="154" t="s">
        <v>253</v>
      </c>
      <c r="C47" s="155" t="s">
        <v>25</v>
      </c>
      <c r="D47" s="156"/>
      <c r="E47" s="163"/>
      <c r="F47" s="59"/>
    </row>
    <row r="48" spans="1:6" s="22" customFormat="1">
      <c r="A48" s="251"/>
      <c r="B48" s="154" t="s">
        <v>254</v>
      </c>
      <c r="C48" s="155" t="s">
        <v>440</v>
      </c>
      <c r="D48" s="156"/>
      <c r="E48" s="163"/>
      <c r="F48" s="59"/>
    </row>
    <row r="49" spans="1:9" s="22" customFormat="1">
      <c r="A49" s="251"/>
      <c r="B49" s="154" t="s">
        <v>255</v>
      </c>
      <c r="C49" s="155" t="s">
        <v>441</v>
      </c>
      <c r="D49" s="156"/>
      <c r="E49" s="147"/>
      <c r="F49" s="59"/>
    </row>
    <row r="50" spans="1:9">
      <c r="A50" s="232"/>
      <c r="B50" s="27"/>
      <c r="C50" s="132" t="s">
        <v>109</v>
      </c>
      <c r="D50" s="157">
        <f>SUM(D11:D49)</f>
        <v>3000</v>
      </c>
      <c r="E50" s="162"/>
      <c r="F50" s="59"/>
    </row>
    <row r="51" spans="1:9">
      <c r="A51" s="27"/>
      <c r="B51" s="139"/>
      <c r="C51" s="158" t="s">
        <v>63</v>
      </c>
      <c r="D51" s="157">
        <f>D10+D50</f>
        <v>10000</v>
      </c>
      <c r="E51" s="132"/>
      <c r="F51" s="2"/>
    </row>
    <row r="52" spans="1:9">
      <c r="A52" s="1"/>
      <c r="B52" s="28" t="s">
        <v>323</v>
      </c>
      <c r="C52" s="275"/>
      <c r="D52" s="54"/>
      <c r="E52" s="55"/>
      <c r="F52" s="55"/>
      <c r="G52" s="55"/>
      <c r="H52" s="55"/>
      <c r="I52" s="55"/>
    </row>
    <row r="53" spans="1:9">
      <c r="A53" s="58"/>
    </row>
    <row r="54" spans="1:9">
      <c r="A54" s="58"/>
      <c r="C54" s="38" t="s">
        <v>147</v>
      </c>
      <c r="D54" s="39"/>
      <c r="E54" s="39"/>
    </row>
    <row r="55" spans="1:9">
      <c r="A55" s="58"/>
      <c r="C55" s="31"/>
      <c r="D55" s="32" t="s">
        <v>155</v>
      </c>
      <c r="E55" s="44"/>
    </row>
    <row r="56" spans="1:9">
      <c r="A56" s="58"/>
      <c r="C56" s="45"/>
      <c r="D56" s="30" t="s">
        <v>149</v>
      </c>
      <c r="E56" s="29" t="s">
        <v>150</v>
      </c>
    </row>
    <row r="57" spans="1:9">
      <c r="A57" s="58"/>
      <c r="C57" s="41" t="s">
        <v>305</v>
      </c>
      <c r="D57" s="359">
        <v>0.75800000000000001</v>
      </c>
      <c r="E57" s="360">
        <v>0.74199999999999999</v>
      </c>
    </row>
    <row r="58" spans="1:9">
      <c r="A58" s="58"/>
      <c r="C58" s="33" t="s">
        <v>306</v>
      </c>
      <c r="D58" s="360">
        <v>0.752</v>
      </c>
      <c r="E58" s="360">
        <v>0.72199999999999998</v>
      </c>
    </row>
    <row r="59" spans="1:9">
      <c r="A59" s="58"/>
      <c r="C59" s="33" t="s">
        <v>307</v>
      </c>
      <c r="D59" s="360">
        <v>0.71899999999999997</v>
      </c>
      <c r="E59" s="360">
        <v>0.74399999999999999</v>
      </c>
    </row>
    <row r="60" spans="1:9">
      <c r="A60" s="58"/>
      <c r="C60" s="33" t="s">
        <v>308</v>
      </c>
      <c r="D60" s="360">
        <v>0.82599999999999996</v>
      </c>
      <c r="E60" s="360">
        <v>0.75</v>
      </c>
    </row>
    <row r="61" spans="1:9">
      <c r="A61" s="58"/>
      <c r="C61" s="33" t="s">
        <v>309</v>
      </c>
      <c r="D61" s="360">
        <v>0.84399999999999997</v>
      </c>
      <c r="E61" s="360">
        <v>0.76200000000000001</v>
      </c>
    </row>
    <row r="62" spans="1:9">
      <c r="A62" s="58"/>
      <c r="C62" s="42" t="s">
        <v>310</v>
      </c>
      <c r="D62" s="360">
        <v>0.94499999999999995</v>
      </c>
      <c r="E62" s="360">
        <v>0.77200000000000002</v>
      </c>
    </row>
    <row r="63" spans="1:9">
      <c r="A63" s="58"/>
      <c r="C63" s="33" t="s">
        <v>311</v>
      </c>
      <c r="D63" s="360">
        <v>0.80800000000000005</v>
      </c>
      <c r="E63" s="360">
        <v>0.74199999999999999</v>
      </c>
    </row>
    <row r="64" spans="1:9">
      <c r="A64" s="58"/>
      <c r="C64" s="194" t="s">
        <v>442</v>
      </c>
      <c r="D64" s="361">
        <v>0.82699999999999996</v>
      </c>
      <c r="E64" s="361">
        <v>0.69599999999999995</v>
      </c>
    </row>
    <row r="65" spans="1:5">
      <c r="A65" s="58"/>
      <c r="C65" s="42" t="s">
        <v>443</v>
      </c>
      <c r="D65" s="361">
        <v>0.78</v>
      </c>
      <c r="E65" s="361">
        <v>0.71399999999999997</v>
      </c>
    </row>
    <row r="66" spans="1:5">
      <c r="A66" s="58"/>
      <c r="C66" s="232" t="s">
        <v>444</v>
      </c>
      <c r="D66" s="362">
        <v>0.82799999999999996</v>
      </c>
      <c r="E66" s="362">
        <v>0.68200000000000005</v>
      </c>
    </row>
    <row r="67" spans="1:5">
      <c r="A67" s="58"/>
      <c r="C67" s="40" t="s">
        <v>148</v>
      </c>
      <c r="D67" s="39"/>
      <c r="E67" s="47" t="s">
        <v>161</v>
      </c>
    </row>
    <row r="68" spans="1:5">
      <c r="A68" s="58"/>
      <c r="C68" s="28" t="s">
        <v>156</v>
      </c>
      <c r="E68" s="46">
        <f>E66</f>
        <v>0.68200000000000005</v>
      </c>
    </row>
    <row r="69" spans="1:5">
      <c r="A69" s="58"/>
      <c r="B69" s="43" t="s">
        <v>445</v>
      </c>
    </row>
    <row r="70" spans="1:5">
      <c r="A70" s="58"/>
      <c r="B70" s="43" t="s">
        <v>446</v>
      </c>
    </row>
    <row r="71" spans="1:5">
      <c r="A71" s="58"/>
      <c r="B71" s="43" t="s">
        <v>447</v>
      </c>
    </row>
    <row r="72" spans="1:5">
      <c r="A72" s="58"/>
      <c r="B72" s="43" t="s">
        <v>151</v>
      </c>
    </row>
    <row r="73" spans="1:5">
      <c r="A73" s="58"/>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RowHeight="12"/>
  <cols>
    <col min="1" max="1" width="3.375" style="84" customWidth="1"/>
    <col min="2" max="2" width="22.75" style="84" customWidth="1"/>
    <col min="3" max="3" width="10" style="84" customWidth="1"/>
    <col min="4" max="7" width="10.375" style="84" customWidth="1"/>
    <col min="8" max="8" width="4.5" style="84" customWidth="1"/>
    <col min="9" max="9" width="16.375" style="84" customWidth="1"/>
    <col min="10" max="11" width="14.375" style="84" customWidth="1"/>
    <col min="12" max="12" width="11.875" style="84" customWidth="1"/>
    <col min="13" max="13" width="13.125" style="84" customWidth="1"/>
    <col min="14" max="16384" width="9" style="84"/>
  </cols>
  <sheetData>
    <row r="1" spans="1:13">
      <c r="B1" s="165" t="s">
        <v>318</v>
      </c>
      <c r="C1" s="165"/>
    </row>
    <row r="2" spans="1:13">
      <c r="B2" s="165"/>
      <c r="C2" s="164" t="s">
        <v>320</v>
      </c>
      <c r="F2" s="138" t="s">
        <v>313</v>
      </c>
      <c r="I2" s="166" t="s">
        <v>126</v>
      </c>
      <c r="L2" s="55"/>
      <c r="M2" s="55"/>
    </row>
    <row r="3" spans="1:13">
      <c r="A3" s="229"/>
      <c r="B3" s="230"/>
      <c r="C3" s="226"/>
      <c r="D3" s="231"/>
      <c r="E3" s="231"/>
      <c r="F3" s="231"/>
      <c r="G3" s="230"/>
      <c r="I3" s="229"/>
      <c r="J3" s="245" t="s">
        <v>127</v>
      </c>
      <c r="K3" s="230" t="s">
        <v>249</v>
      </c>
      <c r="L3" s="246" t="s">
        <v>129</v>
      </c>
      <c r="M3" s="247" t="s">
        <v>314</v>
      </c>
    </row>
    <row r="4" spans="1:13">
      <c r="A4" s="232"/>
      <c r="B4" s="233"/>
      <c r="C4" s="259" t="s">
        <v>110</v>
      </c>
      <c r="D4" s="250" t="s">
        <v>127</v>
      </c>
      <c r="E4" s="250" t="s">
        <v>128</v>
      </c>
      <c r="F4" s="250" t="s">
        <v>315</v>
      </c>
      <c r="G4" s="249" t="s">
        <v>316</v>
      </c>
      <c r="I4" s="232"/>
      <c r="J4" s="248" t="s">
        <v>125</v>
      </c>
      <c r="K4" s="249" t="s">
        <v>125</v>
      </c>
      <c r="L4" s="250" t="s">
        <v>130</v>
      </c>
      <c r="M4" s="249" t="s">
        <v>130</v>
      </c>
    </row>
    <row r="5" spans="1:13">
      <c r="A5" s="234" t="s">
        <v>163</v>
      </c>
      <c r="B5" s="235" t="s">
        <v>296</v>
      </c>
      <c r="C5" s="258">
        <v>0</v>
      </c>
      <c r="D5" s="236">
        <f>施設建設WS!S5</f>
        <v>7.5979666460710895</v>
      </c>
      <c r="E5" s="236">
        <f>施設建設WS!U5</f>
        <v>3.4346639779723818</v>
      </c>
      <c r="F5" s="237">
        <f>施設建設WS!W5</f>
        <v>2</v>
      </c>
      <c r="G5" s="238">
        <f>施設建設WS!Y5</f>
        <v>0</v>
      </c>
      <c r="I5" s="251" t="s">
        <v>131</v>
      </c>
      <c r="J5" s="252">
        <f>D44</f>
        <v>10595.755487968805</v>
      </c>
      <c r="K5" s="238">
        <f>E44</f>
        <v>5167.389234019447</v>
      </c>
      <c r="L5" s="237">
        <f>F44</f>
        <v>873</v>
      </c>
      <c r="M5" s="238">
        <f>G44</f>
        <v>694</v>
      </c>
    </row>
    <row r="6" spans="1:13">
      <c r="A6" s="234" t="s">
        <v>164</v>
      </c>
      <c r="B6" s="235" t="s">
        <v>431</v>
      </c>
      <c r="C6" s="258">
        <v>0</v>
      </c>
      <c r="D6" s="236">
        <f>施設建設WS!S6</f>
        <v>1.3403349283964487</v>
      </c>
      <c r="E6" s="236">
        <f>施設建設WS!U6</f>
        <v>0.99730552795560146</v>
      </c>
      <c r="F6" s="237">
        <f>施設建設WS!W6</f>
        <v>0</v>
      </c>
      <c r="G6" s="238">
        <f>施設建設WS!Y6</f>
        <v>0</v>
      </c>
      <c r="I6" s="251" t="s">
        <v>132</v>
      </c>
      <c r="J6" s="252">
        <f>C44</f>
        <v>7000</v>
      </c>
      <c r="K6" s="238">
        <v>21328823</v>
      </c>
      <c r="L6" s="253" t="s">
        <v>317</v>
      </c>
      <c r="M6" s="254" t="s">
        <v>317</v>
      </c>
    </row>
    <row r="7" spans="1:13">
      <c r="A7" s="234" t="s">
        <v>165</v>
      </c>
      <c r="B7" s="235" t="s">
        <v>432</v>
      </c>
      <c r="C7" s="258">
        <v>0</v>
      </c>
      <c r="D7" s="236">
        <f>施設建設WS!S7</f>
        <v>3.0399242727982734</v>
      </c>
      <c r="E7" s="236">
        <f>施設建設WS!U7</f>
        <v>1.5702529292390568</v>
      </c>
      <c r="F7" s="237">
        <f>施設建設WS!W7</f>
        <v>0</v>
      </c>
      <c r="G7" s="238">
        <f>施設建設WS!Y7</f>
        <v>0</v>
      </c>
      <c r="I7" s="251" t="s">
        <v>133</v>
      </c>
      <c r="J7" s="255">
        <f>J5/J6</f>
        <v>1.513679355424115</v>
      </c>
      <c r="K7" s="256">
        <f>K5/K6</f>
        <v>2.4227259207033821E-4</v>
      </c>
      <c r="L7" s="253" t="s">
        <v>317</v>
      </c>
      <c r="M7" s="254" t="s">
        <v>317</v>
      </c>
    </row>
    <row r="8" spans="1:13">
      <c r="A8" s="234" t="s">
        <v>166</v>
      </c>
      <c r="B8" s="235" t="s">
        <v>8</v>
      </c>
      <c r="C8" s="258">
        <v>0</v>
      </c>
      <c r="D8" s="236">
        <f>施設建設WS!S8</f>
        <v>2.4988521470499201</v>
      </c>
      <c r="E8" s="236">
        <f>施設建設WS!U8</f>
        <v>0.97026638371488472</v>
      </c>
      <c r="F8" s="237">
        <f>施設建設WS!W8</f>
        <v>0</v>
      </c>
      <c r="G8" s="238">
        <f>施設建設WS!Y8</f>
        <v>0</v>
      </c>
      <c r="I8" s="257" t="s">
        <v>134</v>
      </c>
      <c r="J8" s="363" t="s">
        <v>453</v>
      </c>
      <c r="K8" s="364"/>
      <c r="L8" s="243"/>
      <c r="M8" s="244"/>
    </row>
    <row r="9" spans="1:13">
      <c r="A9" s="234" t="s">
        <v>167</v>
      </c>
      <c r="B9" s="235" t="s">
        <v>259</v>
      </c>
      <c r="C9" s="258">
        <v>0</v>
      </c>
      <c r="D9" s="236">
        <f>施設建設WS!S9</f>
        <v>58.560770324958263</v>
      </c>
      <c r="E9" s="236">
        <f>施設建設WS!U9</f>
        <v>19.607149811500317</v>
      </c>
      <c r="F9" s="237">
        <f>施設建設WS!W9</f>
        <v>2</v>
      </c>
      <c r="G9" s="238">
        <f>施設建設WS!Y9</f>
        <v>2</v>
      </c>
    </row>
    <row r="10" spans="1:13">
      <c r="A10" s="234" t="s">
        <v>168</v>
      </c>
      <c r="B10" s="235" t="s">
        <v>9</v>
      </c>
      <c r="C10" s="258">
        <v>0</v>
      </c>
      <c r="D10" s="236">
        <f>施設建設WS!S10</f>
        <v>4.3764080653700361</v>
      </c>
      <c r="E10" s="236">
        <f>施設建設WS!U10</f>
        <v>1.6164216966463669</v>
      </c>
      <c r="F10" s="237">
        <f>施設建設WS!W10</f>
        <v>1</v>
      </c>
      <c r="G10" s="238">
        <f>施設建設WS!Y10</f>
        <v>1</v>
      </c>
    </row>
    <row r="11" spans="1:13">
      <c r="A11" s="234" t="s">
        <v>169</v>
      </c>
      <c r="B11" s="235" t="s">
        <v>44</v>
      </c>
      <c r="C11" s="258">
        <v>0</v>
      </c>
      <c r="D11" s="236">
        <f>施設建設WS!S11</f>
        <v>88.925802152123524</v>
      </c>
      <c r="E11" s="236">
        <f>施設建設WS!U11</f>
        <v>29.105030189942291</v>
      </c>
      <c r="F11" s="237">
        <f>施設建設WS!W11</f>
        <v>4</v>
      </c>
      <c r="G11" s="238">
        <f>施設建設WS!Y11</f>
        <v>3</v>
      </c>
    </row>
    <row r="12" spans="1:13">
      <c r="A12" s="234" t="s">
        <v>170</v>
      </c>
      <c r="B12" s="235" t="s">
        <v>10</v>
      </c>
      <c r="C12" s="258">
        <v>0</v>
      </c>
      <c r="D12" s="236">
        <f>施設建設WS!S12</f>
        <v>15.904137900630555</v>
      </c>
      <c r="E12" s="236">
        <f>施設建設WS!U12</f>
        <v>5.2492258392369262</v>
      </c>
      <c r="F12" s="237">
        <f>施設建設WS!W12</f>
        <v>0</v>
      </c>
      <c r="G12" s="238">
        <f>施設建設WS!Y12</f>
        <v>0</v>
      </c>
    </row>
    <row r="13" spans="1:13">
      <c r="A13" s="234" t="s">
        <v>171</v>
      </c>
      <c r="B13" s="235" t="s">
        <v>11</v>
      </c>
      <c r="C13" s="258">
        <v>0</v>
      </c>
      <c r="D13" s="236">
        <f>施設建設WS!S13</f>
        <v>24.814090227867226</v>
      </c>
      <c r="E13" s="236">
        <f>施設建設WS!U13</f>
        <v>4.2399431917777504</v>
      </c>
      <c r="F13" s="237">
        <f>施設建設WS!W13</f>
        <v>0</v>
      </c>
      <c r="G13" s="238">
        <f>施設建設WS!Y13</f>
        <v>0</v>
      </c>
    </row>
    <row r="14" spans="1:13">
      <c r="A14" s="234" t="s">
        <v>172</v>
      </c>
      <c r="B14" s="235" t="s">
        <v>433</v>
      </c>
      <c r="C14" s="258">
        <v>0</v>
      </c>
      <c r="D14" s="236">
        <f>施設建設WS!S14</f>
        <v>24.84681286538256</v>
      </c>
      <c r="E14" s="236">
        <f>施設建設WS!U14</f>
        <v>9.1921166960212055</v>
      </c>
      <c r="F14" s="237">
        <f>施設建設WS!W14</f>
        <v>1</v>
      </c>
      <c r="G14" s="238">
        <f>施設建設WS!Y14</f>
        <v>1</v>
      </c>
    </row>
    <row r="15" spans="1:13">
      <c r="A15" s="234" t="s">
        <v>173</v>
      </c>
      <c r="B15" s="235" t="s">
        <v>12</v>
      </c>
      <c r="C15" s="258">
        <v>0</v>
      </c>
      <c r="D15" s="236">
        <f>施設建設WS!S15</f>
        <v>118.80082769614053</v>
      </c>
      <c r="E15" s="236">
        <f>施設建設WS!U15</f>
        <v>55.064317958054559</v>
      </c>
      <c r="F15" s="237">
        <f>施設建設WS!W15</f>
        <v>5</v>
      </c>
      <c r="G15" s="238">
        <f>施設建設WS!Y15</f>
        <v>5</v>
      </c>
    </row>
    <row r="16" spans="1:13">
      <c r="A16" s="234" t="s">
        <v>174</v>
      </c>
      <c r="B16" s="235" t="s">
        <v>13</v>
      </c>
      <c r="C16" s="258">
        <v>0</v>
      </c>
      <c r="D16" s="236">
        <f>施設建設WS!S16</f>
        <v>99.197497764300962</v>
      </c>
      <c r="E16" s="236">
        <f>施設建設WS!U16</f>
        <v>17.50387250775945</v>
      </c>
      <c r="F16" s="237">
        <f>施設建設WS!W16</f>
        <v>1</v>
      </c>
      <c r="G16" s="238">
        <f>施設建設WS!Y16</f>
        <v>1</v>
      </c>
    </row>
    <row r="17" spans="1:7">
      <c r="A17" s="234" t="s">
        <v>175</v>
      </c>
      <c r="B17" s="235" t="s">
        <v>14</v>
      </c>
      <c r="C17" s="258">
        <v>0</v>
      </c>
      <c r="D17" s="236">
        <f>施設建設WS!S17</f>
        <v>10.051976157356558</v>
      </c>
      <c r="E17" s="236">
        <f>施設建設WS!U17</f>
        <v>2.4865833580654044</v>
      </c>
      <c r="F17" s="237">
        <f>施設建設WS!W17</f>
        <v>0</v>
      </c>
      <c r="G17" s="238">
        <f>施設建設WS!Y17</f>
        <v>0</v>
      </c>
    </row>
    <row r="18" spans="1:7">
      <c r="A18" s="234" t="s">
        <v>176</v>
      </c>
      <c r="B18" s="235" t="s">
        <v>15</v>
      </c>
      <c r="C18" s="258">
        <v>0</v>
      </c>
      <c r="D18" s="236">
        <f>施設建設WS!S18</f>
        <v>182.60406344800936</v>
      </c>
      <c r="E18" s="236">
        <f>施設建設WS!U18</f>
        <v>77.634463672392613</v>
      </c>
      <c r="F18" s="237">
        <f>施設建設WS!W18</f>
        <v>11</v>
      </c>
      <c r="G18" s="238">
        <f>施設建設WS!Y18</f>
        <v>10</v>
      </c>
    </row>
    <row r="19" spans="1:7">
      <c r="A19" s="234" t="s">
        <v>177</v>
      </c>
      <c r="B19" s="235" t="s">
        <v>278</v>
      </c>
      <c r="C19" s="258">
        <v>0</v>
      </c>
      <c r="D19" s="236">
        <f>施設建設WS!S19</f>
        <v>12.70935058353399</v>
      </c>
      <c r="E19" s="236">
        <f>施設建設WS!U19</f>
        <v>5.3272011437542997</v>
      </c>
      <c r="F19" s="237">
        <f>施設建設WS!W19</f>
        <v>0</v>
      </c>
      <c r="G19" s="238">
        <f>施設建設WS!Y19</f>
        <v>0</v>
      </c>
    </row>
    <row r="20" spans="1:7">
      <c r="A20" s="234" t="s">
        <v>178</v>
      </c>
      <c r="B20" s="235" t="s">
        <v>279</v>
      </c>
      <c r="C20" s="258">
        <v>0</v>
      </c>
      <c r="D20" s="236">
        <f>施設建設WS!S20</f>
        <v>3.2629054343787276</v>
      </c>
      <c r="E20" s="236">
        <f>施設建設WS!U20</f>
        <v>1.3860396524386425</v>
      </c>
      <c r="F20" s="237">
        <f>施設建設WS!W20</f>
        <v>0</v>
      </c>
      <c r="G20" s="238">
        <f>施設建設WS!Y20</f>
        <v>0</v>
      </c>
    </row>
    <row r="21" spans="1:7">
      <c r="A21" s="234" t="s">
        <v>179</v>
      </c>
      <c r="B21" s="235" t="s">
        <v>280</v>
      </c>
      <c r="C21" s="258">
        <v>0</v>
      </c>
      <c r="D21" s="236">
        <f>施設建設WS!S21</f>
        <v>5.3561414621541088</v>
      </c>
      <c r="E21" s="236">
        <f>施設建設WS!U21</f>
        <v>1.9465123026726261</v>
      </c>
      <c r="F21" s="237">
        <f>施設建設WS!W21</f>
        <v>0</v>
      </c>
      <c r="G21" s="238">
        <f>施設建設WS!Y21</f>
        <v>0</v>
      </c>
    </row>
    <row r="22" spans="1:7">
      <c r="A22" s="234" t="s">
        <v>180</v>
      </c>
      <c r="B22" s="235" t="s">
        <v>434</v>
      </c>
      <c r="C22" s="258">
        <v>0</v>
      </c>
      <c r="D22" s="236">
        <f>施設建設WS!S22</f>
        <v>3.3593840574975911</v>
      </c>
      <c r="E22" s="236">
        <f>施設建設WS!U22</f>
        <v>1.1721865036446661</v>
      </c>
      <c r="F22" s="237">
        <f>施設建設WS!W22</f>
        <v>0</v>
      </c>
      <c r="G22" s="238">
        <f>施設建設WS!Y22</f>
        <v>0</v>
      </c>
    </row>
    <row r="23" spans="1:7">
      <c r="A23" s="234" t="s">
        <v>181</v>
      </c>
      <c r="B23" s="235" t="s">
        <v>16</v>
      </c>
      <c r="C23" s="258">
        <v>0</v>
      </c>
      <c r="D23" s="236">
        <f>施設建設WS!S23</f>
        <v>27.521832963297882</v>
      </c>
      <c r="E23" s="236">
        <f>施設建設WS!U23</f>
        <v>9.4058899744412496</v>
      </c>
      <c r="F23" s="237">
        <f>施設建設WS!W23</f>
        <v>1</v>
      </c>
      <c r="G23" s="238">
        <f>施設建設WS!Y23</f>
        <v>1</v>
      </c>
    </row>
    <row r="24" spans="1:7">
      <c r="A24" s="234" t="s">
        <v>182</v>
      </c>
      <c r="B24" s="235" t="s">
        <v>330</v>
      </c>
      <c r="C24" s="258">
        <v>0</v>
      </c>
      <c r="D24" s="236">
        <f>施設建設WS!S24</f>
        <v>7.5838094620020442</v>
      </c>
      <c r="E24" s="236">
        <f>施設建設WS!U24</f>
        <v>2.5439148580772826</v>
      </c>
      <c r="F24" s="237">
        <f>施設建設WS!W24</f>
        <v>0</v>
      </c>
      <c r="G24" s="238">
        <f>施設建設WS!Y24</f>
        <v>0</v>
      </c>
    </row>
    <row r="25" spans="1:7">
      <c r="A25" s="234" t="s">
        <v>183</v>
      </c>
      <c r="B25" s="235" t="s">
        <v>257</v>
      </c>
      <c r="C25" s="258">
        <v>0</v>
      </c>
      <c r="D25" s="236">
        <f>施設建設WS!S25</f>
        <v>8.2886622497408773</v>
      </c>
      <c r="E25" s="236">
        <f>施設建設WS!U25</f>
        <v>2.5474118934693264</v>
      </c>
      <c r="F25" s="237">
        <f>施設建設WS!W25</f>
        <v>0</v>
      </c>
      <c r="G25" s="238">
        <f>施設建設WS!Y25</f>
        <v>0</v>
      </c>
    </row>
    <row r="26" spans="1:7">
      <c r="A26" s="234" t="s">
        <v>184</v>
      </c>
      <c r="B26" s="235" t="s">
        <v>17</v>
      </c>
      <c r="C26" s="258">
        <v>0</v>
      </c>
      <c r="D26" s="236">
        <f>施設建設WS!S26</f>
        <v>15.343912509052277</v>
      </c>
      <c r="E26" s="236">
        <f>施設建設WS!U26</f>
        <v>6.1965961696155825</v>
      </c>
      <c r="F26" s="237">
        <f>施設建設WS!W26</f>
        <v>1</v>
      </c>
      <c r="G26" s="238">
        <f>施設建設WS!Y26</f>
        <v>1</v>
      </c>
    </row>
    <row r="27" spans="1:7">
      <c r="A27" s="234" t="s">
        <v>185</v>
      </c>
      <c r="B27" s="235" t="s">
        <v>18</v>
      </c>
      <c r="C27" s="227">
        <f>最終需要額!D10</f>
        <v>7000</v>
      </c>
      <c r="D27" s="236">
        <f>施設建設WS!S27</f>
        <v>7021.5642401454525</v>
      </c>
      <c r="E27" s="236">
        <f>施設建設WS!U27</f>
        <v>3113.110961691541</v>
      </c>
      <c r="F27" s="237">
        <f>施設建設WS!W27</f>
        <v>610</v>
      </c>
      <c r="G27" s="238">
        <f>施設建設WS!Y27</f>
        <v>463</v>
      </c>
    </row>
    <row r="28" spans="1:7">
      <c r="A28" s="234" t="s">
        <v>186</v>
      </c>
      <c r="B28" s="235" t="s">
        <v>258</v>
      </c>
      <c r="C28" s="258">
        <v>0</v>
      </c>
      <c r="D28" s="236">
        <f>施設建設WS!S28</f>
        <v>127.68106490747728</v>
      </c>
      <c r="E28" s="236">
        <f>施設建設WS!U28</f>
        <v>39.372910822144455</v>
      </c>
      <c r="F28" s="237">
        <f>施設建設WS!W28</f>
        <v>1</v>
      </c>
      <c r="G28" s="238">
        <f>施設建設WS!Y28</f>
        <v>1</v>
      </c>
    </row>
    <row r="29" spans="1:7">
      <c r="A29" s="234" t="s">
        <v>187</v>
      </c>
      <c r="B29" s="235" t="s">
        <v>281</v>
      </c>
      <c r="C29" s="258">
        <v>0</v>
      </c>
      <c r="D29" s="236">
        <f>施設建設WS!S29</f>
        <v>28.581973201123652</v>
      </c>
      <c r="E29" s="236">
        <f>施設建設WS!U29</f>
        <v>13.428048432029499</v>
      </c>
      <c r="F29" s="237">
        <f>施設建設WS!W29</f>
        <v>1</v>
      </c>
      <c r="G29" s="238">
        <f>施設建設WS!Y29</f>
        <v>1</v>
      </c>
    </row>
    <row r="30" spans="1:7">
      <c r="A30" s="234" t="s">
        <v>188</v>
      </c>
      <c r="B30" s="235" t="s">
        <v>435</v>
      </c>
      <c r="C30" s="258">
        <v>0</v>
      </c>
      <c r="D30" s="236">
        <f>施設建設WS!S30</f>
        <v>24.034377921607323</v>
      </c>
      <c r="E30" s="236">
        <f>施設建設WS!U30</f>
        <v>14.751204806451836</v>
      </c>
      <c r="F30" s="237">
        <f>施設建設WS!W30</f>
        <v>2</v>
      </c>
      <c r="G30" s="238">
        <f>施設建設WS!Y30</f>
        <v>2</v>
      </c>
    </row>
    <row r="31" spans="1:7">
      <c r="A31" s="234" t="s">
        <v>189</v>
      </c>
      <c r="B31" s="235" t="s">
        <v>436</v>
      </c>
      <c r="C31" s="258">
        <v>0</v>
      </c>
      <c r="D31" s="236">
        <f>施設建設WS!S31</f>
        <v>366.30234596749307</v>
      </c>
      <c r="E31" s="236">
        <f>施設建設WS!U31</f>
        <v>242.83479251972076</v>
      </c>
      <c r="F31" s="237">
        <f>施設建設WS!W31</f>
        <v>59</v>
      </c>
      <c r="G31" s="238">
        <f>施設建設WS!Y31</f>
        <v>54</v>
      </c>
    </row>
    <row r="32" spans="1:7">
      <c r="A32" s="234" t="s">
        <v>190</v>
      </c>
      <c r="B32" s="235" t="s">
        <v>20</v>
      </c>
      <c r="C32" s="258">
        <v>0</v>
      </c>
      <c r="D32" s="236">
        <f>施設建設WS!S32</f>
        <v>236.8671997840363</v>
      </c>
      <c r="E32" s="236">
        <f>施設建設WS!U32</f>
        <v>152.80465859861957</v>
      </c>
      <c r="F32" s="237">
        <f>施設建設WS!W32</f>
        <v>11</v>
      </c>
      <c r="G32" s="238">
        <f>施設建設WS!Y32</f>
        <v>10</v>
      </c>
    </row>
    <row r="33" spans="1:7">
      <c r="A33" s="234" t="s">
        <v>191</v>
      </c>
      <c r="B33" s="235" t="s">
        <v>21</v>
      </c>
      <c r="C33" s="258">
        <v>0</v>
      </c>
      <c r="D33" s="236">
        <f>施設建設WS!S33</f>
        <v>534.48302623721418</v>
      </c>
      <c r="E33" s="236">
        <f>施設建設WS!U33</f>
        <v>449.38321028393977</v>
      </c>
      <c r="F33" s="237">
        <f>施設建設WS!W33</f>
        <v>9</v>
      </c>
      <c r="G33" s="238">
        <f>施設建設WS!Y33</f>
        <v>8</v>
      </c>
    </row>
    <row r="34" spans="1:7">
      <c r="A34" s="234" t="s">
        <v>192</v>
      </c>
      <c r="B34" s="235" t="s">
        <v>437</v>
      </c>
      <c r="C34" s="258">
        <v>0</v>
      </c>
      <c r="D34" s="236">
        <f>施設建設WS!S34</f>
        <v>217.61810750537501</v>
      </c>
      <c r="E34" s="236">
        <f>施設建設WS!U34</f>
        <v>140.21004161281769</v>
      </c>
      <c r="F34" s="237">
        <f>施設建設WS!W34</f>
        <v>16</v>
      </c>
      <c r="G34" s="238">
        <f>施設建設WS!Y34</f>
        <v>15</v>
      </c>
    </row>
    <row r="35" spans="1:7">
      <c r="A35" s="234" t="s">
        <v>193</v>
      </c>
      <c r="B35" s="235" t="s">
        <v>260</v>
      </c>
      <c r="C35" s="258">
        <v>0</v>
      </c>
      <c r="D35" s="236">
        <f>施設建設WS!S35</f>
        <v>92.46844565917084</v>
      </c>
      <c r="E35" s="236">
        <f>施設建設WS!U35</f>
        <v>48.48777134306394</v>
      </c>
      <c r="F35" s="237">
        <f>施設建設WS!W35</f>
        <v>3</v>
      </c>
      <c r="G35" s="238">
        <f>施設建設WS!Y35</f>
        <v>3</v>
      </c>
    </row>
    <row r="36" spans="1:7">
      <c r="A36" s="234" t="s">
        <v>194</v>
      </c>
      <c r="B36" s="235" t="s">
        <v>22</v>
      </c>
      <c r="C36" s="258">
        <v>0</v>
      </c>
      <c r="D36" s="236">
        <f>施設建設WS!S36</f>
        <v>33.568463551530876</v>
      </c>
      <c r="E36" s="236">
        <f>施設建設WS!U36</f>
        <v>23.540104180358806</v>
      </c>
      <c r="F36" s="237">
        <f>施設建設WS!W36</f>
        <v>2</v>
      </c>
      <c r="G36" s="238">
        <f>施設建設WS!Y36</f>
        <v>2</v>
      </c>
    </row>
    <row r="37" spans="1:7">
      <c r="A37" s="234" t="s">
        <v>195</v>
      </c>
      <c r="B37" s="235" t="s">
        <v>23</v>
      </c>
      <c r="C37" s="258">
        <v>0</v>
      </c>
      <c r="D37" s="236">
        <f>施設建設WS!S37</f>
        <v>57.799442982573794</v>
      </c>
      <c r="E37" s="236">
        <f>施設建設WS!U37</f>
        <v>42.10639432741025</v>
      </c>
      <c r="F37" s="237">
        <f>施設建設WS!W37</f>
        <v>5</v>
      </c>
      <c r="G37" s="238">
        <f>施設建設WS!Y37</f>
        <v>4</v>
      </c>
    </row>
    <row r="38" spans="1:7">
      <c r="A38" s="234" t="s">
        <v>196</v>
      </c>
      <c r="B38" s="235" t="s">
        <v>438</v>
      </c>
      <c r="C38" s="258">
        <v>0</v>
      </c>
      <c r="D38" s="236">
        <f>施設建設WS!S38</f>
        <v>95.097262043927429</v>
      </c>
      <c r="E38" s="236">
        <f>施設建設WS!U38</f>
        <v>57.684189150517888</v>
      </c>
      <c r="F38" s="237">
        <f>施設建設WS!W38</f>
        <v>10</v>
      </c>
      <c r="G38" s="238">
        <f>施設建設WS!Y38</f>
        <v>9</v>
      </c>
    </row>
    <row r="39" spans="1:7">
      <c r="A39" s="234">
        <v>35</v>
      </c>
      <c r="B39" s="235" t="s">
        <v>439</v>
      </c>
      <c r="C39" s="258">
        <v>0</v>
      </c>
      <c r="D39" s="236">
        <f>施設建設WS!S39</f>
        <v>33.625329333388457</v>
      </c>
      <c r="E39" s="236">
        <f>施設建設WS!U39</f>
        <v>19.280507837089409</v>
      </c>
      <c r="F39" s="237">
        <f>施設建設WS!W39</f>
        <v>5</v>
      </c>
      <c r="G39" s="238">
        <f>施設建設WS!Y39</f>
        <v>4</v>
      </c>
    </row>
    <row r="40" spans="1:7">
      <c r="A40" s="234">
        <v>36</v>
      </c>
      <c r="B40" s="235" t="s">
        <v>24</v>
      </c>
      <c r="C40" s="258">
        <v>0</v>
      </c>
      <c r="D40" s="236">
        <f>施設建設WS!S40</f>
        <v>649.45782279061427</v>
      </c>
      <c r="E40" s="236">
        <f>施設建設WS!U40</f>
        <v>387.80170868511607</v>
      </c>
      <c r="F40" s="237">
        <f>施設建設WS!W40</f>
        <v>78</v>
      </c>
      <c r="G40" s="238">
        <f>施設建設WS!Y40</f>
        <v>66</v>
      </c>
    </row>
    <row r="41" spans="1:7">
      <c r="A41" s="234">
        <v>37</v>
      </c>
      <c r="B41" s="235" t="s">
        <v>25</v>
      </c>
      <c r="C41" s="258">
        <v>0</v>
      </c>
      <c r="D41" s="236">
        <f>施設建設WS!S41</f>
        <v>224.73420255747249</v>
      </c>
      <c r="E41" s="236">
        <f>施設建設WS!U41</f>
        <v>114.30494364539001</v>
      </c>
      <c r="F41" s="237">
        <f>施設建設WS!W41</f>
        <v>32</v>
      </c>
      <c r="G41" s="238">
        <f>施設建設WS!Y41</f>
        <v>27</v>
      </c>
    </row>
    <row r="42" spans="1:7">
      <c r="A42" s="234">
        <v>38</v>
      </c>
      <c r="B42" s="235" t="s">
        <v>440</v>
      </c>
      <c r="C42" s="258">
        <v>0</v>
      </c>
      <c r="D42" s="236">
        <f>施設建設WS!S42</f>
        <v>11.152431513653696</v>
      </c>
      <c r="E42" s="236">
        <f>施設建設WS!U42</f>
        <v>0</v>
      </c>
      <c r="F42" s="237">
        <f>施設建設WS!W42</f>
        <v>0</v>
      </c>
      <c r="G42" s="238">
        <f>施設建設WS!Y42</f>
        <v>0</v>
      </c>
    </row>
    <row r="43" spans="1:7">
      <c r="A43" s="234">
        <v>39</v>
      </c>
      <c r="B43" s="235" t="s">
        <v>441</v>
      </c>
      <c r="C43" s="258">
        <v>0</v>
      </c>
      <c r="D43" s="236">
        <f>施設建設WS!S43</f>
        <v>114.73428854857977</v>
      </c>
      <c r="E43" s="236">
        <f>施設建設WS!U43</f>
        <v>49.09041984484211</v>
      </c>
      <c r="F43" s="237">
        <f>施設建設WS!W43</f>
        <v>0</v>
      </c>
      <c r="G43" s="238">
        <f>施設建設WS!Y43</f>
        <v>0</v>
      </c>
    </row>
    <row r="44" spans="1:7">
      <c r="A44" s="239">
        <v>40</v>
      </c>
      <c r="B44" s="240" t="s">
        <v>28</v>
      </c>
      <c r="C44" s="228">
        <f>SUM(C5:C43)</f>
        <v>7000</v>
      </c>
      <c r="D44" s="241">
        <f>施設建設WS!S44</f>
        <v>10595.755487968805</v>
      </c>
      <c r="E44" s="242">
        <f>施設建設WS!U44</f>
        <v>5167.389234019447</v>
      </c>
      <c r="F44" s="243">
        <f>施設建設WS!W44</f>
        <v>873</v>
      </c>
      <c r="G44" s="244">
        <f>施設建設WS!Y44</f>
        <v>694</v>
      </c>
    </row>
    <row r="45" spans="1:7">
      <c r="A45" s="55"/>
      <c r="B45" s="55"/>
      <c r="C45" s="55"/>
      <c r="D45" s="55"/>
      <c r="E45" s="55"/>
      <c r="F45" s="55"/>
      <c r="G45" s="55"/>
    </row>
    <row r="46" spans="1:7">
      <c r="A46" s="55"/>
    </row>
  </sheetData>
  <mergeCells count="1">
    <mergeCell ref="J8:K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RowHeight="12"/>
  <cols>
    <col min="1" max="1" width="3.375" style="84" customWidth="1"/>
    <col min="2" max="2" width="22.25" style="84" customWidth="1"/>
    <col min="3" max="3" width="10" style="84" customWidth="1"/>
    <col min="4" max="7" width="10.375" style="84" customWidth="1"/>
    <col min="8" max="8" width="4.5" style="84" customWidth="1"/>
    <col min="9" max="9" width="16.375" style="84" customWidth="1"/>
    <col min="10" max="11" width="14.375" style="84" customWidth="1"/>
    <col min="12" max="12" width="11.875" style="84" customWidth="1"/>
    <col min="13" max="13" width="13.375" style="84" customWidth="1"/>
    <col min="14" max="16384" width="9" style="84"/>
  </cols>
  <sheetData>
    <row r="1" spans="1:13">
      <c r="B1" s="165" t="s">
        <v>319</v>
      </c>
      <c r="C1" s="165"/>
    </row>
    <row r="2" spans="1:13">
      <c r="B2" s="165"/>
      <c r="C2" s="165"/>
      <c r="F2" s="138" t="s">
        <v>313</v>
      </c>
      <c r="I2" s="166" t="s">
        <v>126</v>
      </c>
      <c r="L2" s="55"/>
      <c r="M2" s="55"/>
    </row>
    <row r="3" spans="1:13">
      <c r="A3" s="229"/>
      <c r="B3" s="230"/>
      <c r="C3" s="226"/>
      <c r="D3" s="231"/>
      <c r="E3" s="231"/>
      <c r="F3" s="231"/>
      <c r="G3" s="230"/>
      <c r="I3" s="229"/>
      <c r="J3" s="245" t="s">
        <v>127</v>
      </c>
      <c r="K3" s="230" t="s">
        <v>249</v>
      </c>
      <c r="L3" s="246" t="s">
        <v>129</v>
      </c>
      <c r="M3" s="247" t="s">
        <v>314</v>
      </c>
    </row>
    <row r="4" spans="1:13">
      <c r="A4" s="232"/>
      <c r="B4" s="233"/>
      <c r="C4" s="259" t="s">
        <v>110</v>
      </c>
      <c r="D4" s="250" t="s">
        <v>127</v>
      </c>
      <c r="E4" s="250" t="s">
        <v>128</v>
      </c>
      <c r="F4" s="250" t="s">
        <v>315</v>
      </c>
      <c r="G4" s="249" t="s">
        <v>316</v>
      </c>
      <c r="I4" s="232"/>
      <c r="J4" s="248" t="s">
        <v>125</v>
      </c>
      <c r="K4" s="249" t="s">
        <v>125</v>
      </c>
      <c r="L4" s="250" t="s">
        <v>130</v>
      </c>
      <c r="M4" s="249" t="s">
        <v>130</v>
      </c>
    </row>
    <row r="5" spans="1:13">
      <c r="A5" s="234" t="s">
        <v>163</v>
      </c>
      <c r="B5" s="235" t="s">
        <v>296</v>
      </c>
      <c r="C5" s="227">
        <f>最終需要額!D11</f>
        <v>0</v>
      </c>
      <c r="D5" s="236">
        <f>設備投資WS!S5</f>
        <v>3.7604755683752571</v>
      </c>
      <c r="E5" s="236">
        <f>設備投資WS!U5</f>
        <v>1.6999245424988232</v>
      </c>
      <c r="F5" s="237">
        <f>設備投資WS!W5</f>
        <v>1</v>
      </c>
      <c r="G5" s="238">
        <f>設備投資WS!Y5</f>
        <v>0</v>
      </c>
      <c r="I5" s="251" t="s">
        <v>131</v>
      </c>
      <c r="J5" s="252">
        <f>D44</f>
        <v>6147.8897692629143</v>
      </c>
      <c r="K5" s="238">
        <f>E44</f>
        <v>2951.2878573989369</v>
      </c>
      <c r="L5" s="237">
        <f>F44</f>
        <v>300</v>
      </c>
      <c r="M5" s="238">
        <f>G44</f>
        <v>272</v>
      </c>
    </row>
    <row r="6" spans="1:13">
      <c r="A6" s="234" t="s">
        <v>164</v>
      </c>
      <c r="B6" s="235" t="s">
        <v>431</v>
      </c>
      <c r="C6" s="227">
        <f>最終需要額!D12</f>
        <v>0</v>
      </c>
      <c r="D6" s="236">
        <f>設備投資WS!S6</f>
        <v>0.41533672241488334</v>
      </c>
      <c r="E6" s="236">
        <f>設備投資WS!U6</f>
        <v>0.30904037524627254</v>
      </c>
      <c r="F6" s="237">
        <f>設備投資WS!W6</f>
        <v>0</v>
      </c>
      <c r="G6" s="238">
        <f>設備投資WS!Y6</f>
        <v>0</v>
      </c>
      <c r="I6" s="251" t="s">
        <v>132</v>
      </c>
      <c r="J6" s="252">
        <f>C44</f>
        <v>3000</v>
      </c>
      <c r="K6" s="238">
        <v>21063514</v>
      </c>
      <c r="L6" s="253" t="s">
        <v>135</v>
      </c>
      <c r="M6" s="254" t="s">
        <v>135</v>
      </c>
    </row>
    <row r="7" spans="1:13">
      <c r="A7" s="234" t="s">
        <v>165</v>
      </c>
      <c r="B7" s="235" t="s">
        <v>432</v>
      </c>
      <c r="C7" s="227">
        <f>最終需要額!D13</f>
        <v>0</v>
      </c>
      <c r="D7" s="236">
        <f>設備投資WS!S7</f>
        <v>1.649831142312264</v>
      </c>
      <c r="E7" s="236">
        <f>設備投資WS!U7</f>
        <v>0.85220944717183256</v>
      </c>
      <c r="F7" s="237">
        <f>設備投資WS!W7</f>
        <v>0</v>
      </c>
      <c r="G7" s="238">
        <f>設備投資WS!Y7</f>
        <v>0</v>
      </c>
      <c r="I7" s="251" t="s">
        <v>133</v>
      </c>
      <c r="J7" s="255">
        <f>J5/J6</f>
        <v>2.049296589754305</v>
      </c>
      <c r="K7" s="256">
        <f>K5/K6</f>
        <v>1.401137463292657E-4</v>
      </c>
      <c r="L7" s="253" t="s">
        <v>135</v>
      </c>
      <c r="M7" s="254" t="s">
        <v>135</v>
      </c>
    </row>
    <row r="8" spans="1:13">
      <c r="A8" s="234" t="s">
        <v>166</v>
      </c>
      <c r="B8" s="235" t="s">
        <v>8</v>
      </c>
      <c r="C8" s="227">
        <f>最終需要額!D14</f>
        <v>0</v>
      </c>
      <c r="D8" s="236">
        <f>設備投資WS!S8</f>
        <v>0.63474698052501277</v>
      </c>
      <c r="E8" s="236">
        <f>設備投資WS!U8</f>
        <v>0.24646262408723579</v>
      </c>
      <c r="F8" s="237">
        <f>設備投資WS!W8</f>
        <v>0</v>
      </c>
      <c r="G8" s="238">
        <f>設備投資WS!Y8</f>
        <v>0</v>
      </c>
      <c r="I8" s="257" t="s">
        <v>134</v>
      </c>
      <c r="J8" s="257" t="s">
        <v>449</v>
      </c>
      <c r="K8" s="356"/>
      <c r="L8" s="243"/>
      <c r="M8" s="244"/>
    </row>
    <row r="9" spans="1:13">
      <c r="A9" s="234" t="s">
        <v>167</v>
      </c>
      <c r="B9" s="235" t="s">
        <v>259</v>
      </c>
      <c r="C9" s="227">
        <f>最終需要額!D15</f>
        <v>0</v>
      </c>
      <c r="D9" s="236">
        <f>設備投資WS!S9</f>
        <v>31.929157637313512</v>
      </c>
      <c r="E9" s="236">
        <f>設備投資WS!U9</f>
        <v>10.690429338204948</v>
      </c>
      <c r="F9" s="237">
        <f>設備投資WS!W9</f>
        <v>1</v>
      </c>
      <c r="G9" s="238">
        <f>設備投資WS!Y9</f>
        <v>1</v>
      </c>
    </row>
    <row r="10" spans="1:13">
      <c r="A10" s="234" t="s">
        <v>168</v>
      </c>
      <c r="B10" s="235" t="s">
        <v>9</v>
      </c>
      <c r="C10" s="227">
        <f>最終需要額!D16</f>
        <v>0</v>
      </c>
      <c r="D10" s="236">
        <f>設備投資WS!S10</f>
        <v>1.5828817709613963</v>
      </c>
      <c r="E10" s="236">
        <f>設備投資WS!U10</f>
        <v>0.58463571028806471</v>
      </c>
      <c r="F10" s="237">
        <f>設備投資WS!W10</f>
        <v>0</v>
      </c>
      <c r="G10" s="238">
        <f>設備投資WS!Y10</f>
        <v>0</v>
      </c>
    </row>
    <row r="11" spans="1:13">
      <c r="A11" s="234" t="s">
        <v>169</v>
      </c>
      <c r="B11" s="235" t="s">
        <v>44</v>
      </c>
      <c r="C11" s="227">
        <f>最終需要額!D17</f>
        <v>0</v>
      </c>
      <c r="D11" s="236">
        <f>設備投資WS!S11</f>
        <v>9.8440726581025473</v>
      </c>
      <c r="E11" s="236">
        <f>設備投資WS!U11</f>
        <v>3.2219223776686308</v>
      </c>
      <c r="F11" s="237">
        <f>設備投資WS!W11</f>
        <v>0</v>
      </c>
      <c r="G11" s="238">
        <f>設備投資WS!Y11</f>
        <v>0</v>
      </c>
    </row>
    <row r="12" spans="1:13">
      <c r="A12" s="234" t="s">
        <v>170</v>
      </c>
      <c r="B12" s="235" t="s">
        <v>10</v>
      </c>
      <c r="C12" s="227">
        <f>最終需要額!D18</f>
        <v>0</v>
      </c>
      <c r="D12" s="236">
        <f>設備投資WS!S12</f>
        <v>6.4592722424767626</v>
      </c>
      <c r="E12" s="236">
        <f>設備投資WS!U12</f>
        <v>2.1319092534107478</v>
      </c>
      <c r="F12" s="237">
        <f>設備投資WS!W12</f>
        <v>0</v>
      </c>
      <c r="G12" s="238">
        <f>設備投資WS!Y12</f>
        <v>0</v>
      </c>
    </row>
    <row r="13" spans="1:13">
      <c r="A13" s="234" t="s">
        <v>171</v>
      </c>
      <c r="B13" s="235" t="s">
        <v>11</v>
      </c>
      <c r="C13" s="227">
        <f>最終需要額!D19</f>
        <v>0</v>
      </c>
      <c r="D13" s="236">
        <f>設備投資WS!S13</f>
        <v>5.7110749190980457</v>
      </c>
      <c r="E13" s="236">
        <f>設備投資WS!U13</f>
        <v>0.97584207192768313</v>
      </c>
      <c r="F13" s="237">
        <f>設備投資WS!W13</f>
        <v>0</v>
      </c>
      <c r="G13" s="238">
        <f>設備投資WS!Y13</f>
        <v>0</v>
      </c>
    </row>
    <row r="14" spans="1:13">
      <c r="A14" s="234" t="s">
        <v>172</v>
      </c>
      <c r="B14" s="235" t="s">
        <v>433</v>
      </c>
      <c r="C14" s="227">
        <f>最終需要額!D20</f>
        <v>0</v>
      </c>
      <c r="D14" s="236">
        <f>設備投資WS!S14</f>
        <v>5.8862219150266313</v>
      </c>
      <c r="E14" s="236">
        <f>設備投資WS!U14</f>
        <v>2.1776168651789432</v>
      </c>
      <c r="F14" s="237">
        <f>設備投資WS!W14</f>
        <v>0</v>
      </c>
      <c r="G14" s="238">
        <f>設備投資WS!Y14</f>
        <v>0</v>
      </c>
    </row>
    <row r="15" spans="1:13">
      <c r="A15" s="234" t="s">
        <v>173</v>
      </c>
      <c r="B15" s="235" t="s">
        <v>12</v>
      </c>
      <c r="C15" s="227">
        <f>最終需要額!D21</f>
        <v>0</v>
      </c>
      <c r="D15" s="236">
        <f>設備投資WS!S15</f>
        <v>6.9790471269095669</v>
      </c>
      <c r="E15" s="236">
        <f>設備投資WS!U15</f>
        <v>3.2347962341080567</v>
      </c>
      <c r="F15" s="237">
        <f>設備投資WS!W15</f>
        <v>0</v>
      </c>
      <c r="G15" s="238">
        <f>設備投資WS!Y15</f>
        <v>0</v>
      </c>
    </row>
    <row r="16" spans="1:13">
      <c r="A16" s="234" t="s">
        <v>174</v>
      </c>
      <c r="B16" s="235" t="s">
        <v>13</v>
      </c>
      <c r="C16" s="227">
        <f>最終需要額!D22</f>
        <v>0</v>
      </c>
      <c r="D16" s="236">
        <f>設備投資WS!S16</f>
        <v>11.827137638695024</v>
      </c>
      <c r="E16" s="236">
        <f>設備投資WS!U16</f>
        <v>2.0869549537563348</v>
      </c>
      <c r="F16" s="237">
        <f>設備投資WS!W16</f>
        <v>0</v>
      </c>
      <c r="G16" s="238">
        <f>設備投資WS!Y16</f>
        <v>0</v>
      </c>
    </row>
    <row r="17" spans="1:7">
      <c r="A17" s="234" t="s">
        <v>175</v>
      </c>
      <c r="B17" s="235" t="s">
        <v>14</v>
      </c>
      <c r="C17" s="227">
        <f>最終需要額!D23</f>
        <v>0</v>
      </c>
      <c r="D17" s="236">
        <f>設備投資WS!S17</f>
        <v>2.3042240748151439</v>
      </c>
      <c r="E17" s="236">
        <f>設備投資WS!U17</f>
        <v>0.57000187306410777</v>
      </c>
      <c r="F17" s="237">
        <f>設備投資WS!W17</f>
        <v>0</v>
      </c>
      <c r="G17" s="238">
        <f>設備投資WS!Y17</f>
        <v>0</v>
      </c>
    </row>
    <row r="18" spans="1:7">
      <c r="A18" s="234" t="s">
        <v>176</v>
      </c>
      <c r="B18" s="235" t="s">
        <v>15</v>
      </c>
      <c r="C18" s="227">
        <f>最終需要額!D24</f>
        <v>0</v>
      </c>
      <c r="D18" s="236">
        <f>設備投資WS!S18</f>
        <v>12.374662175916759</v>
      </c>
      <c r="E18" s="236">
        <f>設備投資WS!U18</f>
        <v>5.2611110783296944</v>
      </c>
      <c r="F18" s="237">
        <f>設備投資WS!W18</f>
        <v>1</v>
      </c>
      <c r="G18" s="238">
        <f>設備投資WS!Y18</f>
        <v>1</v>
      </c>
    </row>
    <row r="19" spans="1:7">
      <c r="A19" s="234" t="s">
        <v>177</v>
      </c>
      <c r="B19" s="235" t="s">
        <v>278</v>
      </c>
      <c r="C19" s="227">
        <f>最終需要額!D25</f>
        <v>0</v>
      </c>
      <c r="D19" s="236">
        <f>設備投資WS!S19</f>
        <v>18.245068232847093</v>
      </c>
      <c r="E19" s="236">
        <f>設備投資WS!U19</f>
        <v>7.6475306679967261</v>
      </c>
      <c r="F19" s="237">
        <f>設備投資WS!W19</f>
        <v>1</v>
      </c>
      <c r="G19" s="238">
        <f>設備投資WS!Y19</f>
        <v>1</v>
      </c>
    </row>
    <row r="20" spans="1:7">
      <c r="A20" s="234" t="s">
        <v>178</v>
      </c>
      <c r="B20" s="235" t="s">
        <v>279</v>
      </c>
      <c r="C20" s="227">
        <f>最終需要額!D26</f>
        <v>0</v>
      </c>
      <c r="D20" s="236">
        <f>設備投資WS!S20</f>
        <v>60.91888702608761</v>
      </c>
      <c r="E20" s="236">
        <f>設備投資WS!U20</f>
        <v>25.877548307392001</v>
      </c>
      <c r="F20" s="237">
        <f>設備投資WS!W20</f>
        <v>2</v>
      </c>
      <c r="G20" s="238">
        <f>設備投資WS!Y20</f>
        <v>2</v>
      </c>
    </row>
    <row r="21" spans="1:7">
      <c r="A21" s="234" t="s">
        <v>179</v>
      </c>
      <c r="B21" s="235" t="s">
        <v>280</v>
      </c>
      <c r="C21" s="227">
        <f>最終需要額!D27</f>
        <v>0</v>
      </c>
      <c r="D21" s="236">
        <f>設備投資WS!S21</f>
        <v>30.422743777838345</v>
      </c>
      <c r="E21" s="236">
        <f>設備投資WS!U21</f>
        <v>11.056139099956351</v>
      </c>
      <c r="F21" s="237">
        <f>設備投資WS!W21</f>
        <v>1</v>
      </c>
      <c r="G21" s="238">
        <f>設備投資WS!Y21</f>
        <v>1</v>
      </c>
    </row>
    <row r="22" spans="1:7">
      <c r="A22" s="234" t="s">
        <v>180</v>
      </c>
      <c r="B22" s="235" t="s">
        <v>434</v>
      </c>
      <c r="C22" s="227">
        <f>最終需要額!D28</f>
        <v>0</v>
      </c>
      <c r="D22" s="236">
        <f>設備投資WS!S22</f>
        <v>3.4980881760880531</v>
      </c>
      <c r="E22" s="236">
        <f>設備投資WS!U22</f>
        <v>1.2205843923733459</v>
      </c>
      <c r="F22" s="237">
        <f>設備投資WS!W22</f>
        <v>0</v>
      </c>
      <c r="G22" s="238">
        <f>設備投資WS!Y22</f>
        <v>0</v>
      </c>
    </row>
    <row r="23" spans="1:7">
      <c r="A23" s="234" t="s">
        <v>181</v>
      </c>
      <c r="B23" s="235" t="s">
        <v>16</v>
      </c>
      <c r="C23" s="227">
        <f>最終需要額!D29</f>
        <v>3000</v>
      </c>
      <c r="D23" s="236">
        <f>設備投資WS!S23</f>
        <v>3117.8712056988516</v>
      </c>
      <c r="E23" s="236">
        <f>設備投資WS!U23</f>
        <v>1065.5668739211681</v>
      </c>
      <c r="F23" s="237">
        <f>設備投資WS!W23</f>
        <v>79</v>
      </c>
      <c r="G23" s="238">
        <f>設備投資WS!Y23</f>
        <v>77</v>
      </c>
    </row>
    <row r="24" spans="1:7">
      <c r="A24" s="234" t="s">
        <v>182</v>
      </c>
      <c r="B24" s="235" t="s">
        <v>330</v>
      </c>
      <c r="C24" s="227">
        <f>最終需要額!D30</f>
        <v>0</v>
      </c>
      <c r="D24" s="236">
        <f>設備投資WS!S24</f>
        <v>17.547318390364861</v>
      </c>
      <c r="E24" s="236">
        <f>設備投資WS!U24</f>
        <v>5.8860766737773149</v>
      </c>
      <c r="F24" s="237">
        <f>設備投資WS!W24</f>
        <v>0</v>
      </c>
      <c r="G24" s="238">
        <f>設備投資WS!Y24</f>
        <v>0</v>
      </c>
    </row>
    <row r="25" spans="1:7">
      <c r="A25" s="234" t="s">
        <v>183</v>
      </c>
      <c r="B25" s="235" t="s">
        <v>257</v>
      </c>
      <c r="C25" s="227">
        <f>最終需要額!D31</f>
        <v>0</v>
      </c>
      <c r="D25" s="236">
        <f>設備投資WS!S25</f>
        <v>10.070013891409435</v>
      </c>
      <c r="E25" s="236">
        <f>設備投資WS!U25</f>
        <v>3.0948870133029831</v>
      </c>
      <c r="F25" s="237">
        <f>設備投資WS!W25</f>
        <v>0</v>
      </c>
      <c r="G25" s="238">
        <f>設備投資WS!Y25</f>
        <v>0</v>
      </c>
    </row>
    <row r="26" spans="1:7">
      <c r="A26" s="234" t="s">
        <v>184</v>
      </c>
      <c r="B26" s="235" t="s">
        <v>17</v>
      </c>
      <c r="C26" s="227">
        <f>最終需要額!D32</f>
        <v>0</v>
      </c>
      <c r="D26" s="236">
        <f>設備投資WS!S26</f>
        <v>12.43520214737592</v>
      </c>
      <c r="E26" s="236">
        <f>設備投資WS!U26</f>
        <v>5.0219216219699678</v>
      </c>
      <c r="F26" s="237">
        <f>設備投資WS!W26</f>
        <v>1</v>
      </c>
      <c r="G26" s="238">
        <f>設備投資WS!Y26</f>
        <v>1</v>
      </c>
    </row>
    <row r="27" spans="1:7">
      <c r="A27" s="234" t="s">
        <v>185</v>
      </c>
      <c r="B27" s="235" t="s">
        <v>18</v>
      </c>
      <c r="C27" s="227">
        <f>最終需要額!D33</f>
        <v>0</v>
      </c>
      <c r="D27" s="236">
        <f>設備投資WS!S27</f>
        <v>315.72875860056541</v>
      </c>
      <c r="E27" s="236">
        <f>設備投資WS!U27</f>
        <v>139.98286218062455</v>
      </c>
      <c r="F27" s="237">
        <f>設備投資WS!W27</f>
        <v>27</v>
      </c>
      <c r="G27" s="238">
        <f>設備投資WS!Y27</f>
        <v>21</v>
      </c>
    </row>
    <row r="28" spans="1:7">
      <c r="A28" s="234" t="s">
        <v>186</v>
      </c>
      <c r="B28" s="235" t="s">
        <v>258</v>
      </c>
      <c r="C28" s="227">
        <f>最終需要額!D34</f>
        <v>0</v>
      </c>
      <c r="D28" s="236">
        <f>設備投資WS!S28</f>
        <v>67.671123475812863</v>
      </c>
      <c r="E28" s="236">
        <f>設備投資WS!U28</f>
        <v>20.867691789524478</v>
      </c>
      <c r="F28" s="237">
        <f>設備投資WS!W28</f>
        <v>0</v>
      </c>
      <c r="G28" s="238">
        <f>設備投資WS!Y28</f>
        <v>0</v>
      </c>
    </row>
    <row r="29" spans="1:7">
      <c r="A29" s="234" t="s">
        <v>187</v>
      </c>
      <c r="B29" s="235" t="s">
        <v>281</v>
      </c>
      <c r="C29" s="227">
        <f>最終需要額!D35</f>
        <v>0</v>
      </c>
      <c r="D29" s="236">
        <f>設備投資WS!S29</f>
        <v>21.943844796738652</v>
      </c>
      <c r="E29" s="236">
        <f>設備投資WS!U29</f>
        <v>10.309400566646705</v>
      </c>
      <c r="F29" s="237">
        <f>設備投資WS!W29</f>
        <v>0</v>
      </c>
      <c r="G29" s="238">
        <f>設備投資WS!Y29</f>
        <v>0</v>
      </c>
    </row>
    <row r="30" spans="1:7">
      <c r="A30" s="234" t="s">
        <v>188</v>
      </c>
      <c r="B30" s="235" t="s">
        <v>435</v>
      </c>
      <c r="C30" s="227">
        <f>最終需要額!D36</f>
        <v>0</v>
      </c>
      <c r="D30" s="236">
        <f>設備投資WS!S30</f>
        <v>11.895339103689867</v>
      </c>
      <c r="E30" s="236">
        <f>設備投資WS!U30</f>
        <v>7.3008165192814642</v>
      </c>
      <c r="F30" s="237">
        <f>設備投資WS!W30</f>
        <v>1</v>
      </c>
      <c r="G30" s="238">
        <f>設備投資WS!Y30</f>
        <v>1</v>
      </c>
    </row>
    <row r="31" spans="1:7">
      <c r="A31" s="234" t="s">
        <v>189</v>
      </c>
      <c r="B31" s="235" t="s">
        <v>436</v>
      </c>
      <c r="C31" s="227">
        <f>最終需要額!D37</f>
        <v>0</v>
      </c>
      <c r="D31" s="236">
        <f>設備投資WS!S31</f>
        <v>166.62009737974037</v>
      </c>
      <c r="E31" s="236">
        <f>設備投資WS!U31</f>
        <v>110.4583610294857</v>
      </c>
      <c r="F31" s="237">
        <f>設備投資WS!W31</f>
        <v>27</v>
      </c>
      <c r="G31" s="238">
        <f>設備投資WS!Y31</f>
        <v>24</v>
      </c>
    </row>
    <row r="32" spans="1:7">
      <c r="A32" s="234" t="s">
        <v>190</v>
      </c>
      <c r="B32" s="235" t="s">
        <v>20</v>
      </c>
      <c r="C32" s="227">
        <f>最終需要額!D38</f>
        <v>0</v>
      </c>
      <c r="D32" s="236">
        <f>設備投資WS!S32</f>
        <v>88.314375819712708</v>
      </c>
      <c r="E32" s="236">
        <f>設備投資WS!U32</f>
        <v>56.97221083706529</v>
      </c>
      <c r="F32" s="237">
        <f>設備投資WS!W32</f>
        <v>4</v>
      </c>
      <c r="G32" s="238">
        <f>設備投資WS!Y32</f>
        <v>4</v>
      </c>
    </row>
    <row r="33" spans="1:7">
      <c r="A33" s="234" t="s">
        <v>191</v>
      </c>
      <c r="B33" s="235" t="s">
        <v>21</v>
      </c>
      <c r="C33" s="227">
        <f>最終需要額!D39</f>
        <v>0</v>
      </c>
      <c r="D33" s="236">
        <f>設備投資WS!S33</f>
        <v>265.21055595612717</v>
      </c>
      <c r="E33" s="236">
        <f>設備投資WS!U33</f>
        <v>222.98401480734378</v>
      </c>
      <c r="F33" s="237">
        <f>設備投資WS!W33</f>
        <v>4</v>
      </c>
      <c r="G33" s="238">
        <f>設備投資WS!Y33</f>
        <v>4</v>
      </c>
    </row>
    <row r="34" spans="1:7">
      <c r="A34" s="234" t="s">
        <v>192</v>
      </c>
      <c r="B34" s="235" t="s">
        <v>437</v>
      </c>
      <c r="C34" s="227">
        <f>最終需要額!D40</f>
        <v>0</v>
      </c>
      <c r="D34" s="236">
        <f>設備投資WS!S34</f>
        <v>73.875519347966815</v>
      </c>
      <c r="E34" s="236">
        <f>設備投資WS!U34</f>
        <v>47.59755408538836</v>
      </c>
      <c r="F34" s="237">
        <f>設備投資WS!W34</f>
        <v>5</v>
      </c>
      <c r="G34" s="238">
        <f>設備投資WS!Y34</f>
        <v>5</v>
      </c>
    </row>
    <row r="35" spans="1:7">
      <c r="A35" s="234" t="s">
        <v>193</v>
      </c>
      <c r="B35" s="235" t="s">
        <v>260</v>
      </c>
      <c r="C35" s="227">
        <f>最終需要額!D41</f>
        <v>0</v>
      </c>
      <c r="D35" s="236">
        <f>設備投資WS!S35</f>
        <v>187.47491179210368</v>
      </c>
      <c r="E35" s="236">
        <f>設備投資WS!U35</f>
        <v>98.306407020642439</v>
      </c>
      <c r="F35" s="237">
        <f>設備投資WS!W35</f>
        <v>7</v>
      </c>
      <c r="G35" s="238">
        <f>設備投資WS!Y35</f>
        <v>6</v>
      </c>
    </row>
    <row r="36" spans="1:7">
      <c r="A36" s="234" t="s">
        <v>194</v>
      </c>
      <c r="B36" s="235" t="s">
        <v>22</v>
      </c>
      <c r="C36" s="227">
        <f>最終需要額!D42</f>
        <v>0</v>
      </c>
      <c r="D36" s="236">
        <f>設備投資WS!S36</f>
        <v>8.343284208965807</v>
      </c>
      <c r="E36" s="236">
        <f>設備投資WS!U36</f>
        <v>5.8507825115052308</v>
      </c>
      <c r="F36" s="237">
        <f>設備投資WS!W36</f>
        <v>0</v>
      </c>
      <c r="G36" s="238">
        <f>設備投資WS!Y36</f>
        <v>0</v>
      </c>
    </row>
    <row r="37" spans="1:7">
      <c r="A37" s="234" t="s">
        <v>195</v>
      </c>
      <c r="B37" s="235" t="s">
        <v>23</v>
      </c>
      <c r="C37" s="227">
        <f>最終需要額!D43</f>
        <v>0</v>
      </c>
      <c r="D37" s="236">
        <f>設備投資WS!S37</f>
        <v>1164.8145268037249</v>
      </c>
      <c r="E37" s="236">
        <f>設備投資WS!U37</f>
        <v>848.55730873878053</v>
      </c>
      <c r="F37" s="237">
        <f>設備投資WS!W37</f>
        <v>91</v>
      </c>
      <c r="G37" s="238">
        <f>設備投資WS!Y37</f>
        <v>83</v>
      </c>
    </row>
    <row r="38" spans="1:7">
      <c r="A38" s="234" t="s">
        <v>196</v>
      </c>
      <c r="B38" s="235" t="s">
        <v>438</v>
      </c>
      <c r="C38" s="227">
        <f>最終需要額!D44</f>
        <v>0</v>
      </c>
      <c r="D38" s="236">
        <f>設備投資WS!S38</f>
        <v>48.905174598902192</v>
      </c>
      <c r="E38" s="236">
        <f>設備投資WS!U38</f>
        <v>29.664948089662897</v>
      </c>
      <c r="F38" s="237">
        <f>設備投資WS!W38</f>
        <v>5</v>
      </c>
      <c r="G38" s="238">
        <f>設備投資WS!Y38</f>
        <v>5</v>
      </c>
    </row>
    <row r="39" spans="1:7">
      <c r="A39" s="234">
        <v>35</v>
      </c>
      <c r="B39" s="235" t="s">
        <v>439</v>
      </c>
      <c r="C39" s="227">
        <f>最終需要額!D45</f>
        <v>0</v>
      </c>
      <c r="D39" s="236">
        <f>設備投資WS!S39</f>
        <v>16.191733691814516</v>
      </c>
      <c r="E39" s="236">
        <f>設備投資WS!U39</f>
        <v>9.2842168249370491</v>
      </c>
      <c r="F39" s="237">
        <f>設備投資WS!W39</f>
        <v>2</v>
      </c>
      <c r="G39" s="238">
        <f>設備投資WS!Y39</f>
        <v>2</v>
      </c>
    </row>
    <row r="40" spans="1:7">
      <c r="A40" s="234">
        <v>36</v>
      </c>
      <c r="B40" s="235" t="s">
        <v>24</v>
      </c>
      <c r="C40" s="227">
        <f>最終需要額!D46</f>
        <v>0</v>
      </c>
      <c r="D40" s="236">
        <f>設備投資WS!S40</f>
        <v>190.99605855562908</v>
      </c>
      <c r="E40" s="236">
        <f>設備投資WS!U40</f>
        <v>114.0468176081624</v>
      </c>
      <c r="F40" s="237">
        <f>設備投資WS!W40</f>
        <v>23</v>
      </c>
      <c r="G40" s="238">
        <f>設備投資WS!Y40</f>
        <v>19</v>
      </c>
    </row>
    <row r="41" spans="1:7">
      <c r="A41" s="234">
        <v>37</v>
      </c>
      <c r="B41" s="235" t="s">
        <v>25</v>
      </c>
      <c r="C41" s="227">
        <f>最終需要額!D47</f>
        <v>0</v>
      </c>
      <c r="D41" s="236">
        <f>設備投資WS!S41</f>
        <v>117.81586857997917</v>
      </c>
      <c r="E41" s="236">
        <f>設備投資WS!U41</f>
        <v>59.923839207889252</v>
      </c>
      <c r="F41" s="237">
        <f>設備投資WS!W41</f>
        <v>17</v>
      </c>
      <c r="G41" s="238">
        <f>設備投資WS!Y41</f>
        <v>14</v>
      </c>
    </row>
    <row r="42" spans="1:7">
      <c r="A42" s="234">
        <v>38</v>
      </c>
      <c r="B42" s="235" t="s">
        <v>440</v>
      </c>
      <c r="C42" s="227">
        <f>最終需要額!D48</f>
        <v>0</v>
      </c>
      <c r="D42" s="236">
        <f>設備投資WS!S42</f>
        <v>6.8963156229749938</v>
      </c>
      <c r="E42" s="236">
        <f>設備投資WS!U42</f>
        <v>0</v>
      </c>
      <c r="F42" s="237">
        <f>設備投資WS!W42</f>
        <v>0</v>
      </c>
      <c r="G42" s="238">
        <f>設備投資WS!Y42</f>
        <v>0</v>
      </c>
    </row>
    <row r="43" spans="1:7">
      <c r="A43" s="234">
        <v>39</v>
      </c>
      <c r="B43" s="235" t="s">
        <v>441</v>
      </c>
      <c r="C43" s="227">
        <f>最終需要額!D49</f>
        <v>0</v>
      </c>
      <c r="D43" s="236">
        <f>設備投資WS!S43</f>
        <v>22.825611014662329</v>
      </c>
      <c r="E43" s="236">
        <f>設備投資WS!U43</f>
        <v>9.7662071391185385</v>
      </c>
      <c r="F43" s="237">
        <f>設備投資WS!W43</f>
        <v>0</v>
      </c>
      <c r="G43" s="238">
        <f>設備投資WS!Y43</f>
        <v>0</v>
      </c>
    </row>
    <row r="44" spans="1:7">
      <c r="A44" s="239">
        <v>40</v>
      </c>
      <c r="B44" s="240" t="s">
        <v>28</v>
      </c>
      <c r="C44" s="228">
        <f>SUM(C5:C43)</f>
        <v>3000</v>
      </c>
      <c r="D44" s="241">
        <f>設備投資WS!S44</f>
        <v>6147.8897692629143</v>
      </c>
      <c r="E44" s="242">
        <f>設備投資WS!U44</f>
        <v>2951.2878573989369</v>
      </c>
      <c r="F44" s="243">
        <f>設備投資WS!W44</f>
        <v>300</v>
      </c>
      <c r="G44" s="244">
        <f>設備投資WS!Y44</f>
        <v>272</v>
      </c>
    </row>
    <row r="45" spans="1:7">
      <c r="A45" s="55"/>
      <c r="B45" s="55"/>
      <c r="C45" s="55"/>
      <c r="D45" s="55"/>
      <c r="E45" s="55"/>
      <c r="F45" s="55"/>
      <c r="G45" s="55"/>
    </row>
    <row r="46" spans="1:7">
      <c r="A46" s="55"/>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6"/>
  <sheetViews>
    <sheetView showGridLines="0" workbookViewId="0">
      <pane xSplit="2" ySplit="4" topLeftCell="C5" activePane="bottomRight" state="frozen"/>
      <selection activeCell="Z37" sqref="Z37"/>
      <selection pane="topRight" activeCell="Z37" sqref="Z37"/>
      <selection pane="bottomLeft" activeCell="Z37" sqref="Z37"/>
      <selection pane="bottomRight" activeCell="B4" sqref="B4"/>
    </sheetView>
  </sheetViews>
  <sheetFormatPr defaultColWidth="8.875" defaultRowHeight="12"/>
  <cols>
    <col min="1" max="1" width="3.125" style="84" customWidth="1"/>
    <col min="2" max="2" width="21.625" style="84" customWidth="1"/>
    <col min="3" max="3" width="9.375" style="84" customWidth="1"/>
    <col min="4" max="4" width="8.875" style="84" customWidth="1"/>
    <col min="5" max="5" width="9" style="84" bestFit="1" customWidth="1"/>
    <col min="6" max="13" width="8.875" style="84" customWidth="1"/>
    <col min="14" max="14" width="8.875" style="169" customWidth="1"/>
    <col min="15" max="16384" width="8.875" style="84"/>
  </cols>
  <sheetData>
    <row r="1" spans="1:25">
      <c r="B1" s="133" t="s">
        <v>157</v>
      </c>
      <c r="C1" s="167"/>
      <c r="D1" s="167"/>
      <c r="E1" s="167"/>
      <c r="F1" s="168"/>
      <c r="G1" s="365" t="s">
        <v>429</v>
      </c>
      <c r="H1" s="365"/>
      <c r="I1" s="365"/>
      <c r="J1" s="365"/>
      <c r="K1" s="168"/>
    </row>
    <row r="2" spans="1:25">
      <c r="B2" s="84" t="s">
        <v>322</v>
      </c>
      <c r="K2" s="84" t="s">
        <v>60</v>
      </c>
    </row>
    <row r="3" spans="1:25" ht="48">
      <c r="B3" s="170"/>
      <c r="C3" s="171" t="s">
        <v>0</v>
      </c>
      <c r="D3" s="171" t="s">
        <v>1</v>
      </c>
      <c r="E3" s="171" t="s">
        <v>2</v>
      </c>
      <c r="F3" s="171" t="s">
        <v>59</v>
      </c>
      <c r="G3" s="171" t="s">
        <v>3</v>
      </c>
      <c r="H3" s="171" t="s">
        <v>4</v>
      </c>
      <c r="I3" s="171" t="s">
        <v>5</v>
      </c>
      <c r="J3" s="171" t="s">
        <v>6</v>
      </c>
      <c r="K3" s="172" t="s">
        <v>7</v>
      </c>
      <c r="L3" s="171" t="s">
        <v>448</v>
      </c>
      <c r="M3" s="171" t="s">
        <v>29</v>
      </c>
      <c r="N3" s="171" t="s">
        <v>30</v>
      </c>
      <c r="O3" s="171" t="s">
        <v>29</v>
      </c>
      <c r="P3" s="171" t="s">
        <v>59</v>
      </c>
      <c r="Q3" s="171" t="s">
        <v>31</v>
      </c>
      <c r="R3" s="171" t="s">
        <v>32</v>
      </c>
      <c r="S3" s="173" t="s">
        <v>33</v>
      </c>
      <c r="T3" s="174" t="s">
        <v>264</v>
      </c>
      <c r="U3" s="175" t="s">
        <v>249</v>
      </c>
      <c r="V3" s="171" t="s">
        <v>265</v>
      </c>
      <c r="W3" s="173" t="s">
        <v>62</v>
      </c>
      <c r="X3" s="171" t="s">
        <v>64</v>
      </c>
      <c r="Y3" s="176" t="s">
        <v>65</v>
      </c>
    </row>
    <row r="4" spans="1:25" ht="24">
      <c r="B4" s="177"/>
      <c r="C4" s="90" t="s">
        <v>70</v>
      </c>
      <c r="D4" s="90" t="s">
        <v>71</v>
      </c>
      <c r="E4" s="90" t="s">
        <v>72</v>
      </c>
      <c r="F4" s="90" t="s">
        <v>73</v>
      </c>
      <c r="G4" s="90" t="s">
        <v>74</v>
      </c>
      <c r="H4" s="90" t="s">
        <v>159</v>
      </c>
      <c r="I4" s="90" t="s">
        <v>75</v>
      </c>
      <c r="J4" s="90" t="s">
        <v>76</v>
      </c>
      <c r="K4" s="91" t="s">
        <v>77</v>
      </c>
      <c r="L4" s="90" t="s">
        <v>78</v>
      </c>
      <c r="M4" s="90" t="s">
        <v>79</v>
      </c>
      <c r="N4" s="90" t="s">
        <v>80</v>
      </c>
      <c r="O4" s="90" t="s">
        <v>81</v>
      </c>
      <c r="P4" s="90" t="s">
        <v>82</v>
      </c>
      <c r="Q4" s="90" t="s">
        <v>83</v>
      </c>
      <c r="R4" s="90" t="s">
        <v>160</v>
      </c>
      <c r="S4" s="178" t="s">
        <v>84</v>
      </c>
      <c r="T4" s="136" t="s">
        <v>85</v>
      </c>
      <c r="U4" s="179" t="s">
        <v>86</v>
      </c>
      <c r="V4" s="90" t="s">
        <v>66</v>
      </c>
      <c r="W4" s="178" t="s">
        <v>67</v>
      </c>
      <c r="X4" s="90" t="s">
        <v>68</v>
      </c>
      <c r="Y4" s="179" t="s">
        <v>69</v>
      </c>
    </row>
    <row r="5" spans="1:25">
      <c r="A5" s="84" t="s">
        <v>268</v>
      </c>
      <c r="B5" s="135" t="s">
        <v>296</v>
      </c>
      <c r="C5" s="105"/>
      <c r="D5" s="180">
        <f>投入係数表!Y5</f>
        <v>1.0047332058115799E-3</v>
      </c>
      <c r="E5" s="263">
        <f t="shared" ref="E5:E14" si="0">$C$27*D5</f>
        <v>7.0331324406810589</v>
      </c>
      <c r="F5" s="180">
        <f>分析係数表!C8</f>
        <v>0.16988323914406789</v>
      </c>
      <c r="G5" s="263">
        <f t="shared" ref="G5:G14" si="1">E5*F5</f>
        <v>1.1948113203521222</v>
      </c>
      <c r="H5" s="263">
        <f t="array" ref="H5:H43">MMULT(逆行列係数表!C5:AO43,施設建設WS!G5:G43)</f>
        <v>1.2879111479082854</v>
      </c>
      <c r="I5" s="263">
        <f>C5+H5</f>
        <v>1.2879111479082854</v>
      </c>
      <c r="J5" s="180">
        <f>分析係数表!G8</f>
        <v>0.11982810575688495</v>
      </c>
      <c r="K5" s="265">
        <f>I5*J5</f>
        <v>0.15432795323702511</v>
      </c>
      <c r="L5" s="181" t="s">
        <v>60</v>
      </c>
      <c r="M5" s="182" t="s">
        <v>60</v>
      </c>
      <c r="N5" s="183">
        <f>分析係数表!H8</f>
        <v>1.1007693311748612E-2</v>
      </c>
      <c r="O5" s="267">
        <f t="shared" ref="O5:O13" si="2">$M$44*N5</f>
        <v>22.164727503731562</v>
      </c>
      <c r="P5" s="180">
        <f>分析係数表!C8</f>
        <v>0.16988323914406789</v>
      </c>
      <c r="Q5" s="267">
        <f t="shared" ref="Q5:Q13" si="3">O5*P5</f>
        <v>3.7654157030795279</v>
      </c>
      <c r="R5" s="267">
        <f t="array" ref="R5:R43">MMULT(逆行列係数表!C5:AO43,施設建設WS!Q5:Q43)</f>
        <v>6.3100554981628036</v>
      </c>
      <c r="S5" s="269">
        <f t="shared" ref="S5:S10" si="4">I5+R5</f>
        <v>7.5979666460710895</v>
      </c>
      <c r="T5" s="184">
        <f>分析係数表!F8</f>
        <v>0.4520504153237429</v>
      </c>
      <c r="U5" s="273">
        <f t="shared" ref="U5:U10" si="5">S5*T5</f>
        <v>3.4346639779723818</v>
      </c>
      <c r="V5" s="180">
        <f>分析係数表!D8</f>
        <v>0.2736524906322878</v>
      </c>
      <c r="W5" s="186">
        <f>ROUND(S5*V5,0)</f>
        <v>2</v>
      </c>
      <c r="X5" s="180">
        <f>分析係数表!E8</f>
        <v>4.6479574456934729E-2</v>
      </c>
      <c r="Y5" s="271">
        <f>ROUND(S5*X5,0)</f>
        <v>0</v>
      </c>
    </row>
    <row r="6" spans="1:25">
      <c r="A6" s="84" t="s">
        <v>269</v>
      </c>
      <c r="B6" s="135" t="s">
        <v>431</v>
      </c>
      <c r="C6" s="105"/>
      <c r="D6" s="180">
        <f>投入係数表!Y6</f>
        <v>2.9693888403888712E-5</v>
      </c>
      <c r="E6" s="263">
        <f t="shared" si="0"/>
        <v>0.207857218827221</v>
      </c>
      <c r="F6" s="180">
        <f>分析係数表!C9</f>
        <v>0.40976645435244163</v>
      </c>
      <c r="G6" s="263">
        <f t="shared" si="1"/>
        <v>8.5172915570389918E-2</v>
      </c>
      <c r="H6" s="263">
        <v>0.70986178556953916</v>
      </c>
      <c r="I6" s="263">
        <f>C6+H6</f>
        <v>0.70986178556953916</v>
      </c>
      <c r="J6" s="180">
        <f>分析係数表!G9</f>
        <v>0.27278621711745094</v>
      </c>
      <c r="K6" s="265">
        <f>I6*J6</f>
        <v>0.19364051116175371</v>
      </c>
      <c r="L6" s="181"/>
      <c r="M6" s="182"/>
      <c r="N6" s="183">
        <f>分析係数表!H9</f>
        <v>5.6766522140644718E-4</v>
      </c>
      <c r="O6" s="267">
        <f t="shared" si="2"/>
        <v>1.1430319313484423</v>
      </c>
      <c r="P6" s="180">
        <f>分析係数表!C9</f>
        <v>0.40976645435244163</v>
      </c>
      <c r="Q6" s="267">
        <f t="shared" si="3"/>
        <v>0.4683761417202747</v>
      </c>
      <c r="R6" s="267">
        <v>0.63047314282690958</v>
      </c>
      <c r="S6" s="269">
        <f t="shared" si="4"/>
        <v>1.3403349283964487</v>
      </c>
      <c r="T6" s="184">
        <f>分析係数表!F9</f>
        <v>0.74407187847350875</v>
      </c>
      <c r="U6" s="273">
        <f t="shared" si="5"/>
        <v>0.99730552795560146</v>
      </c>
      <c r="V6" s="180">
        <f>分析係数表!D9</f>
        <v>0.14440533530937386</v>
      </c>
      <c r="W6" s="186">
        <f>ROUND(S6*V6,0)</f>
        <v>0</v>
      </c>
      <c r="X6" s="180">
        <f>分析係数表!E9</f>
        <v>0.11439422008151168</v>
      </c>
      <c r="Y6" s="271">
        <f>ROUND(S6*X6,0)</f>
        <v>0</v>
      </c>
    </row>
    <row r="7" spans="1:25">
      <c r="A7" s="84" t="s">
        <v>270</v>
      </c>
      <c r="B7" s="135" t="s">
        <v>432</v>
      </c>
      <c r="C7" s="105"/>
      <c r="D7" s="180">
        <f>投入係数表!Y7</f>
        <v>0</v>
      </c>
      <c r="E7" s="263">
        <f t="shared" si="0"/>
        <v>0</v>
      </c>
      <c r="F7" s="180">
        <f>分析係数表!C10</f>
        <v>0.68007710705743762</v>
      </c>
      <c r="G7" s="263">
        <f t="shared" si="1"/>
        <v>0</v>
      </c>
      <c r="H7" s="263">
        <v>5.8389218260993338E-2</v>
      </c>
      <c r="I7" s="263">
        <f t="shared" ref="I7:I42" si="6">C7+H7</f>
        <v>5.8389218260993338E-2</v>
      </c>
      <c r="J7" s="180">
        <f>分析係数表!G10</f>
        <v>0.17854260725424764</v>
      </c>
      <c r="K7" s="265">
        <f t="shared" ref="K7:K42" si="7">I7*J7</f>
        <v>1.0424963263855077E-2</v>
      </c>
      <c r="L7" s="181"/>
      <c r="M7" s="182"/>
      <c r="N7" s="183">
        <f>分析係数表!H10</f>
        <v>1.290834700219075E-3</v>
      </c>
      <c r="O7" s="267">
        <f t="shared" si="2"/>
        <v>2.5991820967777182</v>
      </c>
      <c r="P7" s="180">
        <f>分析係数表!C10</f>
        <v>0.68007710705743762</v>
      </c>
      <c r="Q7" s="267">
        <f t="shared" si="3"/>
        <v>1.7676442410920754</v>
      </c>
      <c r="R7" s="267">
        <v>2.9815350545372801</v>
      </c>
      <c r="S7" s="269">
        <f t="shared" si="4"/>
        <v>3.0399242727982734</v>
      </c>
      <c r="T7" s="184">
        <f>分析係数表!F10</f>
        <v>0.51654343606185527</v>
      </c>
      <c r="U7" s="273">
        <f t="shared" si="5"/>
        <v>1.5702529292390568</v>
      </c>
      <c r="V7" s="180">
        <f>分析係数表!D10</f>
        <v>9.7799297694606213E-2</v>
      </c>
      <c r="W7" s="186">
        <f>ROUND(S7*V7,0)</f>
        <v>0</v>
      </c>
      <c r="X7" s="180">
        <f>分析係数表!E10</f>
        <v>2.6958057972911079E-2</v>
      </c>
      <c r="Y7" s="271">
        <f>ROUND(S7*X7,0)</f>
        <v>0</v>
      </c>
    </row>
    <row r="8" spans="1:25">
      <c r="A8" s="84" t="s">
        <v>271</v>
      </c>
      <c r="B8" s="135" t="s">
        <v>8</v>
      </c>
      <c r="C8" s="105"/>
      <c r="D8" s="180">
        <f>投入係数表!Y8</f>
        <v>6.5520914485380621E-3</v>
      </c>
      <c r="E8" s="263">
        <f t="shared" si="0"/>
        <v>45.864640139766436</v>
      </c>
      <c r="F8" s="180">
        <f>分析係数表!C11</f>
        <v>2.1147201560344109E-2</v>
      </c>
      <c r="G8" s="263">
        <f t="shared" si="1"/>
        <v>0.96990878952828985</v>
      </c>
      <c r="H8" s="263">
        <v>1.9781404563761285</v>
      </c>
      <c r="I8" s="263">
        <f t="shared" si="6"/>
        <v>1.9781404563761285</v>
      </c>
      <c r="J8" s="180">
        <f>分析係数表!G11</f>
        <v>0.2349962690544718</v>
      </c>
      <c r="K8" s="265">
        <f t="shared" si="7"/>
        <v>0.46485562691410032</v>
      </c>
      <c r="L8" s="181"/>
      <c r="M8" s="182"/>
      <c r="N8" s="183">
        <f>分析係数表!H11</f>
        <v>-2.2238602446561594E-5</v>
      </c>
      <c r="O8" s="267">
        <f t="shared" si="2"/>
        <v>-4.4778915012627186E-2</v>
      </c>
      <c r="P8" s="180">
        <f>分析係数表!C11</f>
        <v>2.1147201560344109E-2</v>
      </c>
      <c r="Q8" s="267">
        <f t="shared" si="3"/>
        <v>-9.4694874142554582E-4</v>
      </c>
      <c r="R8" s="267">
        <v>0.52071169067379175</v>
      </c>
      <c r="S8" s="269">
        <f t="shared" si="4"/>
        <v>2.4988521470499201</v>
      </c>
      <c r="T8" s="184">
        <f>分析係数表!F11</f>
        <v>0.38828483104146677</v>
      </c>
      <c r="U8" s="273">
        <f t="shared" si="5"/>
        <v>0.97026638371488472</v>
      </c>
      <c r="V8" s="180">
        <f>分析係数表!D11</f>
        <v>2.238567316917173E-2</v>
      </c>
      <c r="W8" s="186">
        <f>ROUND(S8*V8,0)</f>
        <v>0</v>
      </c>
      <c r="X8" s="180">
        <f>分析係数表!E11</f>
        <v>2.1852680950858117E-2</v>
      </c>
      <c r="Y8" s="271">
        <f>ROUND(S8*X8,0)</f>
        <v>0</v>
      </c>
    </row>
    <row r="9" spans="1:25">
      <c r="A9" s="84" t="s">
        <v>272</v>
      </c>
      <c r="B9" s="135" t="s">
        <v>259</v>
      </c>
      <c r="C9" s="105"/>
      <c r="D9" s="180">
        <f>投入係数表!Y9</f>
        <v>1.3497222001767595E-5</v>
      </c>
      <c r="E9" s="263">
        <f t="shared" si="0"/>
        <v>9.4480554012373166E-2</v>
      </c>
      <c r="F9" s="180">
        <f>分析係数表!C12</f>
        <v>0.26979296775158057</v>
      </c>
      <c r="G9" s="263">
        <f t="shared" si="1"/>
        <v>2.549018906181166E-2</v>
      </c>
      <c r="H9" s="263">
        <v>0.36987168894341615</v>
      </c>
      <c r="I9" s="263">
        <f t="shared" si="6"/>
        <v>0.36987168894341615</v>
      </c>
      <c r="J9" s="180">
        <f>分析係数表!G12</f>
        <v>0.14399966915404239</v>
      </c>
      <c r="K9" s="265">
        <f t="shared" si="7"/>
        <v>5.3261400837298807E-2</v>
      </c>
      <c r="L9" s="181"/>
      <c r="M9" s="182"/>
      <c r="N9" s="183">
        <f>分析係数表!H12</f>
        <v>8.4790563397567215E-2</v>
      </c>
      <c r="O9" s="267">
        <f t="shared" si="2"/>
        <v>170.7314765564094</v>
      </c>
      <c r="P9" s="180">
        <f>分析係数表!C12</f>
        <v>0.26979296775158057</v>
      </c>
      <c r="Q9" s="267">
        <f t="shared" si="3"/>
        <v>46.0621517487631</v>
      </c>
      <c r="R9" s="267">
        <v>58.190898636014843</v>
      </c>
      <c r="S9" s="269">
        <f t="shared" si="4"/>
        <v>58.560770324958263</v>
      </c>
      <c r="T9" s="184">
        <f>分析係数表!F12</f>
        <v>0.33481714299007204</v>
      </c>
      <c r="U9" s="273">
        <f t="shared" si="5"/>
        <v>19.607149811500317</v>
      </c>
      <c r="V9" s="180">
        <f>分析係数表!D12</f>
        <v>3.7088865741159563E-2</v>
      </c>
      <c r="W9" s="186">
        <f t="shared" ref="W9:W42" si="8">ROUND(S9*V9,0)</f>
        <v>2</v>
      </c>
      <c r="X9" s="180">
        <f>分析係数表!E12</f>
        <v>3.539948357013805E-2</v>
      </c>
      <c r="Y9" s="271">
        <f t="shared" ref="Y9:Y42" si="9">ROUND(S9*X9,0)</f>
        <v>2</v>
      </c>
    </row>
    <row r="10" spans="1:25">
      <c r="A10" s="84" t="s">
        <v>273</v>
      </c>
      <c r="B10" s="135" t="s">
        <v>9</v>
      </c>
      <c r="C10" s="105"/>
      <c r="D10" s="180">
        <f>投入係数表!Y10</f>
        <v>3.2220568362619608E-3</v>
      </c>
      <c r="E10" s="263">
        <f t="shared" si="0"/>
        <v>22.554397853833727</v>
      </c>
      <c r="F10" s="180">
        <f>分析係数表!C13</f>
        <v>6.684233532602335E-2</v>
      </c>
      <c r="G10" s="263">
        <f t="shared" si="1"/>
        <v>1.5075886244224954</v>
      </c>
      <c r="H10" s="263">
        <v>1.8383360355897591</v>
      </c>
      <c r="I10" s="263">
        <f t="shared" si="6"/>
        <v>1.8383360355897591</v>
      </c>
      <c r="J10" s="180">
        <f>分析係数表!G13</f>
        <v>0.23596605339775753</v>
      </c>
      <c r="K10" s="265">
        <f t="shared" si="7"/>
        <v>0.43378489913699497</v>
      </c>
      <c r="L10" s="181"/>
      <c r="M10" s="182"/>
      <c r="N10" s="183">
        <f>分析係数表!H13</f>
        <v>1.6879182236800124E-2</v>
      </c>
      <c r="O10" s="267">
        <f t="shared" si="2"/>
        <v>33.987363580087809</v>
      </c>
      <c r="P10" s="180">
        <f>分析係数表!C13</f>
        <v>6.684233532602335E-2</v>
      </c>
      <c r="Q10" s="267">
        <f t="shared" si="3"/>
        <v>2.2717947532677027</v>
      </c>
      <c r="R10" s="267">
        <v>2.538072029780277</v>
      </c>
      <c r="S10" s="269">
        <f t="shared" si="4"/>
        <v>4.3764080653700361</v>
      </c>
      <c r="T10" s="184">
        <f>分析係数表!F13</f>
        <v>0.36934894381465649</v>
      </c>
      <c r="U10" s="273">
        <f t="shared" si="5"/>
        <v>1.6164216966463669</v>
      </c>
      <c r="V10" s="180">
        <f>分析係数表!D13</f>
        <v>0.1651861487951434</v>
      </c>
      <c r="W10" s="186">
        <f t="shared" si="8"/>
        <v>1</v>
      </c>
      <c r="X10" s="180">
        <f>分析係数表!E13</f>
        <v>0.12199715046769498</v>
      </c>
      <c r="Y10" s="271">
        <f t="shared" si="9"/>
        <v>1</v>
      </c>
    </row>
    <row r="11" spans="1:25">
      <c r="A11" s="84" t="s">
        <v>274</v>
      </c>
      <c r="B11" s="135" t="s">
        <v>44</v>
      </c>
      <c r="C11" s="105"/>
      <c r="D11" s="180">
        <f>投入係数表!Y11</f>
        <v>5.08613117248208E-2</v>
      </c>
      <c r="E11" s="263">
        <f t="shared" si="0"/>
        <v>356.02918207374557</v>
      </c>
      <c r="F11" s="180">
        <f>分析係数表!C14</f>
        <v>0.21710827927701792</v>
      </c>
      <c r="G11" s="263">
        <f t="shared" si="1"/>
        <v>77.296883092435024</v>
      </c>
      <c r="H11" s="263">
        <v>86.164723513272818</v>
      </c>
      <c r="I11" s="263">
        <f t="shared" si="6"/>
        <v>86.164723513272818</v>
      </c>
      <c r="J11" s="180">
        <f>分析係数表!G14</f>
        <v>0.17574790290253137</v>
      </c>
      <c r="K11" s="265">
        <f t="shared" si="7"/>
        <v>15.143269461634132</v>
      </c>
      <c r="L11" s="181"/>
      <c r="M11" s="182"/>
      <c r="N11" s="183">
        <f>分析係数表!H14</f>
        <v>1.1225515443921091E-3</v>
      </c>
      <c r="O11" s="267">
        <f t="shared" si="2"/>
        <v>2.260332695115002</v>
      </c>
      <c r="P11" s="180">
        <f>分析係数表!C14</f>
        <v>0.21710827927701792</v>
      </c>
      <c r="Q11" s="267">
        <f t="shared" si="3"/>
        <v>0.49073694203000245</v>
      </c>
      <c r="R11" s="267">
        <v>2.7610786388507096</v>
      </c>
      <c r="S11" s="269">
        <f t="shared" ref="S11:S42" si="10">I11+R11</f>
        <v>88.925802152123524</v>
      </c>
      <c r="T11" s="184">
        <f>分析係数表!F14</f>
        <v>0.32729567218469302</v>
      </c>
      <c r="U11" s="273">
        <f t="shared" ref="U11:U42" si="11">S11*T11</f>
        <v>29.105030189942291</v>
      </c>
      <c r="V11" s="180">
        <f>分析係数表!D14</f>
        <v>4.5196804531672026E-2</v>
      </c>
      <c r="W11" s="186">
        <f t="shared" si="8"/>
        <v>4</v>
      </c>
      <c r="X11" s="180">
        <f>分析係数表!E14</f>
        <v>3.8130342673435243E-2</v>
      </c>
      <c r="Y11" s="271">
        <f t="shared" si="9"/>
        <v>3</v>
      </c>
    </row>
    <row r="12" spans="1:25">
      <c r="A12" s="84" t="s">
        <v>275</v>
      </c>
      <c r="B12" s="135" t="s">
        <v>10</v>
      </c>
      <c r="C12" s="105"/>
      <c r="D12" s="180">
        <f>投入係数表!Y12</f>
        <v>4.6937939233346994E-3</v>
      </c>
      <c r="E12" s="263">
        <f t="shared" si="0"/>
        <v>32.856557463342895</v>
      </c>
      <c r="F12" s="180">
        <f>分析係数表!C15</f>
        <v>0.1777237835164599</v>
      </c>
      <c r="G12" s="263">
        <f t="shared" si="1"/>
        <v>5.8393917057112779</v>
      </c>
      <c r="H12" s="263">
        <v>9.592227759831168</v>
      </c>
      <c r="I12" s="263">
        <f t="shared" si="6"/>
        <v>9.592227759831168</v>
      </c>
      <c r="J12" s="180">
        <f>分析係数表!G15</f>
        <v>0.10387096116118634</v>
      </c>
      <c r="K12" s="265">
        <f t="shared" si="7"/>
        <v>0.99635391709067667</v>
      </c>
      <c r="L12" s="181"/>
      <c r="M12" s="182"/>
      <c r="N12" s="183">
        <f>分析係数表!H15</f>
        <v>7.5144901505810619E-3</v>
      </c>
      <c r="O12" s="267">
        <f t="shared" si="2"/>
        <v>15.130929051169748</v>
      </c>
      <c r="P12" s="180">
        <f>分析係数表!C15</f>
        <v>0.1777237835164599</v>
      </c>
      <c r="Q12" s="267">
        <f t="shared" si="3"/>
        <v>2.6891259590930061</v>
      </c>
      <c r="R12" s="267">
        <v>6.3119101407993883</v>
      </c>
      <c r="S12" s="269">
        <f t="shared" si="10"/>
        <v>15.904137900630555</v>
      </c>
      <c r="T12" s="184">
        <f>分析係数表!F15</f>
        <v>0.33005409485469872</v>
      </c>
      <c r="U12" s="273">
        <f t="shared" si="11"/>
        <v>5.2492258392369262</v>
      </c>
      <c r="V12" s="180">
        <f>分析係数表!D15</f>
        <v>1.862209422908882E-2</v>
      </c>
      <c r="W12" s="186">
        <f t="shared" si="8"/>
        <v>0</v>
      </c>
      <c r="X12" s="180">
        <f>分析係数表!E15</f>
        <v>1.8544573004253467E-2</v>
      </c>
      <c r="Y12" s="271">
        <f t="shared" si="9"/>
        <v>0</v>
      </c>
    </row>
    <row r="13" spans="1:25">
      <c r="A13" s="84" t="s">
        <v>276</v>
      </c>
      <c r="B13" s="135" t="s">
        <v>11</v>
      </c>
      <c r="C13" s="105"/>
      <c r="D13" s="180">
        <f>投入係数表!Y13</f>
        <v>1.7452447937165574E-2</v>
      </c>
      <c r="E13" s="263">
        <f t="shared" si="0"/>
        <v>122.16713556015901</v>
      </c>
      <c r="F13" s="180">
        <f>分析係数表!C16</f>
        <v>0.12368252551663639</v>
      </c>
      <c r="G13" s="263">
        <f t="shared" si="1"/>
        <v>15.109939861213743</v>
      </c>
      <c r="H13" s="263">
        <v>18.619663050962643</v>
      </c>
      <c r="I13" s="263">
        <f t="shared" si="6"/>
        <v>18.619663050962643</v>
      </c>
      <c r="J13" s="180">
        <f>分析係数表!G16</f>
        <v>1.9772048092292722E-2</v>
      </c>
      <c r="K13" s="265">
        <f t="shared" si="7"/>
        <v>0.36814887330591922</v>
      </c>
      <c r="L13" s="181"/>
      <c r="M13" s="182"/>
      <c r="N13" s="183">
        <f>分析係数表!H16</f>
        <v>1.7113434381227897E-2</v>
      </c>
      <c r="O13" s="267">
        <f t="shared" si="2"/>
        <v>34.459045957254403</v>
      </c>
      <c r="P13" s="180">
        <f>分析係数表!C16</f>
        <v>0.12368252551663639</v>
      </c>
      <c r="Q13" s="267">
        <f t="shared" si="3"/>
        <v>4.2619818308870636</v>
      </c>
      <c r="R13" s="267">
        <v>6.1944271769045818</v>
      </c>
      <c r="S13" s="269">
        <f t="shared" si="10"/>
        <v>24.814090227867226</v>
      </c>
      <c r="T13" s="184">
        <f>分析係数表!F16</f>
        <v>0.17086837167280561</v>
      </c>
      <c r="U13" s="273">
        <f t="shared" si="11"/>
        <v>4.2399431917777504</v>
      </c>
      <c r="V13" s="180">
        <f>分析係数表!D16</f>
        <v>1.2952602682604767E-2</v>
      </c>
      <c r="W13" s="186">
        <f t="shared" si="8"/>
        <v>0</v>
      </c>
      <c r="X13" s="180">
        <f>分析係数表!E16</f>
        <v>1.2952602682604767E-2</v>
      </c>
      <c r="Y13" s="271">
        <f t="shared" si="9"/>
        <v>0</v>
      </c>
    </row>
    <row r="14" spans="1:25">
      <c r="A14" s="84" t="s">
        <v>172</v>
      </c>
      <c r="B14" s="135" t="s">
        <v>433</v>
      </c>
      <c r="C14" s="105"/>
      <c r="D14" s="180">
        <f>投入係数表!Y14</f>
        <v>1.3399502114474798E-2</v>
      </c>
      <c r="E14" s="263">
        <f t="shared" si="0"/>
        <v>93.796514801323582</v>
      </c>
      <c r="F14" s="180">
        <f>分析係数表!C17</f>
        <v>0.19283956701830429</v>
      </c>
      <c r="G14" s="263">
        <f t="shared" si="1"/>
        <v>18.087679302113209</v>
      </c>
      <c r="H14" s="263">
        <v>22.011008339253333</v>
      </c>
      <c r="I14" s="263">
        <f t="shared" si="6"/>
        <v>22.011008339253333</v>
      </c>
      <c r="J14" s="180">
        <f>分析係数表!G17</f>
        <v>0.23402763404868787</v>
      </c>
      <c r="K14" s="265">
        <f t="shared" si="7"/>
        <v>5.151184204661396</v>
      </c>
      <c r="L14" s="181"/>
      <c r="M14" s="182"/>
      <c r="N14" s="183">
        <f>分析係数表!H17</f>
        <v>3.1766349957435482E-3</v>
      </c>
      <c r="O14" s="267">
        <f t="shared" ref="O14:O42" si="12">$M$44*N14</f>
        <v>6.3963672556469922</v>
      </c>
      <c r="P14" s="180">
        <f>分析係数表!C17</f>
        <v>0.19283956701830429</v>
      </c>
      <c r="Q14" s="267">
        <f t="shared" ref="Q14:Q42" si="13">O14*P14</f>
        <v>1.2334726920690253</v>
      </c>
      <c r="R14" s="267">
        <v>2.8358045261292277</v>
      </c>
      <c r="S14" s="269">
        <f t="shared" si="10"/>
        <v>24.84681286538256</v>
      </c>
      <c r="T14" s="184">
        <f>分析係数表!F17</f>
        <v>0.36995154049829787</v>
      </c>
      <c r="U14" s="273">
        <f t="shared" si="11"/>
        <v>9.1921166960212055</v>
      </c>
      <c r="V14" s="180">
        <f>分析係数表!D17</f>
        <v>4.4453920652026524E-2</v>
      </c>
      <c r="W14" s="186">
        <f t="shared" si="8"/>
        <v>1</v>
      </c>
      <c r="X14" s="180">
        <f>分析係数表!E17</f>
        <v>4.2061277361062542E-2</v>
      </c>
      <c r="Y14" s="271">
        <f t="shared" si="9"/>
        <v>1</v>
      </c>
    </row>
    <row r="15" spans="1:25">
      <c r="A15" s="84" t="s">
        <v>173</v>
      </c>
      <c r="B15" s="135" t="s">
        <v>12</v>
      </c>
      <c r="C15" s="105"/>
      <c r="D15" s="180">
        <f>投入係数表!Y15</f>
        <v>5.3076475799750895E-2</v>
      </c>
      <c r="E15" s="263">
        <f t="shared" ref="E15:E42" si="14">$C$27*D15</f>
        <v>371.53533059825628</v>
      </c>
      <c r="F15" s="180">
        <f>分析係数表!C18</f>
        <v>0.30630539049432115</v>
      </c>
      <c r="G15" s="263">
        <f t="shared" ref="G15:G42" si="15">E15*F15</f>
        <v>113.8032745213356</v>
      </c>
      <c r="H15" s="263">
        <v>117.9255370862778</v>
      </c>
      <c r="I15" s="263">
        <f t="shared" si="6"/>
        <v>117.9255370862778</v>
      </c>
      <c r="J15" s="180">
        <f>分析係数表!G18</f>
        <v>0.21755179396051724</v>
      </c>
      <c r="K15" s="265">
        <f t="shared" si="7"/>
        <v>25.654912146877244</v>
      </c>
      <c r="L15" s="181"/>
      <c r="M15" s="182"/>
      <c r="N15" s="183">
        <f>分析係数表!H18</f>
        <v>5.3704565311248737E-4</v>
      </c>
      <c r="O15" s="267">
        <f t="shared" si="12"/>
        <v>1.0813773804541906</v>
      </c>
      <c r="P15" s="180">
        <f>分析係数表!C18</f>
        <v>0.30630539049432115</v>
      </c>
      <c r="Q15" s="267">
        <f t="shared" si="13"/>
        <v>0.33123172079174695</v>
      </c>
      <c r="R15" s="267">
        <v>0.87529060986273377</v>
      </c>
      <c r="S15" s="269">
        <f t="shared" si="10"/>
        <v>118.80082769614053</v>
      </c>
      <c r="T15" s="184">
        <f>分析係数表!F18</f>
        <v>0.4635011306393737</v>
      </c>
      <c r="U15" s="273">
        <f t="shared" si="11"/>
        <v>55.064317958054559</v>
      </c>
      <c r="V15" s="180">
        <f>分析係数表!D18</f>
        <v>4.1488554421314744E-2</v>
      </c>
      <c r="W15" s="186">
        <f t="shared" si="8"/>
        <v>5</v>
      </c>
      <c r="X15" s="180">
        <f>分析係数表!E18</f>
        <v>3.8178621954614265E-2</v>
      </c>
      <c r="Y15" s="271">
        <f t="shared" si="9"/>
        <v>5</v>
      </c>
    </row>
    <row r="16" spans="1:25">
      <c r="A16" s="84" t="s">
        <v>174</v>
      </c>
      <c r="B16" s="135" t="s">
        <v>13</v>
      </c>
      <c r="C16" s="105"/>
      <c r="D16" s="180">
        <f>投入係数表!Y16</f>
        <v>2.356452994844601E-2</v>
      </c>
      <c r="E16" s="263">
        <f t="shared" si="14"/>
        <v>164.95170963912207</v>
      </c>
      <c r="F16" s="180">
        <f>分析係数表!C19</f>
        <v>0.36966314955627488</v>
      </c>
      <c r="G16" s="263">
        <f t="shared" si="15"/>
        <v>60.976568509890015</v>
      </c>
      <c r="H16" s="263">
        <v>98.6047884644493</v>
      </c>
      <c r="I16" s="263">
        <f t="shared" si="6"/>
        <v>98.6047884644493</v>
      </c>
      <c r="J16" s="180">
        <f>分析係数表!G19</f>
        <v>4.2381117789262797E-2</v>
      </c>
      <c r="K16" s="265">
        <f t="shared" si="7"/>
        <v>4.1789811544971673</v>
      </c>
      <c r="L16" s="181"/>
      <c r="M16" s="182"/>
      <c r="N16" s="183">
        <f>分析係数表!H19</f>
        <v>-1.254655481313475E-4</v>
      </c>
      <c r="O16" s="267">
        <f t="shared" si="12"/>
        <v>-0.25263328171303101</v>
      </c>
      <c r="P16" s="180">
        <f>分析係数表!C19</f>
        <v>0.36966314955627488</v>
      </c>
      <c r="Q16" s="267">
        <f t="shared" si="13"/>
        <v>-9.3389214600776704E-2</v>
      </c>
      <c r="R16" s="267">
        <v>0.59270929985165721</v>
      </c>
      <c r="S16" s="269">
        <f t="shared" si="10"/>
        <v>99.197497764300962</v>
      </c>
      <c r="T16" s="184">
        <f>分析係数表!F19</f>
        <v>0.17645477862102601</v>
      </c>
      <c r="U16" s="273">
        <f t="shared" si="11"/>
        <v>17.50387250775945</v>
      </c>
      <c r="V16" s="180">
        <f>分析係数表!D19</f>
        <v>8.3109656186295868E-3</v>
      </c>
      <c r="W16" s="186">
        <f t="shared" si="8"/>
        <v>1</v>
      </c>
      <c r="X16" s="180">
        <f>分析係数表!E19</f>
        <v>8.1137788631236215E-3</v>
      </c>
      <c r="Y16" s="271">
        <f t="shared" si="9"/>
        <v>1</v>
      </c>
    </row>
    <row r="17" spans="1:25">
      <c r="A17" s="84" t="s">
        <v>175</v>
      </c>
      <c r="B17" s="135" t="s">
        <v>14</v>
      </c>
      <c r="C17" s="105"/>
      <c r="D17" s="180">
        <f>投入係数表!Y17</f>
        <v>8.4551997507872935E-3</v>
      </c>
      <c r="E17" s="263">
        <f t="shared" si="14"/>
        <v>59.186398255511051</v>
      </c>
      <c r="F17" s="180">
        <f>分析係数表!C20</f>
        <v>0.11840151680286914</v>
      </c>
      <c r="G17" s="263">
        <f t="shared" si="15"/>
        <v>7.0077593275511969</v>
      </c>
      <c r="H17" s="263">
        <v>9.6754272052509442</v>
      </c>
      <c r="I17" s="263">
        <f t="shared" si="6"/>
        <v>9.6754272052509442</v>
      </c>
      <c r="J17" s="180">
        <f>分析係数表!G20</f>
        <v>0.11103277983246747</v>
      </c>
      <c r="K17" s="265">
        <f t="shared" si="7"/>
        <v>1.0742895786656941</v>
      </c>
      <c r="L17" s="181"/>
      <c r="M17" s="182"/>
      <c r="N17" s="183">
        <f>分析係数表!H20</f>
        <v>6.0558701736942728E-4</v>
      </c>
      <c r="O17" s="267">
        <f t="shared" si="12"/>
        <v>1.2193900065751986</v>
      </c>
      <c r="P17" s="180">
        <f>分析係数表!C20</f>
        <v>0.11840151680286914</v>
      </c>
      <c r="Q17" s="267">
        <f t="shared" si="13"/>
        <v>0.1443776263527641</v>
      </c>
      <c r="R17" s="267">
        <v>0.37654895210561368</v>
      </c>
      <c r="S17" s="269">
        <f t="shared" si="10"/>
        <v>10.051976157356558</v>
      </c>
      <c r="T17" s="184">
        <f>分析係数表!F20</f>
        <v>0.24737258814980315</v>
      </c>
      <c r="U17" s="273">
        <f t="shared" si="11"/>
        <v>2.4865833580654044</v>
      </c>
      <c r="V17" s="180">
        <f>分析係数表!D20</f>
        <v>2.4837040813006365E-2</v>
      </c>
      <c r="W17" s="186">
        <f t="shared" si="8"/>
        <v>0</v>
      </c>
      <c r="X17" s="180">
        <f>分析係数表!E20</f>
        <v>2.4562278789456368E-2</v>
      </c>
      <c r="Y17" s="271">
        <f t="shared" si="9"/>
        <v>0</v>
      </c>
    </row>
    <row r="18" spans="1:25">
      <c r="A18" s="84" t="s">
        <v>176</v>
      </c>
      <c r="B18" s="135" t="s">
        <v>15</v>
      </c>
      <c r="C18" s="105"/>
      <c r="D18" s="180">
        <f>投入係数表!Y18</f>
        <v>9.503286033668551E-2</v>
      </c>
      <c r="E18" s="263">
        <f t="shared" si="14"/>
        <v>665.2300223567986</v>
      </c>
      <c r="F18" s="180">
        <f>分析係数表!C21</f>
        <v>0.26258212636596168</v>
      </c>
      <c r="G18" s="263">
        <f t="shared" si="15"/>
        <v>174.6775137929244</v>
      </c>
      <c r="H18" s="263">
        <v>181.01825731063096</v>
      </c>
      <c r="I18" s="263">
        <f t="shared" si="6"/>
        <v>181.01825731063096</v>
      </c>
      <c r="J18" s="180">
        <f>分析係数表!G21</f>
        <v>0.28467983327929475</v>
      </c>
      <c r="K18" s="265">
        <f t="shared" si="7"/>
        <v>51.532247311698896</v>
      </c>
      <c r="L18" s="181"/>
      <c r="M18" s="182"/>
      <c r="N18" s="183">
        <f>分析係数表!H21</f>
        <v>1.0324354165676096E-3</v>
      </c>
      <c r="O18" s="267">
        <f t="shared" si="12"/>
        <v>2.0788778380115951</v>
      </c>
      <c r="P18" s="180">
        <f>分析係数表!C21</f>
        <v>0.26258212636596168</v>
      </c>
      <c r="Q18" s="267">
        <f t="shared" si="13"/>
        <v>0.54587616316015786</v>
      </c>
      <c r="R18" s="267">
        <v>1.5858061373783972</v>
      </c>
      <c r="S18" s="269">
        <f t="shared" si="10"/>
        <v>182.60406344800936</v>
      </c>
      <c r="T18" s="184">
        <f>分析係数表!F21</f>
        <v>0.42515189534375575</v>
      </c>
      <c r="U18" s="273">
        <f t="shared" si="11"/>
        <v>77.634463672392613</v>
      </c>
      <c r="V18" s="180">
        <f>分析係数表!D21</f>
        <v>6.1343946819791585E-2</v>
      </c>
      <c r="W18" s="186">
        <f t="shared" si="8"/>
        <v>11</v>
      </c>
      <c r="X18" s="180">
        <f>分析係数表!E21</f>
        <v>5.4343995376178865E-2</v>
      </c>
      <c r="Y18" s="271">
        <f t="shared" si="9"/>
        <v>10</v>
      </c>
    </row>
    <row r="19" spans="1:25">
      <c r="A19" s="84" t="s">
        <v>177</v>
      </c>
      <c r="B19" s="135" t="s">
        <v>278</v>
      </c>
      <c r="C19" s="105"/>
      <c r="D19" s="180">
        <f>投入係数表!Y19</f>
        <v>7.0909005508486243E-3</v>
      </c>
      <c r="E19" s="263">
        <f t="shared" si="14"/>
        <v>49.636303855940369</v>
      </c>
      <c r="F19" s="180">
        <f>分析係数表!C22</f>
        <v>0.19256748567873505</v>
      </c>
      <c r="G19" s="263">
        <f t="shared" si="15"/>
        <v>9.5583382319241377</v>
      </c>
      <c r="H19" s="263">
        <v>12.25302852449458</v>
      </c>
      <c r="I19" s="263">
        <f t="shared" si="6"/>
        <v>12.25302852449458</v>
      </c>
      <c r="J19" s="180">
        <f>分析係数表!G22</f>
        <v>0.19753386347788673</v>
      </c>
      <c r="K19" s="265">
        <f t="shared" si="7"/>
        <v>2.4203880637481641</v>
      </c>
      <c r="L19" s="181"/>
      <c r="M19" s="182"/>
      <c r="N19" s="183">
        <f>分析係数表!H22</f>
        <v>4.8211298587508529E-5</v>
      </c>
      <c r="O19" s="267">
        <f t="shared" si="12"/>
        <v>9.7076677695285052E-2</v>
      </c>
      <c r="P19" s="180">
        <f>分析係数表!C22</f>
        <v>0.19256748567873505</v>
      </c>
      <c r="Q19" s="267">
        <f t="shared" si="13"/>
        <v>1.8693811741825984E-2</v>
      </c>
      <c r="R19" s="267">
        <v>0.45632205903940964</v>
      </c>
      <c r="S19" s="269">
        <f t="shared" si="10"/>
        <v>12.70935058353399</v>
      </c>
      <c r="T19" s="184">
        <f>分析係数表!F22</f>
        <v>0.41915604646677446</v>
      </c>
      <c r="U19" s="273">
        <f t="shared" si="11"/>
        <v>5.3272011437542997</v>
      </c>
      <c r="V19" s="180">
        <f>分析係数表!D22</f>
        <v>2.9425619037728289E-2</v>
      </c>
      <c r="W19" s="186">
        <f t="shared" si="8"/>
        <v>0</v>
      </c>
      <c r="X19" s="180">
        <f>分析係数表!E22</f>
        <v>2.8940662878506891E-2</v>
      </c>
      <c r="Y19" s="271">
        <f t="shared" si="9"/>
        <v>0</v>
      </c>
    </row>
    <row r="20" spans="1:25">
      <c r="A20" s="84" t="s">
        <v>178</v>
      </c>
      <c r="B20" s="135" t="s">
        <v>279</v>
      </c>
      <c r="C20" s="105"/>
      <c r="D20" s="180">
        <f>投入係数表!Y20</f>
        <v>6.1007443447989538E-5</v>
      </c>
      <c r="E20" s="263">
        <f t="shared" si="14"/>
        <v>0.42705210413592676</v>
      </c>
      <c r="F20" s="180">
        <f>分析係数表!C23</f>
        <v>0.20116432520583094</v>
      </c>
      <c r="G20" s="263">
        <f t="shared" si="15"/>
        <v>8.5907648356233948E-2</v>
      </c>
      <c r="H20" s="263">
        <v>2.8279184871869019</v>
      </c>
      <c r="I20" s="263">
        <f t="shared" si="6"/>
        <v>2.8279184871869019</v>
      </c>
      <c r="J20" s="180">
        <f>分析係数表!G23</f>
        <v>0.20785566100352021</v>
      </c>
      <c r="K20" s="265">
        <f t="shared" si="7"/>
        <v>0.58779886641830836</v>
      </c>
      <c r="L20" s="181"/>
      <c r="M20" s="182"/>
      <c r="N20" s="183">
        <f>分析係数表!H23</f>
        <v>2.5225877402069866E-5</v>
      </c>
      <c r="O20" s="267">
        <f t="shared" si="12"/>
        <v>5.0793993148651732E-2</v>
      </c>
      <c r="P20" s="180">
        <f>分析係数表!C23</f>
        <v>0.20116432520583094</v>
      </c>
      <c r="Q20" s="267">
        <f t="shared" si="13"/>
        <v>1.0217939356258126E-2</v>
      </c>
      <c r="R20" s="267">
        <v>0.43498694719182562</v>
      </c>
      <c r="S20" s="269">
        <f t="shared" si="10"/>
        <v>3.2629054343787276</v>
      </c>
      <c r="T20" s="184">
        <f>分析係数表!F23</f>
        <v>0.42478695148042223</v>
      </c>
      <c r="U20" s="273">
        <f t="shared" si="11"/>
        <v>1.3860396524386425</v>
      </c>
      <c r="V20" s="180">
        <f>分析係数表!D23</f>
        <v>3.5044555722743287E-2</v>
      </c>
      <c r="W20" s="186">
        <f t="shared" si="8"/>
        <v>0</v>
      </c>
      <c r="X20" s="180">
        <f>分析係数表!E23</f>
        <v>3.4275414947972954E-2</v>
      </c>
      <c r="Y20" s="271">
        <f t="shared" si="9"/>
        <v>0</v>
      </c>
    </row>
    <row r="21" spans="1:25">
      <c r="A21" s="84" t="s">
        <v>179</v>
      </c>
      <c r="B21" s="135" t="s">
        <v>280</v>
      </c>
      <c r="C21" s="105"/>
      <c r="D21" s="180">
        <f>投入係数表!Y21</f>
        <v>2.262134407496249E-4</v>
      </c>
      <c r="E21" s="263">
        <f t="shared" si="14"/>
        <v>1.5834940852473742</v>
      </c>
      <c r="F21" s="180">
        <f>分析係数表!C24</f>
        <v>0.46796458506974481</v>
      </c>
      <c r="G21" s="263">
        <f t="shared" si="15"/>
        <v>0.74101915256318263</v>
      </c>
      <c r="H21" s="263">
        <v>3.2104446900407293</v>
      </c>
      <c r="I21" s="263">
        <f t="shared" si="6"/>
        <v>3.2104446900407293</v>
      </c>
      <c r="J21" s="180">
        <f>分析係数表!G24</f>
        <v>0.19290112247208774</v>
      </c>
      <c r="K21" s="265">
        <f t="shared" si="7"/>
        <v>0.61929838434341045</v>
      </c>
      <c r="L21" s="181"/>
      <c r="M21" s="182"/>
      <c r="N21" s="183">
        <f>分析係数表!H24</f>
        <v>1.1220536652328578E-3</v>
      </c>
      <c r="O21" s="267">
        <f t="shared" si="12"/>
        <v>2.2593301820923313</v>
      </c>
      <c r="P21" s="180">
        <f>分析係数表!C24</f>
        <v>0.46796458506974481</v>
      </c>
      <c r="Q21" s="267">
        <f t="shared" si="13"/>
        <v>1.0572865111983887</v>
      </c>
      <c r="R21" s="267">
        <v>2.1456967721133795</v>
      </c>
      <c r="S21" s="269">
        <f t="shared" si="10"/>
        <v>5.3561414621541088</v>
      </c>
      <c r="T21" s="184">
        <f>分析係数表!F24</f>
        <v>0.36341689561906876</v>
      </c>
      <c r="U21" s="273">
        <f t="shared" si="11"/>
        <v>1.9465123026726261</v>
      </c>
      <c r="V21" s="180">
        <f>分析係数表!D24</f>
        <v>4.5804723184795566E-2</v>
      </c>
      <c r="W21" s="186">
        <f t="shared" si="8"/>
        <v>0</v>
      </c>
      <c r="X21" s="180">
        <f>分析係数表!E24</f>
        <v>4.4933066139114755E-2</v>
      </c>
      <c r="Y21" s="271">
        <f t="shared" si="9"/>
        <v>0</v>
      </c>
    </row>
    <row r="22" spans="1:25">
      <c r="A22" s="84" t="s">
        <v>180</v>
      </c>
      <c r="B22" s="135" t="s">
        <v>434</v>
      </c>
      <c r="C22" s="105"/>
      <c r="D22" s="180">
        <f>投入係数表!Y22</f>
        <v>3.5416710532638174E-4</v>
      </c>
      <c r="E22" s="263">
        <f t="shared" si="14"/>
        <v>2.4791697372846722</v>
      </c>
      <c r="F22" s="180">
        <f>分析係数表!C25</f>
        <v>0.11839811615034102</v>
      </c>
      <c r="G22" s="263">
        <f t="shared" si="15"/>
        <v>0.29352902651144103</v>
      </c>
      <c r="H22" s="263">
        <v>2.6416660164691099</v>
      </c>
      <c r="I22" s="263">
        <f t="shared" si="6"/>
        <v>2.6416660164691099</v>
      </c>
      <c r="J22" s="180">
        <f>分析係数表!G25</f>
        <v>0.19601885967651284</v>
      </c>
      <c r="K22" s="265">
        <f t="shared" si="7"/>
        <v>0.51781636019447108</v>
      </c>
      <c r="L22" s="181"/>
      <c r="M22" s="182"/>
      <c r="N22" s="183">
        <f>分析係数表!H25</f>
        <v>4.7721717414244671E-4</v>
      </c>
      <c r="O22" s="267">
        <f t="shared" si="12"/>
        <v>0.96090873222992135</v>
      </c>
      <c r="P22" s="180">
        <f>分析係数表!C25</f>
        <v>0.11839811615034102</v>
      </c>
      <c r="Q22" s="267">
        <f t="shared" si="13"/>
        <v>0.11376978368843516</v>
      </c>
      <c r="R22" s="267">
        <v>0.71771804102848091</v>
      </c>
      <c r="S22" s="269">
        <f t="shared" si="10"/>
        <v>3.3593840574975911</v>
      </c>
      <c r="T22" s="184">
        <f>分析係数表!F25</f>
        <v>0.34892899519140697</v>
      </c>
      <c r="U22" s="273">
        <f t="shared" si="11"/>
        <v>1.1721865036446661</v>
      </c>
      <c r="V22" s="180">
        <f>分析係数表!D25</f>
        <v>3.4959095734715541E-2</v>
      </c>
      <c r="W22" s="186">
        <f t="shared" si="8"/>
        <v>0</v>
      </c>
      <c r="X22" s="180">
        <f>分析係数表!E25</f>
        <v>3.4440766876912506E-2</v>
      </c>
      <c r="Y22" s="271">
        <f t="shared" si="9"/>
        <v>0</v>
      </c>
    </row>
    <row r="23" spans="1:25">
      <c r="A23" s="84" t="s">
        <v>181</v>
      </c>
      <c r="B23" s="135" t="s">
        <v>16</v>
      </c>
      <c r="C23" s="105"/>
      <c r="D23" s="180">
        <f>投入係数表!Y23</f>
        <v>8.4379233066250309E-3</v>
      </c>
      <c r="E23" s="263">
        <f t="shared" si="14"/>
        <v>59.065463146375215</v>
      </c>
      <c r="F23" s="180">
        <f>分析係数表!C26</f>
        <v>0.29113960871661038</v>
      </c>
      <c r="G23" s="263">
        <f t="shared" si="15"/>
        <v>17.19629582910105</v>
      </c>
      <c r="H23" s="263">
        <v>20.447214369421019</v>
      </c>
      <c r="I23" s="263">
        <f t="shared" si="6"/>
        <v>20.447214369421019</v>
      </c>
      <c r="J23" s="180">
        <f>分析係数表!G26</f>
        <v>0.2004458717578543</v>
      </c>
      <c r="K23" s="265">
        <f t="shared" si="7"/>
        <v>4.0985597092983213</v>
      </c>
      <c r="L23" s="181"/>
      <c r="M23" s="182"/>
      <c r="N23" s="183">
        <f>分析係数表!H26</f>
        <v>1.0726059667332082E-2</v>
      </c>
      <c r="O23" s="267">
        <f t="shared" si="12"/>
        <v>21.597639303907471</v>
      </c>
      <c r="P23" s="180">
        <f>分析係数表!C26</f>
        <v>0.29113960871661038</v>
      </c>
      <c r="Q23" s="267">
        <f t="shared" si="13"/>
        <v>6.2879282561421066</v>
      </c>
      <c r="R23" s="267">
        <v>7.0746185938768624</v>
      </c>
      <c r="S23" s="269">
        <f t="shared" si="10"/>
        <v>27.521832963297882</v>
      </c>
      <c r="T23" s="184">
        <f>分析係数表!F26</f>
        <v>0.34176102976079403</v>
      </c>
      <c r="U23" s="273">
        <f t="shared" si="11"/>
        <v>9.4058899744412496</v>
      </c>
      <c r="V23" s="180">
        <f>分析係数表!D26</f>
        <v>2.5195355338839619E-2</v>
      </c>
      <c r="W23" s="186">
        <f t="shared" si="8"/>
        <v>1</v>
      </c>
      <c r="X23" s="180">
        <f>分析係数表!E26</f>
        <v>2.4685974681555249E-2</v>
      </c>
      <c r="Y23" s="271">
        <f t="shared" si="9"/>
        <v>1</v>
      </c>
    </row>
    <row r="24" spans="1:25">
      <c r="A24" s="84" t="s">
        <v>182</v>
      </c>
      <c r="B24" s="135" t="s">
        <v>330</v>
      </c>
      <c r="C24" s="105"/>
      <c r="D24" s="180">
        <f>投入係数表!Y24</f>
        <v>1.7044291943832121E-3</v>
      </c>
      <c r="E24" s="263">
        <f t="shared" si="14"/>
        <v>11.931004360682484</v>
      </c>
      <c r="F24" s="180">
        <f>分析係数表!C27</f>
        <v>0.22390034937983039</v>
      </c>
      <c r="G24" s="263">
        <f t="shared" si="15"/>
        <v>2.6713560448090883</v>
      </c>
      <c r="H24" s="263">
        <v>2.9722732528692668</v>
      </c>
      <c r="I24" s="263">
        <f t="shared" si="6"/>
        <v>2.9722732528692668</v>
      </c>
      <c r="J24" s="180">
        <f>分析係数表!G27</f>
        <v>0.17801424712710151</v>
      </c>
      <c r="K24" s="265">
        <f t="shared" si="7"/>
        <v>0.52910698536554357</v>
      </c>
      <c r="L24" s="181"/>
      <c r="M24" s="182"/>
      <c r="N24" s="183">
        <f>分析係数表!H27</f>
        <v>1.001616696609949E-2</v>
      </c>
      <c r="O24" s="267">
        <f t="shared" si="12"/>
        <v>20.168222819082747</v>
      </c>
      <c r="P24" s="180">
        <f>分析係数表!C27</f>
        <v>0.22390034937983039</v>
      </c>
      <c r="Q24" s="267">
        <f t="shared" si="13"/>
        <v>4.5156721355628946</v>
      </c>
      <c r="R24" s="267">
        <v>4.611536209132777</v>
      </c>
      <c r="S24" s="269">
        <f t="shared" si="10"/>
        <v>7.5838094620020442</v>
      </c>
      <c r="T24" s="184">
        <f>分析係数表!F27</f>
        <v>0.3354402389489512</v>
      </c>
      <c r="U24" s="273">
        <f t="shared" si="11"/>
        <v>2.5439148580772826</v>
      </c>
      <c r="V24" s="180">
        <f>分析係数表!D27</f>
        <v>2.2648101403620974E-2</v>
      </c>
      <c r="W24" s="186">
        <f t="shared" si="8"/>
        <v>0</v>
      </c>
      <c r="X24" s="180">
        <f>分析係数表!E27</f>
        <v>2.2430380263578655E-2</v>
      </c>
      <c r="Y24" s="271">
        <f t="shared" si="9"/>
        <v>0</v>
      </c>
    </row>
    <row r="25" spans="1:25">
      <c r="A25" s="84" t="s">
        <v>183</v>
      </c>
      <c r="B25" s="135" t="s">
        <v>257</v>
      </c>
      <c r="C25" s="105"/>
      <c r="D25" s="180">
        <f>投入係数表!Y25</f>
        <v>1.6196666402121115E-6</v>
      </c>
      <c r="E25" s="263">
        <f t="shared" si="14"/>
        <v>1.1337666481484781E-2</v>
      </c>
      <c r="F25" s="180">
        <f>分析係数表!C28</f>
        <v>0.22512814125204084</v>
      </c>
      <c r="G25" s="263">
        <f t="shared" si="15"/>
        <v>2.5524277811122347E-3</v>
      </c>
      <c r="H25" s="263">
        <v>3.5396767650256944</v>
      </c>
      <c r="I25" s="263">
        <f t="shared" si="6"/>
        <v>3.5396767650256944</v>
      </c>
      <c r="J25" s="180">
        <f>分析係数表!G28</f>
        <v>0.17968722251031818</v>
      </c>
      <c r="K25" s="265">
        <f t="shared" si="7"/>
        <v>0.63603468649177519</v>
      </c>
      <c r="L25" s="181"/>
      <c r="M25" s="182"/>
      <c r="N25" s="183">
        <f>分析係数表!H28</f>
        <v>8.1409051127791718E-3</v>
      </c>
      <c r="O25" s="267">
        <f t="shared" si="12"/>
        <v>16.39225751919334</v>
      </c>
      <c r="P25" s="180">
        <f>分析係数表!C28</f>
        <v>0.22512814125204084</v>
      </c>
      <c r="Q25" s="267">
        <f t="shared" si="13"/>
        <v>3.6903584662207867</v>
      </c>
      <c r="R25" s="267">
        <v>4.748985484715182</v>
      </c>
      <c r="S25" s="269">
        <f t="shared" si="10"/>
        <v>8.2886622497408773</v>
      </c>
      <c r="T25" s="184">
        <f>分析係数表!F28</f>
        <v>0.30733691598411605</v>
      </c>
      <c r="U25" s="273">
        <f t="shared" si="11"/>
        <v>2.5474118934693264</v>
      </c>
      <c r="V25" s="180">
        <f>分析係数表!D28</f>
        <v>2.8688437249149327E-2</v>
      </c>
      <c r="W25" s="186">
        <f t="shared" si="8"/>
        <v>0</v>
      </c>
      <c r="X25" s="180">
        <f>分析係数表!E28</f>
        <v>2.8133457885501985E-2</v>
      </c>
      <c r="Y25" s="271">
        <f t="shared" si="9"/>
        <v>0</v>
      </c>
    </row>
    <row r="26" spans="1:25">
      <c r="A26" s="84" t="s">
        <v>184</v>
      </c>
      <c r="B26" s="135" t="s">
        <v>17</v>
      </c>
      <c r="C26" s="105"/>
      <c r="D26" s="180">
        <f>投入係数表!Y26</f>
        <v>3.2819845019498085E-3</v>
      </c>
      <c r="E26" s="263">
        <f t="shared" si="14"/>
        <v>22.97389151364866</v>
      </c>
      <c r="F26" s="180">
        <f>分析係数表!C29</f>
        <v>0.20292812083079403</v>
      </c>
      <c r="G26" s="263">
        <f t="shared" si="15"/>
        <v>4.6620486330352486</v>
      </c>
      <c r="H26" s="263">
        <v>8.0900556358624716</v>
      </c>
      <c r="I26" s="263">
        <f t="shared" si="6"/>
        <v>8.0900556358624716</v>
      </c>
      <c r="J26" s="180">
        <f>分析係数表!G29</f>
        <v>0.25422836329948895</v>
      </c>
      <c r="K26" s="265">
        <f t="shared" si="7"/>
        <v>2.0567216033071225</v>
      </c>
      <c r="L26" s="181"/>
      <c r="M26" s="182"/>
      <c r="N26" s="183">
        <f>分析係数表!H29</f>
        <v>1.2173975242294967E-2</v>
      </c>
      <c r="O26" s="267">
        <f t="shared" si="12"/>
        <v>24.513114259337815</v>
      </c>
      <c r="P26" s="180">
        <f>分析係数表!C29</f>
        <v>0.20292812083079403</v>
      </c>
      <c r="Q26" s="267">
        <f t="shared" si="13"/>
        <v>4.9744002123579643</v>
      </c>
      <c r="R26" s="267">
        <v>7.2538568731898065</v>
      </c>
      <c r="S26" s="269">
        <f t="shared" si="10"/>
        <v>15.343912509052277</v>
      </c>
      <c r="T26" s="184">
        <f>分析係数表!F29</f>
        <v>0.40384720428768384</v>
      </c>
      <c r="U26" s="273">
        <f t="shared" si="11"/>
        <v>6.1965961696155825</v>
      </c>
      <c r="V26" s="180">
        <f>分析係数表!D29</f>
        <v>7.670374473161555E-2</v>
      </c>
      <c r="W26" s="186">
        <f t="shared" si="8"/>
        <v>1</v>
      </c>
      <c r="X26" s="180">
        <f>分析係数表!E29</f>
        <v>6.1557890505000185E-2</v>
      </c>
      <c r="Y26" s="271">
        <f t="shared" si="9"/>
        <v>1</v>
      </c>
    </row>
    <row r="27" spans="1:25">
      <c r="A27" s="84" t="s">
        <v>185</v>
      </c>
      <c r="B27" s="185" t="s">
        <v>18</v>
      </c>
      <c r="C27" s="186">
        <f>最終需要額!D10</f>
        <v>7000</v>
      </c>
      <c r="D27" s="180">
        <f>投入係数表!Y27</f>
        <v>8.2009120882739917E-4</v>
      </c>
      <c r="E27" s="263">
        <f t="shared" si="14"/>
        <v>5.7406384617917938</v>
      </c>
      <c r="F27" s="180">
        <f>分析係数表!C30</f>
        <v>1</v>
      </c>
      <c r="G27" s="263">
        <f t="shared" si="15"/>
        <v>5.7406384617917938</v>
      </c>
      <c r="H27" s="263">
        <v>12.906422757049915</v>
      </c>
      <c r="I27" s="263">
        <f t="shared" si="6"/>
        <v>7012.9064227570498</v>
      </c>
      <c r="J27" s="180">
        <f>分析係数表!G30</f>
        <v>0.34673715455884868</v>
      </c>
      <c r="K27" s="265">
        <f t="shared" si="7"/>
        <v>2431.6352182142537</v>
      </c>
      <c r="L27" s="181"/>
      <c r="M27" s="182"/>
      <c r="N27" s="183">
        <f>分析係数表!H30</f>
        <v>0</v>
      </c>
      <c r="O27" s="267">
        <f t="shared" si="12"/>
        <v>0</v>
      </c>
      <c r="P27" s="180">
        <f>分析係数表!C30</f>
        <v>1</v>
      </c>
      <c r="Q27" s="267">
        <f t="shared" si="13"/>
        <v>0</v>
      </c>
      <c r="R27" s="267">
        <v>8.6578173884030036</v>
      </c>
      <c r="S27" s="269">
        <f t="shared" si="10"/>
        <v>7021.5642401454525</v>
      </c>
      <c r="T27" s="184">
        <f>分析係数表!F30</f>
        <v>0.44336430675838301</v>
      </c>
      <c r="U27" s="273">
        <f t="shared" si="11"/>
        <v>3113.110961691541</v>
      </c>
      <c r="V27" s="180">
        <f>分析係数表!D30</f>
        <v>8.6867041025616112E-2</v>
      </c>
      <c r="W27" s="186">
        <f t="shared" si="8"/>
        <v>610</v>
      </c>
      <c r="X27" s="180">
        <f>分析係数表!E30</f>
        <v>6.5897217034789901E-2</v>
      </c>
      <c r="Y27" s="271">
        <f t="shared" si="9"/>
        <v>463</v>
      </c>
    </row>
    <row r="28" spans="1:25">
      <c r="A28" s="84" t="s">
        <v>186</v>
      </c>
      <c r="B28" s="135" t="s">
        <v>258</v>
      </c>
      <c r="C28" s="105"/>
      <c r="D28" s="180">
        <f>投入係数表!Y28</f>
        <v>3.4223556107681919E-3</v>
      </c>
      <c r="E28" s="263">
        <f t="shared" si="14"/>
        <v>23.956489275377344</v>
      </c>
      <c r="F28" s="180">
        <f>分析係数表!C31</f>
        <v>0.99667993786519227</v>
      </c>
      <c r="G28" s="263">
        <f t="shared" si="15"/>
        <v>23.876952242451235</v>
      </c>
      <c r="H28" s="263">
        <v>67.620293895318426</v>
      </c>
      <c r="I28" s="263">
        <f t="shared" si="6"/>
        <v>67.620293895318426</v>
      </c>
      <c r="J28" s="180">
        <f>分析係数表!G31</f>
        <v>7.0744430198025232E-2</v>
      </c>
      <c r="K28" s="265">
        <f t="shared" si="7"/>
        <v>4.7837591614473061</v>
      </c>
      <c r="L28" s="181"/>
      <c r="M28" s="182"/>
      <c r="N28" s="183">
        <f>分析係数表!H31</f>
        <v>1.5783931066306964E-2</v>
      </c>
      <c r="O28" s="267">
        <f t="shared" si="12"/>
        <v>31.782002015715921</v>
      </c>
      <c r="P28" s="180">
        <f>分析係数表!C31</f>
        <v>0.99667993786519227</v>
      </c>
      <c r="Q28" s="267">
        <f t="shared" si="13"/>
        <v>31.676483794255159</v>
      </c>
      <c r="R28" s="267">
        <v>60.060771012158852</v>
      </c>
      <c r="S28" s="269">
        <f t="shared" si="10"/>
        <v>127.68106490747728</v>
      </c>
      <c r="T28" s="184">
        <f>分析係数表!F31</f>
        <v>0.308369223350977</v>
      </c>
      <c r="U28" s="273">
        <f t="shared" si="11"/>
        <v>39.372910822144455</v>
      </c>
      <c r="V28" s="180">
        <f>分析係数表!D31</f>
        <v>6.5953615120199595E-3</v>
      </c>
      <c r="W28" s="186">
        <f t="shared" si="8"/>
        <v>1</v>
      </c>
      <c r="X28" s="180">
        <f>分析係数表!E31</f>
        <v>6.5953615120199595E-3</v>
      </c>
      <c r="Y28" s="271">
        <f t="shared" si="9"/>
        <v>1</v>
      </c>
    </row>
    <row r="29" spans="1:25">
      <c r="A29" s="84" t="s">
        <v>187</v>
      </c>
      <c r="B29" s="135" t="s">
        <v>281</v>
      </c>
      <c r="C29" s="105"/>
      <c r="D29" s="180">
        <f>投入係数表!Y29</f>
        <v>8.6490198587326752E-4</v>
      </c>
      <c r="E29" s="263">
        <f t="shared" si="14"/>
        <v>6.0543139011128728</v>
      </c>
      <c r="F29" s="180">
        <f>分析係数表!C32</f>
        <v>0.99973750468741629</v>
      </c>
      <c r="G29" s="263">
        <f t="shared" si="15"/>
        <v>6.0527246720929204</v>
      </c>
      <c r="H29" s="263">
        <v>10.016241333965139</v>
      </c>
      <c r="I29" s="263">
        <f t="shared" si="6"/>
        <v>10.016241333965139</v>
      </c>
      <c r="J29" s="180">
        <f>分析係数表!G32</f>
        <v>0.13654952076677315</v>
      </c>
      <c r="K29" s="265">
        <f t="shared" si="7"/>
        <v>1.3677129540372843</v>
      </c>
      <c r="L29" s="181"/>
      <c r="M29" s="182"/>
      <c r="N29" s="183">
        <f>分析係数表!H32</f>
        <v>6.1925380029087757E-3</v>
      </c>
      <c r="O29" s="267">
        <f t="shared" si="12"/>
        <v>12.469089890475107</v>
      </c>
      <c r="P29" s="180">
        <f>分析係数表!C32</f>
        <v>0.99973750468741629</v>
      </c>
      <c r="Q29" s="267">
        <f t="shared" si="13"/>
        <v>12.465816812826672</v>
      </c>
      <c r="R29" s="267">
        <v>18.565731867158512</v>
      </c>
      <c r="S29" s="269">
        <f t="shared" si="10"/>
        <v>28.581973201123652</v>
      </c>
      <c r="T29" s="184">
        <f>分析係数表!F32</f>
        <v>0.46980830670926516</v>
      </c>
      <c r="U29" s="273">
        <f t="shared" si="11"/>
        <v>13.428048432029499</v>
      </c>
      <c r="V29" s="180">
        <f>分析係数表!D32</f>
        <v>1.7896698615548455E-2</v>
      </c>
      <c r="W29" s="186">
        <f t="shared" si="8"/>
        <v>1</v>
      </c>
      <c r="X29" s="180">
        <f>分析係数表!E32</f>
        <v>1.7896698615548455E-2</v>
      </c>
      <c r="Y29" s="271">
        <f t="shared" si="9"/>
        <v>1</v>
      </c>
    </row>
    <row r="30" spans="1:25">
      <c r="A30" s="84" t="s">
        <v>188</v>
      </c>
      <c r="B30" s="135" t="s">
        <v>435</v>
      </c>
      <c r="C30" s="105"/>
      <c r="D30" s="180">
        <f>投入係数表!Y30</f>
        <v>1.7006499722227171E-3</v>
      </c>
      <c r="E30" s="263">
        <f t="shared" si="14"/>
        <v>11.90454980555902</v>
      </c>
      <c r="F30" s="180">
        <f>分析係数表!C33</f>
        <v>0.92720800471848297</v>
      </c>
      <c r="G30" s="263">
        <f t="shared" si="15"/>
        <v>11.037993872284183</v>
      </c>
      <c r="H30" s="263">
        <v>15.910036867648826</v>
      </c>
      <c r="I30" s="263">
        <f t="shared" si="6"/>
        <v>15.910036867648826</v>
      </c>
      <c r="J30" s="180">
        <f>分析係数表!G33</f>
        <v>0.48251618559482062</v>
      </c>
      <c r="K30" s="265">
        <f t="shared" si="7"/>
        <v>7.6768503020508794</v>
      </c>
      <c r="L30" s="181"/>
      <c r="M30" s="182"/>
      <c r="N30" s="183">
        <f>分析係数表!H33</f>
        <v>1.0711870111293417E-3</v>
      </c>
      <c r="O30" s="267">
        <f t="shared" si="12"/>
        <v>2.1569067682761354</v>
      </c>
      <c r="P30" s="180">
        <f>分析係数表!C33</f>
        <v>0.92720800471848297</v>
      </c>
      <c r="Q30" s="267">
        <f t="shared" si="13"/>
        <v>1.9999012209771068</v>
      </c>
      <c r="R30" s="267">
        <v>8.1243410539584975</v>
      </c>
      <c r="S30" s="269">
        <f t="shared" si="10"/>
        <v>24.034377921607323</v>
      </c>
      <c r="T30" s="184">
        <f>分析係数表!F33</f>
        <v>0.61375438359859724</v>
      </c>
      <c r="U30" s="273">
        <f t="shared" si="11"/>
        <v>14.751204806451836</v>
      </c>
      <c r="V30" s="180">
        <f>分析係数表!D33</f>
        <v>6.3927479543206545E-2</v>
      </c>
      <c r="W30" s="186">
        <f t="shared" si="8"/>
        <v>2</v>
      </c>
      <c r="X30" s="180">
        <f>分析係数表!E33</f>
        <v>6.2471900008991998E-2</v>
      </c>
      <c r="Y30" s="271">
        <f t="shared" si="9"/>
        <v>2</v>
      </c>
    </row>
    <row r="31" spans="1:25">
      <c r="A31" s="84" t="s">
        <v>189</v>
      </c>
      <c r="B31" s="135" t="s">
        <v>436</v>
      </c>
      <c r="C31" s="105"/>
      <c r="D31" s="180">
        <f>投入係数表!Y31</f>
        <v>5.7636377280828058E-2</v>
      </c>
      <c r="E31" s="263">
        <f t="shared" si="14"/>
        <v>403.45464096579639</v>
      </c>
      <c r="F31" s="180">
        <f>分析係数表!C34</f>
        <v>0.43058167090385968</v>
      </c>
      <c r="G31" s="263">
        <f t="shared" si="15"/>
        <v>173.7201734409694</v>
      </c>
      <c r="H31" s="263">
        <v>197.49145977198913</v>
      </c>
      <c r="I31" s="263">
        <f t="shared" si="6"/>
        <v>197.49145977198913</v>
      </c>
      <c r="J31" s="180">
        <f>分析係数表!G34</f>
        <v>0.40252218378442245</v>
      </c>
      <c r="K31" s="265">
        <f t="shared" si="7"/>
        <v>79.494693666194479</v>
      </c>
      <c r="L31" s="181"/>
      <c r="M31" s="182"/>
      <c r="N31" s="183">
        <f>分析係数表!H34</f>
        <v>0.17332617383102331</v>
      </c>
      <c r="O31" s="267">
        <f t="shared" si="12"/>
        <v>349.00385606934827</v>
      </c>
      <c r="P31" s="180">
        <f>分析係数表!C34</f>
        <v>0.43058167090385968</v>
      </c>
      <c r="Q31" s="267">
        <f t="shared" si="13"/>
        <v>150.27466349823013</v>
      </c>
      <c r="R31" s="267">
        <v>168.81088619550394</v>
      </c>
      <c r="S31" s="269">
        <f t="shared" si="10"/>
        <v>366.30234596749307</v>
      </c>
      <c r="T31" s="184">
        <f>分析係数表!F34</f>
        <v>0.66293540075026103</v>
      </c>
      <c r="U31" s="273">
        <f t="shared" si="11"/>
        <v>242.83479251972076</v>
      </c>
      <c r="V31" s="180">
        <f>分析係数表!D34</f>
        <v>0.16067471370017011</v>
      </c>
      <c r="W31" s="186">
        <f t="shared" si="8"/>
        <v>59</v>
      </c>
      <c r="X31" s="180">
        <f>分析係数表!E34</f>
        <v>0.14658203786750718</v>
      </c>
      <c r="Y31" s="271">
        <f t="shared" si="9"/>
        <v>54</v>
      </c>
    </row>
    <row r="32" spans="1:25">
      <c r="A32" s="84" t="s">
        <v>190</v>
      </c>
      <c r="B32" s="135" t="s">
        <v>20</v>
      </c>
      <c r="C32" s="105"/>
      <c r="D32" s="180">
        <f>投入係数表!Y32</f>
        <v>1.3393023447913951E-2</v>
      </c>
      <c r="E32" s="263">
        <f t="shared" si="14"/>
        <v>93.751164135397659</v>
      </c>
      <c r="F32" s="180">
        <f>分析係数表!C35</f>
        <v>0.85041941808411148</v>
      </c>
      <c r="G32" s="263">
        <f t="shared" si="15"/>
        <v>79.727810448732896</v>
      </c>
      <c r="H32" s="263">
        <v>105.07659373431628</v>
      </c>
      <c r="I32" s="263">
        <f t="shared" si="6"/>
        <v>105.07659373431628</v>
      </c>
      <c r="J32" s="180">
        <f>分析係数表!G35</f>
        <v>0.31439227022235533</v>
      </c>
      <c r="K32" s="265">
        <f t="shared" si="7"/>
        <v>33.03526885136381</v>
      </c>
      <c r="L32" s="181"/>
      <c r="M32" s="182"/>
      <c r="N32" s="183">
        <f>分析係数表!H35</f>
        <v>5.0116599150103677E-2</v>
      </c>
      <c r="O32" s="267">
        <f t="shared" si="12"/>
        <v>100.91312794754226</v>
      </c>
      <c r="P32" s="180">
        <f>分析係数表!C35</f>
        <v>0.85041941808411148</v>
      </c>
      <c r="Q32" s="267">
        <f t="shared" si="13"/>
        <v>85.818483546196376</v>
      </c>
      <c r="R32" s="267">
        <v>131.79060604972003</v>
      </c>
      <c r="S32" s="269">
        <f t="shared" si="10"/>
        <v>236.8671997840363</v>
      </c>
      <c r="T32" s="184">
        <f>分析係数表!F35</f>
        <v>0.64510687312527537</v>
      </c>
      <c r="U32" s="273">
        <f t="shared" si="11"/>
        <v>152.80465859861957</v>
      </c>
      <c r="V32" s="180">
        <f>分析係数表!D35</f>
        <v>4.4457450663799247E-2</v>
      </c>
      <c r="W32" s="186">
        <f t="shared" si="8"/>
        <v>11</v>
      </c>
      <c r="X32" s="180">
        <f>分析係数表!E35</f>
        <v>4.3787951741632962E-2</v>
      </c>
      <c r="Y32" s="271">
        <f t="shared" si="9"/>
        <v>10</v>
      </c>
    </row>
    <row r="33" spans="1:25">
      <c r="A33" s="84" t="s">
        <v>191</v>
      </c>
      <c r="B33" s="135" t="s">
        <v>21</v>
      </c>
      <c r="C33" s="105"/>
      <c r="D33" s="180">
        <f>投入係数表!Y33</f>
        <v>5.3108869132555137E-3</v>
      </c>
      <c r="E33" s="263">
        <f t="shared" si="14"/>
        <v>37.176208392788595</v>
      </c>
      <c r="F33" s="180">
        <f>分析係数表!C36</f>
        <v>0.99367212085214862</v>
      </c>
      <c r="G33" s="263">
        <f t="shared" si="15"/>
        <v>36.940961838903689</v>
      </c>
      <c r="H33" s="263">
        <v>59.862955399194092</v>
      </c>
      <c r="I33" s="263">
        <f t="shared" si="6"/>
        <v>59.862955399194092</v>
      </c>
      <c r="J33" s="180">
        <f>分析係数表!G36</f>
        <v>5.4622350270852466E-2</v>
      </c>
      <c r="K33" s="265">
        <f t="shared" si="7"/>
        <v>3.2698553180631986</v>
      </c>
      <c r="L33" s="181"/>
      <c r="M33" s="182"/>
      <c r="N33" s="183">
        <f>分析係数表!H36</f>
        <v>0.22260102528255266</v>
      </c>
      <c r="O33" s="267">
        <f t="shared" si="12"/>
        <v>448.22206866656182</v>
      </c>
      <c r="P33" s="180">
        <f>分析係数表!C36</f>
        <v>0.99367212085214862</v>
      </c>
      <c r="Q33" s="267">
        <f t="shared" si="13"/>
        <v>445.38577358463988</v>
      </c>
      <c r="R33" s="267">
        <v>474.62007083802007</v>
      </c>
      <c r="S33" s="269">
        <f t="shared" si="10"/>
        <v>534.48302623721418</v>
      </c>
      <c r="T33" s="184">
        <f>分析係数表!F36</f>
        <v>0.84078106922799567</v>
      </c>
      <c r="U33" s="273">
        <f t="shared" si="11"/>
        <v>449.38321028393977</v>
      </c>
      <c r="V33" s="180">
        <f>分析係数表!D36</f>
        <v>1.6146279761308086E-2</v>
      </c>
      <c r="W33" s="186">
        <f t="shared" si="8"/>
        <v>9</v>
      </c>
      <c r="X33" s="180">
        <f>分析係数表!E36</f>
        <v>1.4152245516969955E-2</v>
      </c>
      <c r="Y33" s="271">
        <f t="shared" si="9"/>
        <v>8</v>
      </c>
    </row>
    <row r="34" spans="1:25">
      <c r="A34" s="84" t="s">
        <v>192</v>
      </c>
      <c r="B34" s="135" t="s">
        <v>437</v>
      </c>
      <c r="C34" s="105"/>
      <c r="D34" s="180">
        <f>投入係数表!Y34</f>
        <v>2.8728567086322293E-2</v>
      </c>
      <c r="E34" s="263">
        <f t="shared" si="14"/>
        <v>201.09996960425605</v>
      </c>
      <c r="F34" s="180">
        <f>分析係数表!C37</f>
        <v>0.57178358697686016</v>
      </c>
      <c r="G34" s="263">
        <f t="shared" si="15"/>
        <v>114.98566196125907</v>
      </c>
      <c r="H34" s="263">
        <v>146.6688382680733</v>
      </c>
      <c r="I34" s="263">
        <f t="shared" si="6"/>
        <v>146.6688382680733</v>
      </c>
      <c r="J34" s="180">
        <f>分析係数表!G37</f>
        <v>0.36884830758302428</v>
      </c>
      <c r="K34" s="265">
        <f t="shared" si="7"/>
        <v>54.09855277034714</v>
      </c>
      <c r="L34" s="181"/>
      <c r="M34" s="182"/>
      <c r="N34" s="183">
        <f>分析係数表!H37</f>
        <v>4.5622990798280361E-2</v>
      </c>
      <c r="O34" s="267">
        <f t="shared" si="12"/>
        <v>91.864946661427339</v>
      </c>
      <c r="P34" s="180">
        <f>分析係数表!C37</f>
        <v>0.57178358697686016</v>
      </c>
      <c r="Q34" s="267">
        <f t="shared" si="13"/>
        <v>52.526868719508862</v>
      </c>
      <c r="R34" s="267">
        <v>70.949269237301721</v>
      </c>
      <c r="S34" s="269">
        <f t="shared" si="10"/>
        <v>217.61810750537501</v>
      </c>
      <c r="T34" s="184">
        <f>分析係数表!F37</f>
        <v>0.64429400301330442</v>
      </c>
      <c r="U34" s="273">
        <f t="shared" si="11"/>
        <v>140.21004161281769</v>
      </c>
      <c r="V34" s="180">
        <f>分析係数表!D37</f>
        <v>7.2142948725191447E-2</v>
      </c>
      <c r="W34" s="186">
        <f t="shared" si="8"/>
        <v>16</v>
      </c>
      <c r="X34" s="180">
        <f>分析係数表!E37</f>
        <v>6.9101643267789628E-2</v>
      </c>
      <c r="Y34" s="271">
        <f t="shared" si="9"/>
        <v>15</v>
      </c>
    </row>
    <row r="35" spans="1:25">
      <c r="A35" s="84" t="s">
        <v>193</v>
      </c>
      <c r="B35" s="135" t="s">
        <v>260</v>
      </c>
      <c r="C35" s="105"/>
      <c r="D35" s="180">
        <f>投入係数表!Y35</f>
        <v>8.03138697993179E-3</v>
      </c>
      <c r="E35" s="263">
        <f t="shared" si="14"/>
        <v>56.219708859522527</v>
      </c>
      <c r="F35" s="180">
        <f>分析係数表!C38</f>
        <v>0.42668283982472699</v>
      </c>
      <c r="G35" s="263">
        <f t="shared" si="15"/>
        <v>23.987985030300436</v>
      </c>
      <c r="H35" s="263">
        <v>49.258596051519675</v>
      </c>
      <c r="I35" s="263">
        <f t="shared" si="6"/>
        <v>49.258596051519675</v>
      </c>
      <c r="J35" s="180">
        <f>分析係数表!G38</f>
        <v>0.18042179614021467</v>
      </c>
      <c r="K35" s="265">
        <f t="shared" si="7"/>
        <v>8.8873243749604658</v>
      </c>
      <c r="L35" s="181"/>
      <c r="M35" s="182"/>
      <c r="N35" s="183">
        <f>分析係数表!H38</f>
        <v>3.1385057501308801E-2</v>
      </c>
      <c r="O35" s="267">
        <f t="shared" si="12"/>
        <v>63.195914666607898</v>
      </c>
      <c r="P35" s="180">
        <f>分析係数表!C38</f>
        <v>0.42668283982472699</v>
      </c>
      <c r="Q35" s="267">
        <f t="shared" si="13"/>
        <v>26.964612335269372</v>
      </c>
      <c r="R35" s="267">
        <v>43.209849607651172</v>
      </c>
      <c r="S35" s="269">
        <f t="shared" si="10"/>
        <v>92.46844565917084</v>
      </c>
      <c r="T35" s="184">
        <f>分析係数表!F38</f>
        <v>0.52437100026299643</v>
      </c>
      <c r="U35" s="273">
        <f t="shared" si="11"/>
        <v>48.48777134306394</v>
      </c>
      <c r="V35" s="180">
        <f>分析係数表!D38</f>
        <v>3.745569762927526E-2</v>
      </c>
      <c r="W35" s="186">
        <f t="shared" si="8"/>
        <v>3</v>
      </c>
      <c r="X35" s="180">
        <f>分析係数表!E38</f>
        <v>3.4218337111297577E-2</v>
      </c>
      <c r="Y35" s="271">
        <f t="shared" si="9"/>
        <v>3</v>
      </c>
    </row>
    <row r="36" spans="1:25">
      <c r="A36" s="84" t="s">
        <v>194</v>
      </c>
      <c r="B36" s="135" t="s">
        <v>22</v>
      </c>
      <c r="C36" s="105"/>
      <c r="D36" s="180">
        <f>投入係数表!Y36</f>
        <v>0</v>
      </c>
      <c r="E36" s="263">
        <f t="shared" si="14"/>
        <v>0</v>
      </c>
      <c r="F36" s="180">
        <f>分析係数表!C39</f>
        <v>1</v>
      </c>
      <c r="G36" s="263">
        <f t="shared" si="15"/>
        <v>0</v>
      </c>
      <c r="H36" s="263">
        <v>26.705971913459226</v>
      </c>
      <c r="I36" s="263">
        <f t="shared" si="6"/>
        <v>26.705971913459226</v>
      </c>
      <c r="J36" s="180">
        <f>分析係数表!G39</f>
        <v>0.351753812215997</v>
      </c>
      <c r="K36" s="265">
        <f t="shared" si="7"/>
        <v>9.393927429492626</v>
      </c>
      <c r="L36" s="181"/>
      <c r="M36" s="182"/>
      <c r="N36" s="183">
        <f>分析係数表!H39</f>
        <v>2.6196741762610056E-3</v>
      </c>
      <c r="O36" s="267">
        <f t="shared" si="12"/>
        <v>5.2748893542859712</v>
      </c>
      <c r="P36" s="180">
        <f>分析係数表!C39</f>
        <v>1</v>
      </c>
      <c r="Q36" s="267">
        <f t="shared" si="13"/>
        <v>5.2748893542859712</v>
      </c>
      <c r="R36" s="267">
        <v>6.8624916380716465</v>
      </c>
      <c r="S36" s="269">
        <f t="shared" si="10"/>
        <v>33.568463551530876</v>
      </c>
      <c r="T36" s="184">
        <f>分析係数表!F39</f>
        <v>0.70125652740175148</v>
      </c>
      <c r="U36" s="273">
        <f t="shared" si="11"/>
        <v>23.540104180358806</v>
      </c>
      <c r="V36" s="180">
        <f>分析係数表!D39</f>
        <v>5.4632803645743147E-2</v>
      </c>
      <c r="W36" s="186">
        <f t="shared" si="8"/>
        <v>2</v>
      </c>
      <c r="X36" s="180">
        <f>分析係数表!E39</f>
        <v>5.4632803645743147E-2</v>
      </c>
      <c r="Y36" s="271">
        <f t="shared" si="9"/>
        <v>2</v>
      </c>
    </row>
    <row r="37" spans="1:25">
      <c r="A37" s="84" t="s">
        <v>195</v>
      </c>
      <c r="B37" s="135" t="s">
        <v>23</v>
      </c>
      <c r="C37" s="187"/>
      <c r="D37" s="180">
        <f>投入係数表!Y37</f>
        <v>1.7384421938276663E-4</v>
      </c>
      <c r="E37" s="263">
        <f t="shared" si="14"/>
        <v>1.2169095356793664</v>
      </c>
      <c r="F37" s="180">
        <f>分析係数表!C40</f>
        <v>0.86812466863195592</v>
      </c>
      <c r="G37" s="263">
        <f t="shared" si="15"/>
        <v>1.0564291874167173</v>
      </c>
      <c r="H37" s="263">
        <v>1.8553551229072471</v>
      </c>
      <c r="I37" s="263">
        <f t="shared" si="6"/>
        <v>1.8553551229072471</v>
      </c>
      <c r="J37" s="180">
        <f>分析係数表!G40</f>
        <v>0.5308449982881025</v>
      </c>
      <c r="K37" s="265">
        <f t="shared" si="7"/>
        <v>0.98490598704351984</v>
      </c>
      <c r="L37" s="181"/>
      <c r="M37" s="182"/>
      <c r="N37" s="183">
        <f>分析係数表!H40</f>
        <v>3.1726768564274997E-2</v>
      </c>
      <c r="O37" s="267">
        <f t="shared" si="12"/>
        <v>63.883972771167599</v>
      </c>
      <c r="P37" s="180">
        <f>分析係数表!C40</f>
        <v>0.86812466863195592</v>
      </c>
      <c r="Q37" s="267">
        <f t="shared" si="13"/>
        <v>55.459252692862769</v>
      </c>
      <c r="R37" s="267">
        <v>55.944087859666546</v>
      </c>
      <c r="S37" s="269">
        <f t="shared" si="10"/>
        <v>57.799442982573794</v>
      </c>
      <c r="T37" s="184">
        <f>分析係数表!F40</f>
        <v>0.72849135138041188</v>
      </c>
      <c r="U37" s="273">
        <f t="shared" si="11"/>
        <v>42.10639432741025</v>
      </c>
      <c r="V37" s="180">
        <f>分析係数表!D40</f>
        <v>7.8167788596215718E-2</v>
      </c>
      <c r="W37" s="186">
        <f t="shared" si="8"/>
        <v>5</v>
      </c>
      <c r="X37" s="180">
        <f>分析係数表!E40</f>
        <v>7.1051953968348291E-2</v>
      </c>
      <c r="Y37" s="271">
        <f t="shared" si="9"/>
        <v>4</v>
      </c>
    </row>
    <row r="38" spans="1:25">
      <c r="A38" s="84" t="s">
        <v>196</v>
      </c>
      <c r="B38" s="135" t="s">
        <v>438</v>
      </c>
      <c r="C38" s="105"/>
      <c r="D38" s="180">
        <f>投入係数表!Y38</f>
        <v>0</v>
      </c>
      <c r="E38" s="263">
        <f t="shared" si="14"/>
        <v>0</v>
      </c>
      <c r="F38" s="180">
        <f>分析係数表!C41</f>
        <v>0.9999434031873089</v>
      </c>
      <c r="G38" s="263">
        <f t="shared" si="15"/>
        <v>0</v>
      </c>
      <c r="H38" s="263">
        <v>0.62572911381245011</v>
      </c>
      <c r="I38" s="263">
        <f t="shared" si="6"/>
        <v>0.62572911381245011</v>
      </c>
      <c r="J38" s="180">
        <f>分析係数表!G41</f>
        <v>0.50163334603597476</v>
      </c>
      <c r="K38" s="265">
        <f t="shared" si="7"/>
        <v>0.31388658907386463</v>
      </c>
      <c r="L38" s="181"/>
      <c r="M38" s="182"/>
      <c r="N38" s="183">
        <f>分析係数表!H41</f>
        <v>4.605647758626856E-2</v>
      </c>
      <c r="O38" s="267">
        <f t="shared" si="12"/>
        <v>92.737801333166018</v>
      </c>
      <c r="P38" s="180">
        <f>分析係数表!C41</f>
        <v>0.9999434031873089</v>
      </c>
      <c r="Q38" s="267">
        <f t="shared" si="13"/>
        <v>92.732552669194575</v>
      </c>
      <c r="R38" s="267">
        <v>94.471532930114975</v>
      </c>
      <c r="S38" s="269">
        <f t="shared" si="10"/>
        <v>95.097262043927429</v>
      </c>
      <c r="T38" s="184">
        <f>分析係数表!F41</f>
        <v>0.6065809667987323</v>
      </c>
      <c r="U38" s="273">
        <f t="shared" si="11"/>
        <v>57.684189150517888</v>
      </c>
      <c r="V38" s="180">
        <f>分析係数表!D41</f>
        <v>0.10372147914479408</v>
      </c>
      <c r="W38" s="186">
        <f t="shared" si="8"/>
        <v>10</v>
      </c>
      <c r="X38" s="180">
        <f>分析係数表!E41</f>
        <v>9.872112035903656E-2</v>
      </c>
      <c r="Y38" s="271">
        <f t="shared" si="9"/>
        <v>9</v>
      </c>
    </row>
    <row r="39" spans="1:25">
      <c r="A39" s="84" t="s">
        <v>203</v>
      </c>
      <c r="B39" s="135" t="s">
        <v>439</v>
      </c>
      <c r="C39" s="105"/>
      <c r="D39" s="180">
        <f>投入係数表!Y39</f>
        <v>9.750393174076912E-4</v>
      </c>
      <c r="E39" s="263">
        <f t="shared" si="14"/>
        <v>6.8252752218538379</v>
      </c>
      <c r="F39" s="180">
        <f>分析係数表!C42</f>
        <v>0.93692850875802069</v>
      </c>
      <c r="G39" s="263">
        <f t="shared" si="15"/>
        <v>6.394794935474585</v>
      </c>
      <c r="H39" s="263">
        <v>9.2817000499674709</v>
      </c>
      <c r="I39" s="263">
        <f t="shared" si="6"/>
        <v>9.2817000499674709</v>
      </c>
      <c r="J39" s="180">
        <f>分析係数表!G42</f>
        <v>0.49922072097325781</v>
      </c>
      <c r="K39" s="265">
        <f t="shared" si="7"/>
        <v>4.6336169908022837</v>
      </c>
      <c r="L39" s="181"/>
      <c r="M39" s="182"/>
      <c r="N39" s="183">
        <f>分析係数表!H42</f>
        <v>1.1809361738003208E-2</v>
      </c>
      <c r="O39" s="267">
        <f t="shared" si="12"/>
        <v>23.778940555735264</v>
      </c>
      <c r="P39" s="180">
        <f>分析係数表!C42</f>
        <v>0.93692850875802069</v>
      </c>
      <c r="Q39" s="267">
        <f t="shared" si="13"/>
        <v>22.27916731473066</v>
      </c>
      <c r="R39" s="267">
        <v>24.343629283420988</v>
      </c>
      <c r="S39" s="269">
        <f t="shared" si="10"/>
        <v>33.625329333388457</v>
      </c>
      <c r="T39" s="184">
        <f>分析係数表!F42</f>
        <v>0.57339238661209846</v>
      </c>
      <c r="U39" s="273">
        <f t="shared" si="11"/>
        <v>19.280507837089409</v>
      </c>
      <c r="V39" s="180">
        <f>分析係数表!D42</f>
        <v>0.13686157986208444</v>
      </c>
      <c r="W39" s="186">
        <f t="shared" si="8"/>
        <v>5</v>
      </c>
      <c r="X39" s="180">
        <f>分析係数表!E42</f>
        <v>0.12798116275158378</v>
      </c>
      <c r="Y39" s="271">
        <f t="shared" si="9"/>
        <v>4</v>
      </c>
    </row>
    <row r="40" spans="1:25">
      <c r="A40" s="84" t="s">
        <v>252</v>
      </c>
      <c r="B40" s="135" t="s">
        <v>24</v>
      </c>
      <c r="C40" s="105"/>
      <c r="D40" s="180">
        <f>投入係数表!Y40</f>
        <v>0.10016828336391803</v>
      </c>
      <c r="E40" s="263">
        <f t="shared" si="14"/>
        <v>701.17798354742627</v>
      </c>
      <c r="F40" s="180">
        <f>分析係数表!C43</f>
        <v>0.64668770435795053</v>
      </c>
      <c r="G40" s="263">
        <f t="shared" si="15"/>
        <v>453.44318052662192</v>
      </c>
      <c r="H40" s="263">
        <v>561.88038237444277</v>
      </c>
      <c r="I40" s="263">
        <f t="shared" si="6"/>
        <v>561.88038237444277</v>
      </c>
      <c r="J40" s="180">
        <f>分析係数表!G43</f>
        <v>0.34525361813281841</v>
      </c>
      <c r="K40" s="265">
        <f t="shared" si="7"/>
        <v>193.99123497262786</v>
      </c>
      <c r="L40" s="181"/>
      <c r="M40" s="182"/>
      <c r="N40" s="183">
        <f>分析係数表!H43</f>
        <v>1.6687581740348217E-2</v>
      </c>
      <c r="O40" s="267">
        <f t="shared" si="12"/>
        <v>33.601563151863346</v>
      </c>
      <c r="P40" s="180">
        <f>分析係数表!C43</f>
        <v>0.64668770435795053</v>
      </c>
      <c r="Q40" s="267">
        <f t="shared" si="13"/>
        <v>21.729717737517209</v>
      </c>
      <c r="R40" s="267">
        <v>87.577440416171498</v>
      </c>
      <c r="S40" s="269">
        <f t="shared" si="10"/>
        <v>649.45782279061427</v>
      </c>
      <c r="T40" s="184">
        <f>分析係数表!F43</f>
        <v>0.5971160790993254</v>
      </c>
      <c r="U40" s="273">
        <f t="shared" si="11"/>
        <v>387.80170868511607</v>
      </c>
      <c r="V40" s="180">
        <f>分析係数表!D43</f>
        <v>0.11965406207615147</v>
      </c>
      <c r="W40" s="186">
        <f t="shared" si="8"/>
        <v>78</v>
      </c>
      <c r="X40" s="180">
        <f>分析係数表!E43</f>
        <v>0.10089499703022012</v>
      </c>
      <c r="Y40" s="271">
        <f t="shared" si="9"/>
        <v>66</v>
      </c>
    </row>
    <row r="41" spans="1:25">
      <c r="A41" s="84" t="s">
        <v>253</v>
      </c>
      <c r="B41" s="135" t="s">
        <v>25</v>
      </c>
      <c r="C41" s="105"/>
      <c r="D41" s="180">
        <f>投入係数表!Y41</f>
        <v>2.537477736332308E-4</v>
      </c>
      <c r="E41" s="263">
        <f t="shared" si="14"/>
        <v>1.7762344154326155</v>
      </c>
      <c r="F41" s="180">
        <f>分析係数表!C44</f>
        <v>0.69156580457188765</v>
      </c>
      <c r="G41" s="263">
        <f t="shared" si="15"/>
        <v>1.2283829826169332</v>
      </c>
      <c r="H41" s="263">
        <v>2.3126214133927872</v>
      </c>
      <c r="I41" s="263">
        <f t="shared" si="6"/>
        <v>2.3126214133927872</v>
      </c>
      <c r="J41" s="180">
        <f>分析係数表!G44</f>
        <v>0.27271905819722003</v>
      </c>
      <c r="K41" s="265">
        <f t="shared" si="7"/>
        <v>0.63069593382720479</v>
      </c>
      <c r="L41" s="181"/>
      <c r="M41" s="182"/>
      <c r="N41" s="183">
        <f>分析係数表!H44</f>
        <v>0.15674397651271663</v>
      </c>
      <c r="O41" s="267">
        <f t="shared" si="12"/>
        <v>315.61449150728356</v>
      </c>
      <c r="P41" s="180">
        <f>分析係数表!C44</f>
        <v>0.69156580457188765</v>
      </c>
      <c r="Q41" s="267">
        <f t="shared" si="13"/>
        <v>218.26818975378177</v>
      </c>
      <c r="R41" s="267">
        <v>222.42158114407971</v>
      </c>
      <c r="S41" s="269">
        <f t="shared" si="10"/>
        <v>224.73420255747249</v>
      </c>
      <c r="T41" s="184">
        <f>分析係数表!F44</f>
        <v>0.50862281906626206</v>
      </c>
      <c r="U41" s="273">
        <f t="shared" si="11"/>
        <v>114.30494364539001</v>
      </c>
      <c r="V41" s="180">
        <f>分析係数表!D44</f>
        <v>0.14406819380410243</v>
      </c>
      <c r="W41" s="186">
        <f t="shared" si="8"/>
        <v>32</v>
      </c>
      <c r="X41" s="180">
        <f>分析係数表!E44</f>
        <v>0.11993705213297758</v>
      </c>
      <c r="Y41" s="271">
        <f t="shared" si="9"/>
        <v>27</v>
      </c>
    </row>
    <row r="42" spans="1:25">
      <c r="A42" s="84" t="s">
        <v>254</v>
      </c>
      <c r="B42" s="135" t="s">
        <v>440</v>
      </c>
      <c r="C42" s="105"/>
      <c r="D42" s="180">
        <f>投入係数表!Y42</f>
        <v>8.5842331931241915E-4</v>
      </c>
      <c r="E42" s="263">
        <f t="shared" si="14"/>
        <v>6.0089632351869344</v>
      </c>
      <c r="F42" s="180">
        <f>分析係数表!C45</f>
        <v>1</v>
      </c>
      <c r="G42" s="263">
        <f t="shared" si="15"/>
        <v>6.0089632351869344</v>
      </c>
      <c r="H42" s="263">
        <v>8.6905275013242669</v>
      </c>
      <c r="I42" s="263">
        <f t="shared" si="6"/>
        <v>8.6905275013242669</v>
      </c>
      <c r="J42" s="180">
        <f>分析係数表!G45</f>
        <v>0</v>
      </c>
      <c r="K42" s="265">
        <f t="shared" si="7"/>
        <v>0</v>
      </c>
      <c r="L42" s="181"/>
      <c r="M42" s="182"/>
      <c r="N42" s="183">
        <f>分析係数表!H45</f>
        <v>0</v>
      </c>
      <c r="O42" s="267">
        <f t="shared" si="12"/>
        <v>0</v>
      </c>
      <c r="P42" s="180">
        <f>分析係数表!C45</f>
        <v>1</v>
      </c>
      <c r="Q42" s="267">
        <f t="shared" si="13"/>
        <v>0</v>
      </c>
      <c r="R42" s="267">
        <v>2.4619040123294287</v>
      </c>
      <c r="S42" s="269">
        <f t="shared" si="10"/>
        <v>11.152431513653696</v>
      </c>
      <c r="T42" s="184">
        <f>分析係数表!F45</f>
        <v>0</v>
      </c>
      <c r="U42" s="273">
        <f t="shared" si="11"/>
        <v>0</v>
      </c>
      <c r="V42" s="180">
        <f>分析係数表!D45</f>
        <v>0</v>
      </c>
      <c r="W42" s="186">
        <f t="shared" si="8"/>
        <v>0</v>
      </c>
      <c r="X42" s="180">
        <f>分析係数表!E45</f>
        <v>0</v>
      </c>
      <c r="Y42" s="271">
        <f t="shared" si="9"/>
        <v>0</v>
      </c>
    </row>
    <row r="43" spans="1:25">
      <c r="A43" s="84" t="s">
        <v>255</v>
      </c>
      <c r="B43" s="135" t="s">
        <v>441</v>
      </c>
      <c r="C43" s="105"/>
      <c r="D43" s="180">
        <f>投入係数表!Y43</f>
        <v>1.4280600766750187E-2</v>
      </c>
      <c r="E43" s="263">
        <f>$C$27*D43</f>
        <v>99.96420536725131</v>
      </c>
      <c r="F43" s="180">
        <f>分析係数表!C46</f>
        <v>0.99300149364803736</v>
      </c>
      <c r="G43" s="263">
        <f>E43*F43</f>
        <v>99.264605241019709</v>
      </c>
      <c r="H43" s="263">
        <v>108.2963455280763</v>
      </c>
      <c r="I43" s="263">
        <f>C43+H43</f>
        <v>108.2963455280763</v>
      </c>
      <c r="J43" s="180">
        <f>分析係数表!G46</f>
        <v>1.2662527198429125E-2</v>
      </c>
      <c r="K43" s="265">
        <f>I43*J43</f>
        <v>1.3713054207397446</v>
      </c>
      <c r="L43" s="181"/>
      <c r="M43" s="182"/>
      <c r="N43" s="183">
        <f>分析係数表!H46</f>
        <v>3.642815848522589E-5</v>
      </c>
      <c r="O43" s="267">
        <f>$M$44*N43</f>
        <v>7.3350536158743776E-2</v>
      </c>
      <c r="P43" s="180">
        <f>分析係数表!C46</f>
        <v>0.99300149364803736</v>
      </c>
      <c r="Q43" s="267">
        <f>O43*P43</f>
        <v>7.283719196551694E-2</v>
      </c>
      <c r="R43" s="267">
        <v>6.4379430205034698</v>
      </c>
      <c r="S43" s="269">
        <f>I43+R43</f>
        <v>114.73428854857977</v>
      </c>
      <c r="T43" s="184">
        <f>分析係数表!F46</f>
        <v>0.42786180544499286</v>
      </c>
      <c r="U43" s="273">
        <f>S43*T43</f>
        <v>49.09041984484211</v>
      </c>
      <c r="V43" s="180">
        <f>分析係数表!D46</f>
        <v>2.303242583452741E-3</v>
      </c>
      <c r="W43" s="186">
        <f>ROUND(S43*V43,0)</f>
        <v>0</v>
      </c>
      <c r="X43" s="180">
        <f>分析係数表!E46</f>
        <v>2.2926285623308391E-3</v>
      </c>
      <c r="Y43" s="271">
        <f>ROUND(S43*X43,0)</f>
        <v>0</v>
      </c>
    </row>
    <row r="44" spans="1:25">
      <c r="B44" s="27" t="s">
        <v>28</v>
      </c>
      <c r="C44" s="114">
        <f>SUM(C27:C43)</f>
        <v>7000</v>
      </c>
      <c r="D44" s="188">
        <f>投入係数表!Y44</f>
        <v>0.5351346185928012</v>
      </c>
      <c r="E44" s="264">
        <f>SUM(E5:E43)</f>
        <v>3745.9423301496081</v>
      </c>
      <c r="F44" s="188">
        <f>分析係数表!C47</f>
        <v>0.58532523599566522</v>
      </c>
      <c r="G44" s="264">
        <f>SUM(G5:G43)</f>
        <v>1555.2602870233138</v>
      </c>
      <c r="H44" s="264">
        <f>SUM(H5:H43)</f>
        <v>1990.2964919004041</v>
      </c>
      <c r="I44" s="264">
        <f>SUM(I5:I43)</f>
        <v>8990.2964919004044</v>
      </c>
      <c r="J44" s="188">
        <f>分析係数表!G47</f>
        <v>0.25475569279079324</v>
      </c>
      <c r="K44" s="266">
        <f>SUM(K5:K43)</f>
        <v>2952.4442155984739</v>
      </c>
      <c r="L44" s="139">
        <f>最終需要額!E68</f>
        <v>0.68200000000000005</v>
      </c>
      <c r="M44" s="189">
        <f>K44*L44</f>
        <v>2013.5669550381592</v>
      </c>
      <c r="N44" s="190">
        <f>分析係数表!H47</f>
        <v>1</v>
      </c>
      <c r="O44" s="264">
        <f>SUM(O5:O43)</f>
        <v>2013.5669550381597</v>
      </c>
      <c r="P44" s="188">
        <f>分析係数表!C47</f>
        <v>0.58532523599566522</v>
      </c>
      <c r="Q44" s="264">
        <f>SUM(Q5:Q43)</f>
        <v>1307.5353867014751</v>
      </c>
      <c r="R44" s="264">
        <f>SUM(R5:R43)</f>
        <v>1605.4589960684</v>
      </c>
      <c r="S44" s="270">
        <f>SUM(S5:S43)</f>
        <v>10595.755487968805</v>
      </c>
      <c r="T44" s="191">
        <f>分析係数表!F47</f>
        <v>0.5063294671067512</v>
      </c>
      <c r="U44" s="274">
        <f>SUM(U5:U43)</f>
        <v>5167.389234019447</v>
      </c>
      <c r="V44" s="192">
        <f>分析係数表!D47</f>
        <v>6.4581730562403572E-2</v>
      </c>
      <c r="W44" s="268">
        <f>SUM(W5:W43)</f>
        <v>873</v>
      </c>
      <c r="X44" s="188">
        <f>分析係数表!E47</f>
        <v>5.7136770824146227E-2</v>
      </c>
      <c r="Y44" s="272">
        <f>SUM(Y5:Y43)</f>
        <v>694</v>
      </c>
    </row>
    <row r="45" spans="1:25">
      <c r="B45" s="118" t="s">
        <v>152</v>
      </c>
      <c r="C45" s="139" t="s">
        <v>153</v>
      </c>
      <c r="D45" s="139" t="s">
        <v>117</v>
      </c>
      <c r="E45" s="139"/>
      <c r="F45" s="139" t="s">
        <v>154</v>
      </c>
      <c r="G45" s="139"/>
      <c r="H45" s="139" t="s">
        <v>118</v>
      </c>
      <c r="I45" s="139"/>
      <c r="J45" s="139" t="s">
        <v>154</v>
      </c>
      <c r="K45" s="139"/>
      <c r="L45" s="139" t="s">
        <v>153</v>
      </c>
      <c r="M45" s="139"/>
      <c r="N45" s="139" t="s">
        <v>154</v>
      </c>
      <c r="O45" s="139"/>
      <c r="P45" s="139" t="s">
        <v>154</v>
      </c>
      <c r="Q45" s="139"/>
      <c r="R45" s="139"/>
      <c r="S45" s="139" t="s">
        <v>118</v>
      </c>
      <c r="T45" s="139" t="s">
        <v>154</v>
      </c>
      <c r="U45" s="139"/>
      <c r="V45" s="139" t="s">
        <v>154</v>
      </c>
      <c r="W45" s="139"/>
      <c r="X45" s="139" t="s">
        <v>154</v>
      </c>
      <c r="Y45" s="132"/>
    </row>
    <row r="46" spans="1:25">
      <c r="B46" s="84" t="s">
        <v>34</v>
      </c>
    </row>
  </sheetData>
  <mergeCells count="1">
    <mergeCell ref="G1:J1"/>
  </mergeCells>
  <phoneticPr fontId="2"/>
  <pageMargins left="0.78740157480314965" right="0" top="0.82677165354330717" bottom="0.78740157480314965" header="0.51181102362204722" footer="0.51181102362204722"/>
  <pageSetup paperSize="9" scale="80" orientation="portrait" r:id="rId1"/>
  <headerFooter alignWithMargins="0">
    <oddFooter>&amp;C&amp;"Fj丸ゴシック体-L,標準"&amp;12- 42 -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sqref="A1:IV65536"/>
      <selection pane="topRight" sqref="A1:IV65536"/>
      <selection pane="bottomLeft" sqref="A1:IV65536"/>
      <selection pane="bottomRight" activeCell="B4" sqref="B4"/>
    </sheetView>
  </sheetViews>
  <sheetFormatPr defaultColWidth="8.875" defaultRowHeight="12"/>
  <cols>
    <col min="1" max="1" width="3" style="84" customWidth="1"/>
    <col min="2" max="2" width="21.125" style="84" customWidth="1"/>
    <col min="3" max="3" width="9.375" style="84" customWidth="1"/>
    <col min="4" max="5" width="9.875" style="84" customWidth="1"/>
    <col min="6" max="13" width="9" style="84" bestFit="1" customWidth="1"/>
    <col min="14" max="14" width="9.375" style="84" bestFit="1" customWidth="1"/>
    <col min="15" max="25" width="9" style="84" bestFit="1" customWidth="1"/>
    <col min="26" max="16384" width="8.875" style="84"/>
  </cols>
  <sheetData>
    <row r="1" spans="1:25">
      <c r="B1" s="133" t="s">
        <v>223</v>
      </c>
      <c r="C1" s="167"/>
      <c r="D1" s="167"/>
      <c r="E1" s="167"/>
      <c r="F1" s="168"/>
      <c r="G1" s="167" t="s">
        <v>429</v>
      </c>
    </row>
    <row r="2" spans="1:25">
      <c r="B2" s="84" t="s">
        <v>61</v>
      </c>
      <c r="S2" s="84" t="s">
        <v>224</v>
      </c>
      <c r="U2" s="84" t="s">
        <v>128</v>
      </c>
      <c r="W2" s="84" t="s">
        <v>129</v>
      </c>
      <c r="Y2" s="84" t="s">
        <v>225</v>
      </c>
    </row>
    <row r="3" spans="1:25" ht="48">
      <c r="B3" s="170"/>
      <c r="C3" s="171" t="s">
        <v>263</v>
      </c>
      <c r="D3" s="171" t="s">
        <v>262</v>
      </c>
      <c r="E3" s="171" t="s">
        <v>261</v>
      </c>
      <c r="F3" s="171" t="s">
        <v>226</v>
      </c>
      <c r="G3" s="171" t="s">
        <v>3</v>
      </c>
      <c r="H3" s="171" t="s">
        <v>4</v>
      </c>
      <c r="I3" s="171" t="s">
        <v>5</v>
      </c>
      <c r="J3" s="171" t="s">
        <v>6</v>
      </c>
      <c r="K3" s="172" t="s">
        <v>7</v>
      </c>
      <c r="L3" s="171" t="s">
        <v>430</v>
      </c>
      <c r="M3" s="171" t="s">
        <v>29</v>
      </c>
      <c r="N3" s="171" t="s">
        <v>30</v>
      </c>
      <c r="O3" s="171" t="s">
        <v>29</v>
      </c>
      <c r="P3" s="171" t="s">
        <v>226</v>
      </c>
      <c r="Q3" s="171" t="s">
        <v>31</v>
      </c>
      <c r="R3" s="171" t="s">
        <v>32</v>
      </c>
      <c r="S3" s="173" t="s">
        <v>33</v>
      </c>
      <c r="T3" s="174" t="s">
        <v>264</v>
      </c>
      <c r="U3" s="175" t="s">
        <v>249</v>
      </c>
      <c r="V3" s="193" t="s">
        <v>265</v>
      </c>
      <c r="W3" s="173" t="s">
        <v>62</v>
      </c>
      <c r="X3" s="171" t="s">
        <v>227</v>
      </c>
      <c r="Y3" s="176" t="s">
        <v>228</v>
      </c>
    </row>
    <row r="4" spans="1:25" ht="24">
      <c r="B4" s="177"/>
      <c r="C4" s="90" t="s">
        <v>220</v>
      </c>
      <c r="D4" s="90" t="s">
        <v>221</v>
      </c>
      <c r="E4" s="90" t="s">
        <v>72</v>
      </c>
      <c r="F4" s="90" t="s">
        <v>222</v>
      </c>
      <c r="G4" s="90" t="s">
        <v>229</v>
      </c>
      <c r="H4" s="90" t="s">
        <v>159</v>
      </c>
      <c r="I4" s="90" t="s">
        <v>75</v>
      </c>
      <c r="J4" s="90" t="s">
        <v>76</v>
      </c>
      <c r="K4" s="91" t="s">
        <v>77</v>
      </c>
      <c r="L4" s="90" t="s">
        <v>78</v>
      </c>
      <c r="M4" s="90" t="s">
        <v>79</v>
      </c>
      <c r="N4" s="90" t="s">
        <v>80</v>
      </c>
      <c r="O4" s="90" t="s">
        <v>81</v>
      </c>
      <c r="P4" s="90" t="s">
        <v>82</v>
      </c>
      <c r="Q4" s="90" t="s">
        <v>83</v>
      </c>
      <c r="R4" s="90" t="s">
        <v>160</v>
      </c>
      <c r="S4" s="90" t="s">
        <v>84</v>
      </c>
      <c r="T4" s="136" t="s">
        <v>85</v>
      </c>
      <c r="U4" s="91" t="s">
        <v>86</v>
      </c>
      <c r="V4" s="90" t="s">
        <v>66</v>
      </c>
      <c r="W4" s="90" t="s">
        <v>67</v>
      </c>
      <c r="X4" s="90" t="s">
        <v>68</v>
      </c>
      <c r="Y4" s="91" t="s">
        <v>69</v>
      </c>
    </row>
    <row r="5" spans="1:25">
      <c r="A5" s="143" t="s">
        <v>268</v>
      </c>
      <c r="B5" s="194" t="s">
        <v>296</v>
      </c>
      <c r="C5" s="195">
        <f>最終需要額!D11</f>
        <v>0</v>
      </c>
      <c r="D5" s="196">
        <f>'H27固定資本M（投入）'!AP5</f>
        <v>2.1238452201019957E-3</v>
      </c>
      <c r="E5" s="197">
        <f>'設備投資（投入）'!AP6</f>
        <v>0</v>
      </c>
      <c r="F5" s="180">
        <f>分析係数表!C8</f>
        <v>0.16988323914406789</v>
      </c>
      <c r="G5" s="198">
        <f>E5*F5</f>
        <v>0</v>
      </c>
      <c r="H5" s="198">
        <f t="array" ref="H5:H43">MMULT(逆行列係数表!C5:AO43,設備投資WS!G5:G43)</f>
        <v>0.51330803331068509</v>
      </c>
      <c r="I5" s="198">
        <f>C5+H5</f>
        <v>0.51330803331068509</v>
      </c>
      <c r="J5" s="180">
        <f>分析係数表!G8</f>
        <v>0.11982810575688495</v>
      </c>
      <c r="K5" s="199">
        <f>I5*J5</f>
        <v>6.1508729301411394E-2</v>
      </c>
      <c r="L5" s="181" t="s">
        <v>230</v>
      </c>
      <c r="M5" s="182" t="s">
        <v>230</v>
      </c>
      <c r="N5" s="183">
        <f>分析係数表!H8</f>
        <v>1.1007693311748612E-2</v>
      </c>
      <c r="O5" s="200">
        <f>$M$44*N5</f>
        <v>11.406014351953807</v>
      </c>
      <c r="P5" s="180">
        <f>分析係数表!C8</f>
        <v>0.16988323914406789</v>
      </c>
      <c r="Q5" s="200">
        <f>O5*P5</f>
        <v>1.9376906638336391</v>
      </c>
      <c r="R5" s="201">
        <f t="array" ref="R5:R43">MMULT(逆行列係数表!C5:AO43,設備投資WS!Q5:Q43)</f>
        <v>3.2471675350645719</v>
      </c>
      <c r="S5" s="202">
        <f>I5+R5</f>
        <v>3.7604755683752571</v>
      </c>
      <c r="T5" s="184">
        <f>分析係数表!F8</f>
        <v>0.4520504153237429</v>
      </c>
      <c r="U5" s="203">
        <f>S5*T5</f>
        <v>1.6999245424988232</v>
      </c>
      <c r="V5" s="204">
        <f>分析係数表!D8</f>
        <v>0.2736524906322878</v>
      </c>
      <c r="W5" s="205">
        <f>ROUND(S5*V5,0)</f>
        <v>1</v>
      </c>
      <c r="X5" s="180">
        <f>分析係数表!E8</f>
        <v>4.6479574456934729E-2</v>
      </c>
      <c r="Y5" s="206">
        <f>ROUND(S5*X5,0)</f>
        <v>0</v>
      </c>
    </row>
    <row r="6" spans="1:25">
      <c r="A6" s="84" t="s">
        <v>269</v>
      </c>
      <c r="B6" s="135" t="s">
        <v>431</v>
      </c>
      <c r="C6" s="195">
        <f>最終需要額!D12</f>
        <v>0</v>
      </c>
      <c r="D6" s="196">
        <f>'H27固定資本M（投入）'!AP6</f>
        <v>0</v>
      </c>
      <c r="E6" s="197">
        <f>'設備投資（投入）'!AP7</f>
        <v>0</v>
      </c>
      <c r="F6" s="180">
        <f>分析係数表!C9</f>
        <v>0.40976645435244163</v>
      </c>
      <c r="G6" s="198">
        <f t="shared" ref="G6:G43" si="0">E6*F6</f>
        <v>0</v>
      </c>
      <c r="H6" s="198">
        <v>9.0893946639973466E-2</v>
      </c>
      <c r="I6" s="198">
        <f t="shared" ref="I6:I43" si="1">C6+H6</f>
        <v>9.0893946639973466E-2</v>
      </c>
      <c r="J6" s="180">
        <f>分析係数表!G9</f>
        <v>0.27278621711745094</v>
      </c>
      <c r="K6" s="199">
        <f t="shared" ref="K6:K43" si="2">I6*J6</f>
        <v>2.4794615862793801E-2</v>
      </c>
      <c r="L6" s="181"/>
      <c r="M6" s="182"/>
      <c r="N6" s="183">
        <f>分析係数表!H9</f>
        <v>5.6766522140644718E-4</v>
      </c>
      <c r="O6" s="200">
        <f>$M$44*N6</f>
        <v>0.58820658235057854</v>
      </c>
      <c r="P6" s="180">
        <f>分析係数表!C9</f>
        <v>0.40976645435244163</v>
      </c>
      <c r="Q6" s="200">
        <f>O6*P6</f>
        <v>0.24102732567656404</v>
      </c>
      <c r="R6" s="201">
        <v>0.32444277577490988</v>
      </c>
      <c r="S6" s="202">
        <f>I6+R6</f>
        <v>0.41533672241488334</v>
      </c>
      <c r="T6" s="184">
        <f>分析係数表!F9</f>
        <v>0.74407187847350875</v>
      </c>
      <c r="U6" s="203">
        <f>S6*T6</f>
        <v>0.30904037524627254</v>
      </c>
      <c r="V6" s="204">
        <f>分析係数表!D9</f>
        <v>0.14440533530937386</v>
      </c>
      <c r="W6" s="205">
        <f>ROUND(S6*V6,0)</f>
        <v>0</v>
      </c>
      <c r="X6" s="180">
        <f>分析係数表!E9</f>
        <v>0.11439422008151168</v>
      </c>
      <c r="Y6" s="206">
        <f>ROUND(S6*X6,0)</f>
        <v>0</v>
      </c>
    </row>
    <row r="7" spans="1:25">
      <c r="A7" s="84" t="s">
        <v>270</v>
      </c>
      <c r="B7" s="135" t="s">
        <v>432</v>
      </c>
      <c r="C7" s="195">
        <f>最終需要額!D13</f>
        <v>0</v>
      </c>
      <c r="D7" s="196">
        <f>'H27固定資本M（投入）'!AP7</f>
        <v>0</v>
      </c>
      <c r="E7" s="197">
        <f>'設備投資（投入）'!AP8</f>
        <v>0</v>
      </c>
      <c r="F7" s="180">
        <f>分析係数表!C10</f>
        <v>0.68007710705743762</v>
      </c>
      <c r="G7" s="198">
        <f t="shared" si="0"/>
        <v>0</v>
      </c>
      <c r="H7" s="198">
        <v>0.1155270721548384</v>
      </c>
      <c r="I7" s="198">
        <f t="shared" si="1"/>
        <v>0.1155270721548384</v>
      </c>
      <c r="J7" s="180">
        <f>分析係数表!G10</f>
        <v>0.17854260725424764</v>
      </c>
      <c r="K7" s="199">
        <f t="shared" si="2"/>
        <v>2.0626504670974443E-2</v>
      </c>
      <c r="L7" s="181"/>
      <c r="M7" s="182"/>
      <c r="N7" s="183">
        <f>分析係数表!H10</f>
        <v>1.290834700219075E-3</v>
      </c>
      <c r="O7" s="200">
        <f t="shared" ref="O7:O43" si="3">$M$44*N7</f>
        <v>1.3375444518411927</v>
      </c>
      <c r="P7" s="180">
        <f>分析係数表!C10</f>
        <v>0.68007710705743762</v>
      </c>
      <c r="Q7" s="200">
        <f t="shared" ref="Q7:Q43" si="4">O7*P7</f>
        <v>0.90963336136888462</v>
      </c>
      <c r="R7" s="201">
        <v>1.5343040701574255</v>
      </c>
      <c r="S7" s="202">
        <f t="shared" ref="S7:S43" si="5">I7+R7</f>
        <v>1.649831142312264</v>
      </c>
      <c r="T7" s="184">
        <f>分析係数表!F10</f>
        <v>0.51654343606185527</v>
      </c>
      <c r="U7" s="203">
        <f t="shared" ref="U7:U43" si="6">S7*T7</f>
        <v>0.85220944717183256</v>
      </c>
      <c r="V7" s="204">
        <f>分析係数表!D10</f>
        <v>9.7799297694606213E-2</v>
      </c>
      <c r="W7" s="205">
        <f t="shared" ref="W7:W43" si="7">ROUND(S7*V7,0)</f>
        <v>0</v>
      </c>
      <c r="X7" s="180">
        <f>分析係数表!E10</f>
        <v>2.6958057972911079E-2</v>
      </c>
      <c r="Y7" s="206">
        <f t="shared" ref="Y7:Y43" si="8">ROUND(S7*X7,0)</f>
        <v>0</v>
      </c>
    </row>
    <row r="8" spans="1:25">
      <c r="A8" s="84" t="s">
        <v>271</v>
      </c>
      <c r="B8" s="135" t="s">
        <v>8</v>
      </c>
      <c r="C8" s="195">
        <f>最終需要額!D14</f>
        <v>0</v>
      </c>
      <c r="D8" s="196">
        <f>'H27固定資本M（投入）'!AP8</f>
        <v>0</v>
      </c>
      <c r="E8" s="197">
        <f>'設備投資（投入）'!AP9</f>
        <v>0</v>
      </c>
      <c r="F8" s="180">
        <f>分析係数表!C11</f>
        <v>2.1147201560344109E-2</v>
      </c>
      <c r="G8" s="198">
        <f t="shared" si="0"/>
        <v>0</v>
      </c>
      <c r="H8" s="198">
        <v>0.3667876737365357</v>
      </c>
      <c r="I8" s="198">
        <f t="shared" si="1"/>
        <v>0.3667876737365357</v>
      </c>
      <c r="J8" s="180">
        <f>分析係数表!G11</f>
        <v>0.2349962690544718</v>
      </c>
      <c r="K8" s="199">
        <f t="shared" si="2"/>
        <v>8.6193734863254767E-2</v>
      </c>
      <c r="L8" s="181"/>
      <c r="M8" s="182"/>
      <c r="N8" s="183">
        <f>分析係数表!H11</f>
        <v>-2.2238602446561594E-5</v>
      </c>
      <c r="O8" s="200">
        <f t="shared" si="3"/>
        <v>-2.3043321746814071E-2</v>
      </c>
      <c r="P8" s="180">
        <f>分析係数表!C11</f>
        <v>2.1147201560344109E-2</v>
      </c>
      <c r="Q8" s="200">
        <f t="shared" si="4"/>
        <v>-4.8730176959973788E-4</v>
      </c>
      <c r="R8" s="201">
        <v>0.26795930678847707</v>
      </c>
      <c r="S8" s="202">
        <f t="shared" si="5"/>
        <v>0.63474698052501277</v>
      </c>
      <c r="T8" s="184">
        <f>分析係数表!F11</f>
        <v>0.38828483104146677</v>
      </c>
      <c r="U8" s="203">
        <f t="shared" si="6"/>
        <v>0.24646262408723579</v>
      </c>
      <c r="V8" s="204">
        <f>分析係数表!D11</f>
        <v>2.238567316917173E-2</v>
      </c>
      <c r="W8" s="205">
        <f t="shared" si="7"/>
        <v>0</v>
      </c>
      <c r="X8" s="180">
        <f>分析係数表!E11</f>
        <v>2.1852680950858117E-2</v>
      </c>
      <c r="Y8" s="206">
        <f t="shared" si="8"/>
        <v>0</v>
      </c>
    </row>
    <row r="9" spans="1:25">
      <c r="A9" s="84" t="s">
        <v>272</v>
      </c>
      <c r="B9" s="135" t="s">
        <v>259</v>
      </c>
      <c r="C9" s="195">
        <f>最終需要額!D15</f>
        <v>0</v>
      </c>
      <c r="D9" s="196">
        <f>'H27固定資本M（投入）'!AP9</f>
        <v>0</v>
      </c>
      <c r="E9" s="197">
        <f>'設備投資（投入）'!AP10</f>
        <v>0</v>
      </c>
      <c r="F9" s="180">
        <f>分析係数表!C12</f>
        <v>0.26979296775158057</v>
      </c>
      <c r="G9" s="198">
        <f t="shared" si="0"/>
        <v>0</v>
      </c>
      <c r="H9" s="198">
        <v>1.984001538113439</v>
      </c>
      <c r="I9" s="198">
        <f t="shared" si="1"/>
        <v>1.984001538113439</v>
      </c>
      <c r="J9" s="180">
        <f>分析係数表!G12</f>
        <v>0.14399966915404239</v>
      </c>
      <c r="K9" s="199">
        <f t="shared" si="2"/>
        <v>0.28569556508944643</v>
      </c>
      <c r="L9" s="181"/>
      <c r="M9" s="182"/>
      <c r="N9" s="183">
        <f>分析係数表!H12</f>
        <v>8.4790563397567215E-2</v>
      </c>
      <c r="O9" s="200">
        <f t="shared" si="3"/>
        <v>87.858768920340665</v>
      </c>
      <c r="P9" s="180">
        <f>分析係数表!C12</f>
        <v>0.26979296775158057</v>
      </c>
      <c r="Q9" s="200">
        <f t="shared" si="4"/>
        <v>23.70367801001904</v>
      </c>
      <c r="R9" s="201">
        <v>29.945156099200073</v>
      </c>
      <c r="S9" s="202">
        <f t="shared" si="5"/>
        <v>31.929157637313512</v>
      </c>
      <c r="T9" s="184">
        <f>分析係数表!F12</f>
        <v>0.33481714299007204</v>
      </c>
      <c r="U9" s="203">
        <f t="shared" si="6"/>
        <v>10.690429338204948</v>
      </c>
      <c r="V9" s="204">
        <f>分析係数表!D12</f>
        <v>3.7088865741159563E-2</v>
      </c>
      <c r="W9" s="205">
        <f t="shared" si="7"/>
        <v>1</v>
      </c>
      <c r="X9" s="180">
        <f>分析係数表!E12</f>
        <v>3.539948357013805E-2</v>
      </c>
      <c r="Y9" s="206">
        <f t="shared" si="8"/>
        <v>1</v>
      </c>
    </row>
    <row r="10" spans="1:25">
      <c r="A10" s="143" t="s">
        <v>273</v>
      </c>
      <c r="B10" s="194" t="s">
        <v>9</v>
      </c>
      <c r="C10" s="195">
        <f>最終需要額!D16</f>
        <v>0</v>
      </c>
      <c r="D10" s="196">
        <f>'H27固定資本M（投入）'!AP10</f>
        <v>3.4992761265606378E-3</v>
      </c>
      <c r="E10" s="197">
        <f>'設備投資（投入）'!AP11</f>
        <v>0.89683529915096005</v>
      </c>
      <c r="F10" s="180">
        <f>分析係数表!C13</f>
        <v>6.684233532602335E-2</v>
      </c>
      <c r="G10" s="198">
        <f t="shared" si="0"/>
        <v>5.9946565798062935E-2</v>
      </c>
      <c r="H10" s="198">
        <v>0.276784685261038</v>
      </c>
      <c r="I10" s="198">
        <f t="shared" si="1"/>
        <v>0.276784685261038</v>
      </c>
      <c r="J10" s="180">
        <f>分析係数表!G13</f>
        <v>0.23596605339775753</v>
      </c>
      <c r="K10" s="199">
        <f t="shared" si="2"/>
        <v>6.5311789821987598E-2</v>
      </c>
      <c r="L10" s="181"/>
      <c r="M10" s="182"/>
      <c r="N10" s="183">
        <f>分析係数表!H13</f>
        <v>1.6879182236800124E-2</v>
      </c>
      <c r="O10" s="200">
        <f t="shared" si="3"/>
        <v>17.489967188375712</v>
      </c>
      <c r="P10" s="180">
        <f>分析係数表!C13</f>
        <v>6.684233532602335E-2</v>
      </c>
      <c r="Q10" s="200">
        <f t="shared" si="4"/>
        <v>1.1690702516465552</v>
      </c>
      <c r="R10" s="201">
        <v>1.3060970857003582</v>
      </c>
      <c r="S10" s="202">
        <f t="shared" si="5"/>
        <v>1.5828817709613963</v>
      </c>
      <c r="T10" s="184">
        <f>分析係数表!F13</f>
        <v>0.36934894381465649</v>
      </c>
      <c r="U10" s="203">
        <f t="shared" si="6"/>
        <v>0.58463571028806471</v>
      </c>
      <c r="V10" s="204">
        <f>分析係数表!D13</f>
        <v>0.1651861487951434</v>
      </c>
      <c r="W10" s="205">
        <f t="shared" si="7"/>
        <v>0</v>
      </c>
      <c r="X10" s="180">
        <f>分析係数表!E13</f>
        <v>0.12199715046769498</v>
      </c>
      <c r="Y10" s="206">
        <f t="shared" si="8"/>
        <v>0</v>
      </c>
    </row>
    <row r="11" spans="1:25">
      <c r="A11" s="84" t="s">
        <v>274</v>
      </c>
      <c r="B11" s="135" t="s">
        <v>44</v>
      </c>
      <c r="C11" s="195">
        <f>最終需要額!D17</f>
        <v>0</v>
      </c>
      <c r="D11" s="196">
        <f>'H27固定資本M（投入）'!AP11</f>
        <v>4.8916495694915759E-3</v>
      </c>
      <c r="E11" s="197">
        <f>'設備投資（投入）'!AP12</f>
        <v>4.6753581523402747</v>
      </c>
      <c r="F11" s="180">
        <f>分析係数表!C14</f>
        <v>0.21710827927701792</v>
      </c>
      <c r="G11" s="198">
        <f t="shared" si="0"/>
        <v>1.0150589634583749</v>
      </c>
      <c r="H11" s="198">
        <v>8.4232159127939354</v>
      </c>
      <c r="I11" s="198">
        <f t="shared" si="1"/>
        <v>8.4232159127939354</v>
      </c>
      <c r="J11" s="180">
        <f>分析係数表!G14</f>
        <v>0.17574790290253137</v>
      </c>
      <c r="K11" s="199">
        <f t="shared" si="2"/>
        <v>1.4803625323687657</v>
      </c>
      <c r="L11" s="181"/>
      <c r="M11" s="182"/>
      <c r="N11" s="183">
        <f>分析係数表!H14</f>
        <v>1.1225515443921091E-3</v>
      </c>
      <c r="O11" s="200">
        <f t="shared" si="3"/>
        <v>1.1631718529511224</v>
      </c>
      <c r="P11" s="180">
        <f>分析係数表!C14</f>
        <v>0.21710827927701792</v>
      </c>
      <c r="Q11" s="200">
        <f t="shared" si="4"/>
        <v>0.25253423949767867</v>
      </c>
      <c r="R11" s="201">
        <v>1.4208567453086109</v>
      </c>
      <c r="S11" s="202">
        <f t="shared" si="5"/>
        <v>9.8440726581025473</v>
      </c>
      <c r="T11" s="184">
        <f>分析係数表!F14</f>
        <v>0.32729567218469302</v>
      </c>
      <c r="U11" s="203">
        <f t="shared" si="6"/>
        <v>3.2219223776686308</v>
      </c>
      <c r="V11" s="204">
        <f>分析係数表!D14</f>
        <v>4.5196804531672026E-2</v>
      </c>
      <c r="W11" s="205">
        <f t="shared" si="7"/>
        <v>0</v>
      </c>
      <c r="X11" s="180">
        <f>分析係数表!E14</f>
        <v>3.8130342673435243E-2</v>
      </c>
      <c r="Y11" s="206">
        <f t="shared" si="8"/>
        <v>0</v>
      </c>
    </row>
    <row r="12" spans="1:25">
      <c r="A12" s="84" t="s">
        <v>275</v>
      </c>
      <c r="B12" s="135" t="s">
        <v>10</v>
      </c>
      <c r="C12" s="195">
        <f>最終需要額!D18</f>
        <v>0</v>
      </c>
      <c r="D12" s="196">
        <f>'H27固定資本M（投入）'!AP12</f>
        <v>0</v>
      </c>
      <c r="E12" s="197">
        <f>'設備投資（投入）'!AP13</f>
        <v>0</v>
      </c>
      <c r="F12" s="180">
        <f>分析係数表!C15</f>
        <v>0.1777237835164599</v>
      </c>
      <c r="G12" s="198">
        <f t="shared" si="0"/>
        <v>0</v>
      </c>
      <c r="H12" s="198">
        <v>3.2111503044976009</v>
      </c>
      <c r="I12" s="198">
        <f t="shared" si="1"/>
        <v>3.2111503044976009</v>
      </c>
      <c r="J12" s="180">
        <f>分析係数表!G15</f>
        <v>0.10387096116118634</v>
      </c>
      <c r="K12" s="199">
        <f t="shared" si="2"/>
        <v>0.33354526856120198</v>
      </c>
      <c r="L12" s="181"/>
      <c r="M12" s="182"/>
      <c r="N12" s="183">
        <f>分析係数表!H15</f>
        <v>7.5144901505810619E-3</v>
      </c>
      <c r="O12" s="200">
        <f t="shared" si="3"/>
        <v>7.7864072042835391</v>
      </c>
      <c r="P12" s="180">
        <f>分析係数表!C15</f>
        <v>0.1777237835164599</v>
      </c>
      <c r="Q12" s="200">
        <f t="shared" si="4"/>
        <v>1.3838297483450914</v>
      </c>
      <c r="R12" s="201">
        <v>3.2481219379791622</v>
      </c>
      <c r="S12" s="202">
        <f t="shared" si="5"/>
        <v>6.4592722424767626</v>
      </c>
      <c r="T12" s="184">
        <f>分析係数表!F15</f>
        <v>0.33005409485469872</v>
      </c>
      <c r="U12" s="203">
        <f t="shared" si="6"/>
        <v>2.1319092534107478</v>
      </c>
      <c r="V12" s="204">
        <f>分析係数表!D15</f>
        <v>1.862209422908882E-2</v>
      </c>
      <c r="W12" s="205">
        <f t="shared" si="7"/>
        <v>0</v>
      </c>
      <c r="X12" s="180">
        <f>分析係数表!E15</f>
        <v>1.8544573004253467E-2</v>
      </c>
      <c r="Y12" s="206">
        <f t="shared" si="8"/>
        <v>0</v>
      </c>
    </row>
    <row r="13" spans="1:25">
      <c r="A13" s="84" t="s">
        <v>276</v>
      </c>
      <c r="B13" s="135" t="s">
        <v>11</v>
      </c>
      <c r="C13" s="195">
        <f>最終需要額!D19</f>
        <v>0</v>
      </c>
      <c r="D13" s="196">
        <f>'H27固定資本M（投入）'!AP13</f>
        <v>0</v>
      </c>
      <c r="E13" s="197">
        <f>'設備投資（投入）'!AP14</f>
        <v>0</v>
      </c>
      <c r="F13" s="180">
        <f>分析係数表!C16</f>
        <v>0.12368252551663639</v>
      </c>
      <c r="G13" s="198">
        <f t="shared" si="0"/>
        <v>0</v>
      </c>
      <c r="H13" s="198">
        <v>2.5234099559257532</v>
      </c>
      <c r="I13" s="198">
        <f t="shared" si="1"/>
        <v>2.5234099559257532</v>
      </c>
      <c r="J13" s="180">
        <f>分析係数表!G16</f>
        <v>1.9772048092292722E-2</v>
      </c>
      <c r="K13" s="199">
        <f t="shared" si="2"/>
        <v>4.9892983005134249E-2</v>
      </c>
      <c r="L13" s="181"/>
      <c r="M13" s="182"/>
      <c r="N13" s="183">
        <f>分析係数表!H16</f>
        <v>1.7113434381227897E-2</v>
      </c>
      <c r="O13" s="200">
        <f t="shared" si="3"/>
        <v>17.732695909611738</v>
      </c>
      <c r="P13" s="180">
        <f>分析係数表!C16</f>
        <v>0.12368252551663639</v>
      </c>
      <c r="Q13" s="200">
        <f t="shared" si="4"/>
        <v>2.1932246143193077</v>
      </c>
      <c r="R13" s="201">
        <v>3.1876649631722929</v>
      </c>
      <c r="S13" s="202">
        <f t="shared" si="5"/>
        <v>5.7110749190980457</v>
      </c>
      <c r="T13" s="184">
        <f>分析係数表!F16</f>
        <v>0.17086837167280561</v>
      </c>
      <c r="U13" s="203">
        <f t="shared" si="6"/>
        <v>0.97584207192768313</v>
      </c>
      <c r="V13" s="204">
        <f>分析係数表!D16</f>
        <v>1.2952602682604767E-2</v>
      </c>
      <c r="W13" s="205">
        <f t="shared" si="7"/>
        <v>0</v>
      </c>
      <c r="X13" s="180">
        <f>分析係数表!E16</f>
        <v>1.2952602682604767E-2</v>
      </c>
      <c r="Y13" s="206">
        <f t="shared" si="8"/>
        <v>0</v>
      </c>
    </row>
    <row r="14" spans="1:25">
      <c r="A14" s="84" t="s">
        <v>172</v>
      </c>
      <c r="B14" s="135" t="s">
        <v>433</v>
      </c>
      <c r="C14" s="195">
        <f>最終需要額!D20</f>
        <v>0</v>
      </c>
      <c r="D14" s="196">
        <f>'H27固定資本M（投入）'!AP14</f>
        <v>0</v>
      </c>
      <c r="E14" s="197">
        <f>'設備投資（投入）'!AP15</f>
        <v>0</v>
      </c>
      <c r="F14" s="180">
        <f>分析係数表!C17</f>
        <v>0.19283956701830429</v>
      </c>
      <c r="G14" s="198">
        <f t="shared" si="0"/>
        <v>0</v>
      </c>
      <c r="H14" s="198">
        <v>4.4269110744615929</v>
      </c>
      <c r="I14" s="198">
        <f t="shared" si="1"/>
        <v>4.4269110744615929</v>
      </c>
      <c r="J14" s="180">
        <f>分析係数表!G17</f>
        <v>0.23402763404868787</v>
      </c>
      <c r="K14" s="199">
        <f t="shared" si="2"/>
        <v>1.0360195249001813</v>
      </c>
      <c r="L14" s="181"/>
      <c r="M14" s="182"/>
      <c r="N14" s="183">
        <f>分析係数表!H17</f>
        <v>3.1766349957435482E-3</v>
      </c>
      <c r="O14" s="200">
        <f t="shared" si="3"/>
        <v>3.2915837429534935</v>
      </c>
      <c r="P14" s="180">
        <f>分析係数表!C17</f>
        <v>0.19283956701830429</v>
      </c>
      <c r="Q14" s="200">
        <f t="shared" si="4"/>
        <v>0.63474758379564111</v>
      </c>
      <c r="R14" s="201">
        <v>1.4593108405650386</v>
      </c>
      <c r="S14" s="202">
        <f t="shared" si="5"/>
        <v>5.8862219150266313</v>
      </c>
      <c r="T14" s="184">
        <f>分析係数表!F17</f>
        <v>0.36995154049829787</v>
      </c>
      <c r="U14" s="203">
        <f t="shared" si="6"/>
        <v>2.1776168651789432</v>
      </c>
      <c r="V14" s="204">
        <f>分析係数表!D17</f>
        <v>4.4453920652026524E-2</v>
      </c>
      <c r="W14" s="205">
        <f t="shared" si="7"/>
        <v>0</v>
      </c>
      <c r="X14" s="180">
        <f>分析係数表!E17</f>
        <v>4.2061277361062542E-2</v>
      </c>
      <c r="Y14" s="206">
        <f t="shared" si="8"/>
        <v>0</v>
      </c>
    </row>
    <row r="15" spans="1:25">
      <c r="A15" s="84" t="s">
        <v>173</v>
      </c>
      <c r="B15" s="135" t="s">
        <v>12</v>
      </c>
      <c r="C15" s="195">
        <f>最終需要額!D21</f>
        <v>0</v>
      </c>
      <c r="D15" s="196">
        <f>'H27固定資本M（投入）'!AP15</f>
        <v>0</v>
      </c>
      <c r="E15" s="197">
        <f>'設備投資（投入）'!AP16</f>
        <v>0</v>
      </c>
      <c r="F15" s="180">
        <f>分析係数表!C18</f>
        <v>0.30630539049432115</v>
      </c>
      <c r="G15" s="198">
        <f t="shared" si="0"/>
        <v>0</v>
      </c>
      <c r="H15" s="198">
        <v>6.5286207791665616</v>
      </c>
      <c r="I15" s="198">
        <f t="shared" si="1"/>
        <v>6.5286207791665616</v>
      </c>
      <c r="J15" s="180">
        <f>分析係数表!G18</f>
        <v>0.21755179396051724</v>
      </c>
      <c r="K15" s="199">
        <f t="shared" si="2"/>
        <v>1.4203131625955954</v>
      </c>
      <c r="L15" s="181"/>
      <c r="M15" s="182"/>
      <c r="N15" s="183">
        <f>分析係数表!H18</f>
        <v>5.3704565311248737E-4</v>
      </c>
      <c r="O15" s="200">
        <f t="shared" si="3"/>
        <v>0.55647902367679347</v>
      </c>
      <c r="P15" s="180">
        <f>分析係数表!C18</f>
        <v>0.30630539049432115</v>
      </c>
      <c r="Q15" s="200">
        <f t="shared" si="4"/>
        <v>0.17045252464921881</v>
      </c>
      <c r="R15" s="201">
        <v>0.45042634774300527</v>
      </c>
      <c r="S15" s="202">
        <f t="shared" si="5"/>
        <v>6.9790471269095669</v>
      </c>
      <c r="T15" s="184">
        <f>分析係数表!F18</f>
        <v>0.4635011306393737</v>
      </c>
      <c r="U15" s="203">
        <f t="shared" si="6"/>
        <v>3.2347962341080567</v>
      </c>
      <c r="V15" s="204">
        <f>分析係数表!D18</f>
        <v>4.1488554421314744E-2</v>
      </c>
      <c r="W15" s="205">
        <f t="shared" si="7"/>
        <v>0</v>
      </c>
      <c r="X15" s="180">
        <f>分析係数表!E18</f>
        <v>3.8178621954614265E-2</v>
      </c>
      <c r="Y15" s="206">
        <f t="shared" si="8"/>
        <v>0</v>
      </c>
    </row>
    <row r="16" spans="1:25">
      <c r="A16" s="84" t="s">
        <v>174</v>
      </c>
      <c r="B16" s="135" t="s">
        <v>13</v>
      </c>
      <c r="C16" s="195">
        <f>最終需要額!D22</f>
        <v>0</v>
      </c>
      <c r="D16" s="196">
        <f>'H27固定資本M（投入）'!AP16</f>
        <v>0</v>
      </c>
      <c r="E16" s="197">
        <f>'設備投資（投入）'!AP17</f>
        <v>0</v>
      </c>
      <c r="F16" s="180">
        <f>分析係数表!C19</f>
        <v>0.36966314955627488</v>
      </c>
      <c r="G16" s="198">
        <f t="shared" si="0"/>
        <v>0</v>
      </c>
      <c r="H16" s="198">
        <v>11.522128214171023</v>
      </c>
      <c r="I16" s="198">
        <f t="shared" si="1"/>
        <v>11.522128214171023</v>
      </c>
      <c r="J16" s="180">
        <f>分析係数表!G19</f>
        <v>4.2381117789262797E-2</v>
      </c>
      <c r="K16" s="199">
        <f t="shared" si="2"/>
        <v>0.48832067302777032</v>
      </c>
      <c r="L16" s="181"/>
      <c r="M16" s="182"/>
      <c r="N16" s="183">
        <f>分析係数表!H19</f>
        <v>-1.254655481313475E-4</v>
      </c>
      <c r="O16" s="200">
        <f t="shared" si="3"/>
        <v>-0.13000560627307042</v>
      </c>
      <c r="P16" s="180">
        <f>分析係数表!C19</f>
        <v>0.36966314955627488</v>
      </c>
      <c r="Q16" s="200">
        <f t="shared" si="4"/>
        <v>-4.8058281874876221E-2</v>
      </c>
      <c r="R16" s="201">
        <v>0.30500942452400254</v>
      </c>
      <c r="S16" s="202">
        <f t="shared" si="5"/>
        <v>11.827137638695024</v>
      </c>
      <c r="T16" s="184">
        <f>分析係数表!F19</f>
        <v>0.17645477862102601</v>
      </c>
      <c r="U16" s="203">
        <f t="shared" si="6"/>
        <v>2.0869549537563348</v>
      </c>
      <c r="V16" s="204">
        <f>分析係数表!D19</f>
        <v>8.3109656186295868E-3</v>
      </c>
      <c r="W16" s="205">
        <f t="shared" si="7"/>
        <v>0</v>
      </c>
      <c r="X16" s="180">
        <f>分析係数表!E19</f>
        <v>8.1137788631236215E-3</v>
      </c>
      <c r="Y16" s="206">
        <f t="shared" si="8"/>
        <v>0</v>
      </c>
    </row>
    <row r="17" spans="1:25">
      <c r="A17" s="84" t="s">
        <v>175</v>
      </c>
      <c r="B17" s="135" t="s">
        <v>14</v>
      </c>
      <c r="C17" s="195">
        <f>最終需要額!D23</f>
        <v>0</v>
      </c>
      <c r="D17" s="196">
        <f>'H27固定資本M（投入）'!AP17</f>
        <v>3.6982383824763882E-3</v>
      </c>
      <c r="E17" s="197">
        <f>'設備投資（投入）'!AP18</f>
        <v>0</v>
      </c>
      <c r="F17" s="180">
        <f>分析係数表!C20</f>
        <v>0.11840151680286914</v>
      </c>
      <c r="G17" s="198">
        <f t="shared" si="0"/>
        <v>0</v>
      </c>
      <c r="H17" s="198">
        <v>2.1104512097435242</v>
      </c>
      <c r="I17" s="198">
        <f t="shared" si="1"/>
        <v>2.1104512097435242</v>
      </c>
      <c r="J17" s="180">
        <f>分析係数表!G20</f>
        <v>0.11103277983246747</v>
      </c>
      <c r="K17" s="199">
        <f t="shared" si="2"/>
        <v>0.23432926451861735</v>
      </c>
      <c r="L17" s="181"/>
      <c r="M17" s="182"/>
      <c r="N17" s="183">
        <f>分析係数表!H20</f>
        <v>6.0558701736942728E-4</v>
      </c>
      <c r="O17" s="200">
        <f t="shared" si="3"/>
        <v>0.62750060488152648</v>
      </c>
      <c r="P17" s="180">
        <f>分析係数表!C20</f>
        <v>0.11840151680286914</v>
      </c>
      <c r="Q17" s="200">
        <f t="shared" si="4"/>
        <v>7.4297023412690608E-2</v>
      </c>
      <c r="R17" s="201">
        <v>0.1937728650716197</v>
      </c>
      <c r="S17" s="202">
        <f t="shared" si="5"/>
        <v>2.3042240748151439</v>
      </c>
      <c r="T17" s="184">
        <f>分析係数表!F20</f>
        <v>0.24737258814980315</v>
      </c>
      <c r="U17" s="203">
        <f t="shared" si="6"/>
        <v>0.57000187306410777</v>
      </c>
      <c r="V17" s="204">
        <f>分析係数表!D20</f>
        <v>2.4837040813006365E-2</v>
      </c>
      <c r="W17" s="205">
        <f t="shared" si="7"/>
        <v>0</v>
      </c>
      <c r="X17" s="180">
        <f>分析係数表!E20</f>
        <v>2.4562278789456368E-2</v>
      </c>
      <c r="Y17" s="206">
        <f t="shared" si="8"/>
        <v>0</v>
      </c>
    </row>
    <row r="18" spans="1:25">
      <c r="A18" s="84" t="s">
        <v>176</v>
      </c>
      <c r="B18" s="207" t="s">
        <v>15</v>
      </c>
      <c r="C18" s="195">
        <f>最終需要額!D24</f>
        <v>0</v>
      </c>
      <c r="D18" s="196">
        <f>'H27固定資本M（投入）'!AP18</f>
        <v>4.8972385202786127E-3</v>
      </c>
      <c r="E18" s="197">
        <f>'設備投資（投入）'!AP19</f>
        <v>4.2929948391693262</v>
      </c>
      <c r="F18" s="180">
        <f>分析係数表!C21</f>
        <v>0.26258212636596168</v>
      </c>
      <c r="G18" s="198">
        <f t="shared" si="0"/>
        <v>1.1272637133471815</v>
      </c>
      <c r="H18" s="198">
        <v>11.558603076642507</v>
      </c>
      <c r="I18" s="198">
        <f t="shared" si="1"/>
        <v>11.558603076642507</v>
      </c>
      <c r="J18" s="180">
        <f>分析係数表!G21</f>
        <v>0.28467983327929475</v>
      </c>
      <c r="K18" s="199">
        <f t="shared" si="2"/>
        <v>3.2905011968001321</v>
      </c>
      <c r="L18" s="181"/>
      <c r="M18" s="182"/>
      <c r="N18" s="183">
        <f>分析係数表!H21</f>
        <v>1.0324354165676096E-3</v>
      </c>
      <c r="O18" s="200">
        <f t="shared" si="3"/>
        <v>1.0697948103502264</v>
      </c>
      <c r="P18" s="180">
        <f>分析係数表!C21</f>
        <v>0.26258212636596168</v>
      </c>
      <c r="Q18" s="200">
        <f t="shared" si="4"/>
        <v>0.28090899607703318</v>
      </c>
      <c r="R18" s="201">
        <v>0.81605909927425258</v>
      </c>
      <c r="S18" s="202">
        <f t="shared" si="5"/>
        <v>12.374662175916759</v>
      </c>
      <c r="T18" s="184">
        <f>分析係数表!F21</f>
        <v>0.42515189534375575</v>
      </c>
      <c r="U18" s="203">
        <f t="shared" si="6"/>
        <v>5.2611110783296944</v>
      </c>
      <c r="V18" s="204">
        <f>分析係数表!D21</f>
        <v>6.1343946819791585E-2</v>
      </c>
      <c r="W18" s="205">
        <f t="shared" si="7"/>
        <v>1</v>
      </c>
      <c r="X18" s="180">
        <f>分析係数表!E21</f>
        <v>5.4343995376178865E-2</v>
      </c>
      <c r="Y18" s="206">
        <f t="shared" si="8"/>
        <v>1</v>
      </c>
    </row>
    <row r="19" spans="1:25">
      <c r="A19" s="84" t="s">
        <v>177</v>
      </c>
      <c r="B19" s="135" t="s">
        <v>278</v>
      </c>
      <c r="C19" s="195">
        <f>最終需要額!D25</f>
        <v>0</v>
      </c>
      <c r="D19" s="196">
        <f>'H27固定資本M（投入）'!AP19</f>
        <v>4.6974318826034846E-2</v>
      </c>
      <c r="E19" s="197">
        <f>'設備投資（投入）'!AP20</f>
        <v>81.206019716055849</v>
      </c>
      <c r="F19" s="180">
        <f>分析係数表!C22</f>
        <v>0.19256748567873505</v>
      </c>
      <c r="G19" s="198">
        <f t="shared" si="0"/>
        <v>15.63763903869866</v>
      </c>
      <c r="H19" s="198">
        <v>18.010243962905566</v>
      </c>
      <c r="I19" s="198">
        <f t="shared" si="1"/>
        <v>18.010243962905566</v>
      </c>
      <c r="J19" s="180">
        <f>分析係数表!G22</f>
        <v>0.19753386347788673</v>
      </c>
      <c r="K19" s="199">
        <f t="shared" si="2"/>
        <v>3.5576330721720217</v>
      </c>
      <c r="L19" s="181"/>
      <c r="M19" s="182"/>
      <c r="N19" s="183">
        <f>分析係数表!H22</f>
        <v>4.8211298587508529E-5</v>
      </c>
      <c r="O19" s="200">
        <f t="shared" si="3"/>
        <v>4.9955857966040948E-2</v>
      </c>
      <c r="P19" s="180">
        <f>分析係数表!C22</f>
        <v>0.19256748567873505</v>
      </c>
      <c r="Q19" s="200">
        <f t="shared" si="4"/>
        <v>9.6198739634445127E-3</v>
      </c>
      <c r="R19" s="201">
        <v>0.23482426994152558</v>
      </c>
      <c r="S19" s="202">
        <f t="shared" si="5"/>
        <v>18.245068232847093</v>
      </c>
      <c r="T19" s="184">
        <f>分析係数表!F22</f>
        <v>0.41915604646677446</v>
      </c>
      <c r="U19" s="203">
        <f t="shared" si="6"/>
        <v>7.6475306679967261</v>
      </c>
      <c r="V19" s="204">
        <f>分析係数表!D22</f>
        <v>2.9425619037728289E-2</v>
      </c>
      <c r="W19" s="205">
        <f t="shared" si="7"/>
        <v>1</v>
      </c>
      <c r="X19" s="180">
        <f>分析係数表!E22</f>
        <v>2.8940662878506891E-2</v>
      </c>
      <c r="Y19" s="206">
        <f t="shared" si="8"/>
        <v>1</v>
      </c>
    </row>
    <row r="20" spans="1:25">
      <c r="A20" s="84" t="s">
        <v>178</v>
      </c>
      <c r="B20" s="135" t="s">
        <v>279</v>
      </c>
      <c r="C20" s="195">
        <f>最終需要額!D26</f>
        <v>0</v>
      </c>
      <c r="D20" s="196">
        <f>'H27固定資本M（投入）'!AP20</f>
        <v>9.4149664196291852E-2</v>
      </c>
      <c r="E20" s="197">
        <f>'設備投資（投入）'!AP21</f>
        <v>288.01516564601678</v>
      </c>
      <c r="F20" s="180">
        <f>分析係数表!C23</f>
        <v>0.20116432520583094</v>
      </c>
      <c r="G20" s="198">
        <f t="shared" si="0"/>
        <v>57.938376446226584</v>
      </c>
      <c r="H20" s="198">
        <v>60.6950418485754</v>
      </c>
      <c r="I20" s="198">
        <f t="shared" si="1"/>
        <v>60.6950418485754</v>
      </c>
      <c r="J20" s="180">
        <f>分析係数表!G23</f>
        <v>0.20785566100352021</v>
      </c>
      <c r="K20" s="199">
        <f t="shared" si="2"/>
        <v>12.615808043071961</v>
      </c>
      <c r="L20" s="181"/>
      <c r="M20" s="182"/>
      <c r="N20" s="183">
        <f>分析係数表!H23</f>
        <v>2.5225877402069866E-5</v>
      </c>
      <c r="O20" s="200">
        <f t="shared" si="3"/>
        <v>2.6138693324744319E-2</v>
      </c>
      <c r="P20" s="180">
        <f>分析係数表!C23</f>
        <v>0.20116432520583094</v>
      </c>
      <c r="Q20" s="200">
        <f t="shared" si="4"/>
        <v>5.2581726044343483E-3</v>
      </c>
      <c r="R20" s="201">
        <v>0.22384517751220906</v>
      </c>
      <c r="S20" s="202">
        <f t="shared" si="5"/>
        <v>60.91888702608761</v>
      </c>
      <c r="T20" s="184">
        <f>分析係数表!F23</f>
        <v>0.42478695148042223</v>
      </c>
      <c r="U20" s="203">
        <f t="shared" si="6"/>
        <v>25.877548307392001</v>
      </c>
      <c r="V20" s="204">
        <f>分析係数表!D23</f>
        <v>3.5044555722743287E-2</v>
      </c>
      <c r="W20" s="205">
        <f t="shared" si="7"/>
        <v>2</v>
      </c>
      <c r="X20" s="180">
        <f>分析係数表!E23</f>
        <v>3.4275414947972954E-2</v>
      </c>
      <c r="Y20" s="206">
        <f t="shared" si="8"/>
        <v>2</v>
      </c>
    </row>
    <row r="21" spans="1:25">
      <c r="A21" s="84" t="s">
        <v>179</v>
      </c>
      <c r="B21" s="135" t="s">
        <v>280</v>
      </c>
      <c r="C21" s="195">
        <f>最終需要額!D27</f>
        <v>0</v>
      </c>
      <c r="D21" s="196">
        <f>'H27固定資本M（投入）'!AP21</f>
        <v>4.7252141287358267E-2</v>
      </c>
      <c r="E21" s="197">
        <f>'設備投資（投入）'!AP22</f>
        <v>56.684287123342607</v>
      </c>
      <c r="F21" s="180">
        <f>分析係数表!C24</f>
        <v>0.46796458506974481</v>
      </c>
      <c r="G21" s="198">
        <f t="shared" si="0"/>
        <v>26.5262389036493</v>
      </c>
      <c r="H21" s="198">
        <v>29.318563806595936</v>
      </c>
      <c r="I21" s="198">
        <f t="shared" si="1"/>
        <v>29.318563806595936</v>
      </c>
      <c r="J21" s="180">
        <f>分析係数表!G24</f>
        <v>0.19290112247208774</v>
      </c>
      <c r="K21" s="199">
        <f t="shared" si="2"/>
        <v>5.6555838675618819</v>
      </c>
      <c r="L21" s="181"/>
      <c r="M21" s="182"/>
      <c r="N21" s="183">
        <f>分析係数表!H24</f>
        <v>1.1220536652328578E-3</v>
      </c>
      <c r="O21" s="200">
        <f t="shared" si="3"/>
        <v>1.1626559576881339</v>
      </c>
      <c r="P21" s="180">
        <f>分析係数表!C24</f>
        <v>0.46796458506974481</v>
      </c>
      <c r="Q21" s="200">
        <f t="shared" si="4"/>
        <v>0.54408181281839441</v>
      </c>
      <c r="R21" s="201">
        <v>1.1041799712424096</v>
      </c>
      <c r="S21" s="202">
        <f t="shared" si="5"/>
        <v>30.422743777838345</v>
      </c>
      <c r="T21" s="184">
        <f>分析係数表!F24</f>
        <v>0.36341689561906876</v>
      </c>
      <c r="U21" s="203">
        <f t="shared" si="6"/>
        <v>11.056139099956351</v>
      </c>
      <c r="V21" s="204">
        <f>分析係数表!D24</f>
        <v>4.5804723184795566E-2</v>
      </c>
      <c r="W21" s="205">
        <f t="shared" si="7"/>
        <v>1</v>
      </c>
      <c r="X21" s="180">
        <f>分析係数表!E24</f>
        <v>4.4933066139114755E-2</v>
      </c>
      <c r="Y21" s="206">
        <f t="shared" si="8"/>
        <v>1</v>
      </c>
    </row>
    <row r="22" spans="1:25">
      <c r="A22" s="84" t="s">
        <v>180</v>
      </c>
      <c r="B22" s="135" t="s">
        <v>434</v>
      </c>
      <c r="C22" s="195">
        <f>最終需要額!D28</f>
        <v>0</v>
      </c>
      <c r="D22" s="196">
        <f>'H27固定資本M（投入）'!AP22</f>
        <v>0</v>
      </c>
      <c r="E22" s="197">
        <f>'設備投資（投入）'!AP23</f>
        <v>0</v>
      </c>
      <c r="F22" s="180">
        <f>分析係数表!C25</f>
        <v>0.11839811615034102</v>
      </c>
      <c r="G22" s="198">
        <f t="shared" si="0"/>
        <v>0</v>
      </c>
      <c r="H22" s="198">
        <v>3.1287489962921899</v>
      </c>
      <c r="I22" s="198">
        <f t="shared" si="1"/>
        <v>3.1287489962921899</v>
      </c>
      <c r="J22" s="180">
        <f>分析係数表!G25</f>
        <v>0.19601885967651284</v>
      </c>
      <c r="K22" s="199">
        <f t="shared" si="2"/>
        <v>0.61329381046722919</v>
      </c>
      <c r="L22" s="181"/>
      <c r="M22" s="182"/>
      <c r="N22" s="183">
        <f>分析係数表!H25</f>
        <v>4.7721717414244671E-4</v>
      </c>
      <c r="O22" s="200">
        <f t="shared" si="3"/>
        <v>0.49448560957435717</v>
      </c>
      <c r="P22" s="180">
        <f>分析係数表!C25</f>
        <v>0.11839811615034102</v>
      </c>
      <c r="Q22" s="200">
        <f t="shared" si="4"/>
        <v>5.8546164637056919E-2</v>
      </c>
      <c r="R22" s="201">
        <v>0.36933917979586312</v>
      </c>
      <c r="S22" s="202">
        <f t="shared" si="5"/>
        <v>3.4980881760880531</v>
      </c>
      <c r="T22" s="184">
        <f>分析係数表!F25</f>
        <v>0.34892899519140697</v>
      </c>
      <c r="U22" s="203">
        <f t="shared" si="6"/>
        <v>1.2205843923733459</v>
      </c>
      <c r="V22" s="204">
        <f>分析係数表!D25</f>
        <v>3.4959095734715541E-2</v>
      </c>
      <c r="W22" s="205">
        <f t="shared" si="7"/>
        <v>0</v>
      </c>
      <c r="X22" s="180">
        <f>分析係数表!E25</f>
        <v>3.4440766876912506E-2</v>
      </c>
      <c r="Y22" s="206">
        <f t="shared" si="8"/>
        <v>0</v>
      </c>
    </row>
    <row r="23" spans="1:25">
      <c r="A23" s="84" t="s">
        <v>181</v>
      </c>
      <c r="B23" s="357" t="s">
        <v>16</v>
      </c>
      <c r="C23" s="358">
        <f>最終需要額!D29</f>
        <v>3000</v>
      </c>
      <c r="D23" s="196">
        <f>'H27固定資本M（投入）'!AP23</f>
        <v>5.7438064488147089E-2</v>
      </c>
      <c r="E23" s="197">
        <f>'設備投資（投入）'!AP24</f>
        <v>367.07092875261128</v>
      </c>
      <c r="F23" s="180">
        <f>分析係数表!C26</f>
        <v>0.29113960871661038</v>
      </c>
      <c r="G23" s="198">
        <f t="shared" si="0"/>
        <v>106.86888656827801</v>
      </c>
      <c r="H23" s="198">
        <v>114.23059242251995</v>
      </c>
      <c r="I23" s="198">
        <f t="shared" si="1"/>
        <v>3114.2305924225197</v>
      </c>
      <c r="J23" s="180">
        <f>分析係数表!G26</f>
        <v>0.2004458717578543</v>
      </c>
      <c r="K23" s="199">
        <f t="shared" si="2"/>
        <v>624.23466595311106</v>
      </c>
      <c r="L23" s="181"/>
      <c r="M23" s="182"/>
      <c r="N23" s="183">
        <f>分析係数表!H26</f>
        <v>1.0726059667332082E-2</v>
      </c>
      <c r="O23" s="200">
        <f t="shared" si="3"/>
        <v>11.11418959819005</v>
      </c>
      <c r="P23" s="180">
        <f>分析係数表!C26</f>
        <v>0.29113960871661038</v>
      </c>
      <c r="Q23" s="200">
        <f t="shared" si="4"/>
        <v>3.2357808108192723</v>
      </c>
      <c r="R23" s="201">
        <v>3.6406132763316643</v>
      </c>
      <c r="S23" s="202">
        <f t="shared" si="5"/>
        <v>3117.8712056988516</v>
      </c>
      <c r="T23" s="184">
        <f>分析係数表!F26</f>
        <v>0.34176102976079403</v>
      </c>
      <c r="U23" s="203">
        <f t="shared" si="6"/>
        <v>1065.5668739211681</v>
      </c>
      <c r="V23" s="204">
        <f>分析係数表!D26</f>
        <v>2.5195355338839619E-2</v>
      </c>
      <c r="W23" s="205">
        <f t="shared" si="7"/>
        <v>79</v>
      </c>
      <c r="X23" s="180">
        <f>分析係数表!E26</f>
        <v>2.4685974681555249E-2</v>
      </c>
      <c r="Y23" s="206">
        <f t="shared" si="8"/>
        <v>77</v>
      </c>
    </row>
    <row r="24" spans="1:25">
      <c r="A24" s="84" t="s">
        <v>182</v>
      </c>
      <c r="B24" s="135" t="s">
        <v>330</v>
      </c>
      <c r="C24" s="195">
        <f>最終需要額!D30</f>
        <v>0</v>
      </c>
      <c r="D24" s="196">
        <f>'H27固定資本M（投入）'!AP24</f>
        <v>5.3636699532405754E-2</v>
      </c>
      <c r="E24" s="197">
        <f>'設備投資（投入）'!AP25</f>
        <v>66.48718026747531</v>
      </c>
      <c r="F24" s="180">
        <f>分析係数表!C27</f>
        <v>0.22390034937983039</v>
      </c>
      <c r="G24" s="198">
        <f t="shared" si="0"/>
        <v>14.886502891167487</v>
      </c>
      <c r="H24" s="198">
        <v>15.174212374192646</v>
      </c>
      <c r="I24" s="198">
        <f t="shared" si="1"/>
        <v>15.174212374192646</v>
      </c>
      <c r="J24" s="180">
        <f>分析係数表!G27</f>
        <v>0.17801424712710151</v>
      </c>
      <c r="K24" s="199">
        <f t="shared" si="2"/>
        <v>2.7012259915386512</v>
      </c>
      <c r="L24" s="181"/>
      <c r="M24" s="182"/>
      <c r="N24" s="183">
        <f>分析係数表!H27</f>
        <v>1.001616696609949E-2</v>
      </c>
      <c r="O24" s="200">
        <f t="shared" si="3"/>
        <v>10.378608935712458</v>
      </c>
      <c r="P24" s="180">
        <f>分析係数表!C27</f>
        <v>0.22390034937983039</v>
      </c>
      <c r="Q24" s="200">
        <f t="shared" si="4"/>
        <v>2.3237741667826493</v>
      </c>
      <c r="R24" s="201">
        <v>2.3731060161722142</v>
      </c>
      <c r="S24" s="202">
        <f t="shared" si="5"/>
        <v>17.547318390364861</v>
      </c>
      <c r="T24" s="184">
        <f>分析係数表!F27</f>
        <v>0.3354402389489512</v>
      </c>
      <c r="U24" s="203">
        <f t="shared" si="6"/>
        <v>5.8860766737773149</v>
      </c>
      <c r="V24" s="204">
        <f>分析係数表!D27</f>
        <v>2.2648101403620974E-2</v>
      </c>
      <c r="W24" s="205">
        <f t="shared" si="7"/>
        <v>0</v>
      </c>
      <c r="X24" s="180">
        <f>分析係数表!E27</f>
        <v>2.2430380263578655E-2</v>
      </c>
      <c r="Y24" s="206">
        <f t="shared" si="8"/>
        <v>0</v>
      </c>
    </row>
    <row r="25" spans="1:25">
      <c r="A25" s="84" t="s">
        <v>183</v>
      </c>
      <c r="B25" s="135" t="s">
        <v>257</v>
      </c>
      <c r="C25" s="195">
        <f>最終需要額!D31</f>
        <v>0</v>
      </c>
      <c r="D25" s="196">
        <f>'H27固定資本M（投入）'!AP25</f>
        <v>7.5389554810972134E-2</v>
      </c>
      <c r="E25" s="197">
        <f>'設備投資（投入）'!AP26</f>
        <v>27.370124464986727</v>
      </c>
      <c r="F25" s="180">
        <f>分析係数表!C28</f>
        <v>0.22512814125204084</v>
      </c>
      <c r="G25" s="198">
        <f t="shared" si="0"/>
        <v>6.1617852466394707</v>
      </c>
      <c r="H25" s="198">
        <v>7.6261761953781004</v>
      </c>
      <c r="I25" s="198">
        <f t="shared" si="1"/>
        <v>7.6261761953781004</v>
      </c>
      <c r="J25" s="180">
        <f>分析係数表!G28</f>
        <v>0.17968722251031818</v>
      </c>
      <c r="K25" s="199">
        <f t="shared" si="2"/>
        <v>1.3703264189217965</v>
      </c>
      <c r="L25" s="181"/>
      <c r="M25" s="182"/>
      <c r="N25" s="183">
        <f>分析係数表!H28</f>
        <v>8.1409051127791718E-3</v>
      </c>
      <c r="O25" s="200">
        <f t="shared" si="3"/>
        <v>8.4354894276667451</v>
      </c>
      <c r="P25" s="180">
        <f>分析係数表!C28</f>
        <v>0.22512814125204084</v>
      </c>
      <c r="Q25" s="200">
        <f t="shared" si="4"/>
        <v>1.8990660554018561</v>
      </c>
      <c r="R25" s="201">
        <v>2.4438376960313337</v>
      </c>
      <c r="S25" s="202">
        <f t="shared" si="5"/>
        <v>10.070013891409435</v>
      </c>
      <c r="T25" s="184">
        <f>分析係数表!F28</f>
        <v>0.30733691598411605</v>
      </c>
      <c r="U25" s="203">
        <f t="shared" si="6"/>
        <v>3.0948870133029831</v>
      </c>
      <c r="V25" s="204">
        <f>分析係数表!D28</f>
        <v>2.8688437249149327E-2</v>
      </c>
      <c r="W25" s="205">
        <f t="shared" si="7"/>
        <v>0</v>
      </c>
      <c r="X25" s="180">
        <f>分析係数表!E28</f>
        <v>2.8133457885501985E-2</v>
      </c>
      <c r="Y25" s="206">
        <f t="shared" si="8"/>
        <v>0</v>
      </c>
    </row>
    <row r="26" spans="1:25">
      <c r="A26" s="84" t="s">
        <v>184</v>
      </c>
      <c r="B26" s="135" t="s">
        <v>17</v>
      </c>
      <c r="C26" s="195">
        <f>最終需要額!D32</f>
        <v>0</v>
      </c>
      <c r="D26" s="196">
        <f>'H27固定資本M（投入）'!AP26</f>
        <v>1.1733206108756151E-2</v>
      </c>
      <c r="E26" s="197">
        <f>'設備投資（投入）'!AP27</f>
        <v>13.664118174608999</v>
      </c>
      <c r="F26" s="180">
        <f>分析係数表!C29</f>
        <v>0.20292812083079403</v>
      </c>
      <c r="G26" s="198">
        <f t="shared" si="0"/>
        <v>2.7728338239833037</v>
      </c>
      <c r="H26" s="198">
        <v>8.7023524839323994</v>
      </c>
      <c r="I26" s="198">
        <f t="shared" si="1"/>
        <v>8.7023524839323994</v>
      </c>
      <c r="J26" s="180">
        <f>分析係数表!G29</f>
        <v>0.25422836329948895</v>
      </c>
      <c r="K26" s="199">
        <f t="shared" si="2"/>
        <v>2.212384828845376</v>
      </c>
      <c r="L26" s="181"/>
      <c r="M26" s="182"/>
      <c r="N26" s="183">
        <f>分析係数表!H29</f>
        <v>1.2173975242294967E-2</v>
      </c>
      <c r="O26" s="200">
        <f t="shared" si="3"/>
        <v>12.614499005504076</v>
      </c>
      <c r="P26" s="180">
        <f>分析係数表!C29</f>
        <v>0.20292812083079403</v>
      </c>
      <c r="Q26" s="200">
        <f t="shared" si="4"/>
        <v>2.5598365784088624</v>
      </c>
      <c r="R26" s="201">
        <v>3.7328496634435204</v>
      </c>
      <c r="S26" s="202">
        <f t="shared" si="5"/>
        <v>12.43520214737592</v>
      </c>
      <c r="T26" s="184">
        <f>分析係数表!F29</f>
        <v>0.40384720428768384</v>
      </c>
      <c r="U26" s="203">
        <f t="shared" si="6"/>
        <v>5.0219216219699678</v>
      </c>
      <c r="V26" s="204">
        <f>分析係数表!D29</f>
        <v>7.670374473161555E-2</v>
      </c>
      <c r="W26" s="205">
        <f t="shared" si="7"/>
        <v>1</v>
      </c>
      <c r="X26" s="180">
        <f>分析係数表!E29</f>
        <v>6.1557890505000185E-2</v>
      </c>
      <c r="Y26" s="206">
        <f t="shared" si="8"/>
        <v>1</v>
      </c>
    </row>
    <row r="27" spans="1:25">
      <c r="A27" s="84" t="s">
        <v>185</v>
      </c>
      <c r="B27" s="135" t="s">
        <v>18</v>
      </c>
      <c r="C27" s="195">
        <f>最終需要額!D33</f>
        <v>0</v>
      </c>
      <c r="D27" s="196">
        <f>'H27固定資本M（投入）'!AP27</f>
        <v>0.23561462811791259</v>
      </c>
      <c r="E27" s="197">
        <f>'設備投資（投入）'!AP28</f>
        <v>301.9800190107602</v>
      </c>
      <c r="F27" s="180">
        <f>分析係数表!C30</f>
        <v>1</v>
      </c>
      <c r="G27" s="198">
        <f t="shared" si="0"/>
        <v>301.9800190107602</v>
      </c>
      <c r="H27" s="198">
        <v>311.27342796895289</v>
      </c>
      <c r="I27" s="198">
        <f t="shared" si="1"/>
        <v>311.27342796895289</v>
      </c>
      <c r="J27" s="180">
        <f>分析係数表!G30</f>
        <v>0.34673715455884868</v>
      </c>
      <c r="K27" s="199">
        <f t="shared" si="2"/>
        <v>107.93006270373347</v>
      </c>
      <c r="L27" s="181"/>
      <c r="M27" s="182"/>
      <c r="N27" s="183">
        <f>分析係数表!H30</f>
        <v>0</v>
      </c>
      <c r="O27" s="200">
        <f t="shared" si="3"/>
        <v>0</v>
      </c>
      <c r="P27" s="180">
        <f>分析係数表!C30</f>
        <v>1</v>
      </c>
      <c r="Q27" s="200">
        <f t="shared" si="4"/>
        <v>0</v>
      </c>
      <c r="R27" s="201">
        <v>4.4553306316125276</v>
      </c>
      <c r="S27" s="202">
        <f t="shared" si="5"/>
        <v>315.72875860056541</v>
      </c>
      <c r="T27" s="184">
        <f>分析係数表!F30</f>
        <v>0.44336430675838301</v>
      </c>
      <c r="U27" s="203">
        <f t="shared" si="6"/>
        <v>139.98286218062455</v>
      </c>
      <c r="V27" s="204">
        <f>分析係数表!D30</f>
        <v>8.6867041025616112E-2</v>
      </c>
      <c r="W27" s="205">
        <f t="shared" si="7"/>
        <v>27</v>
      </c>
      <c r="X27" s="180">
        <f>分析係数表!E30</f>
        <v>6.5897217034789901E-2</v>
      </c>
      <c r="Y27" s="206">
        <f t="shared" si="8"/>
        <v>21</v>
      </c>
    </row>
    <row r="28" spans="1:25">
      <c r="A28" s="84" t="s">
        <v>186</v>
      </c>
      <c r="B28" s="135" t="s">
        <v>258</v>
      </c>
      <c r="C28" s="195">
        <f>最終需要額!D34</f>
        <v>0</v>
      </c>
      <c r="D28" s="196">
        <f>'H27固定資本M（投入）'!AP28</f>
        <v>0</v>
      </c>
      <c r="E28" s="197">
        <f>'設備投資（投入）'!AP29</f>
        <v>0</v>
      </c>
      <c r="F28" s="180">
        <f>分析係数表!C31</f>
        <v>0.99667993786519227</v>
      </c>
      <c r="G28" s="198">
        <f t="shared" si="0"/>
        <v>0</v>
      </c>
      <c r="H28" s="198">
        <v>36.76372720672893</v>
      </c>
      <c r="I28" s="198">
        <f t="shared" si="1"/>
        <v>36.76372720672893</v>
      </c>
      <c r="J28" s="180">
        <f>分析係数表!G31</f>
        <v>7.0744430198025232E-2</v>
      </c>
      <c r="K28" s="199">
        <f t="shared" si="2"/>
        <v>2.6008289331956758</v>
      </c>
      <c r="L28" s="181"/>
      <c r="M28" s="182"/>
      <c r="N28" s="183">
        <f>分析係数表!H31</f>
        <v>1.5783931066306964E-2</v>
      </c>
      <c r="O28" s="200">
        <f t="shared" si="3"/>
        <v>16.355083592345117</v>
      </c>
      <c r="P28" s="180">
        <f>分析係数表!C31</f>
        <v>0.99667993786519227</v>
      </c>
      <c r="Q28" s="200">
        <f t="shared" si="4"/>
        <v>16.300783698598558</v>
      </c>
      <c r="R28" s="201">
        <v>30.907396269083932</v>
      </c>
      <c r="S28" s="202">
        <f t="shared" si="5"/>
        <v>67.671123475812863</v>
      </c>
      <c r="T28" s="184">
        <f>分析係数表!F31</f>
        <v>0.308369223350977</v>
      </c>
      <c r="U28" s="203">
        <f t="shared" si="6"/>
        <v>20.867691789524478</v>
      </c>
      <c r="V28" s="204">
        <f>分析係数表!D31</f>
        <v>6.5953615120199595E-3</v>
      </c>
      <c r="W28" s="205">
        <f t="shared" si="7"/>
        <v>0</v>
      </c>
      <c r="X28" s="180">
        <f>分析係数表!E31</f>
        <v>6.5953615120199595E-3</v>
      </c>
      <c r="Y28" s="206">
        <f t="shared" si="8"/>
        <v>0</v>
      </c>
    </row>
    <row r="29" spans="1:25">
      <c r="A29" s="84" t="s">
        <v>187</v>
      </c>
      <c r="B29" s="135" t="s">
        <v>281</v>
      </c>
      <c r="C29" s="195">
        <f>最終需要額!D35</f>
        <v>0</v>
      </c>
      <c r="D29" s="196">
        <f>'H27固定資本M（投入）'!AP29</f>
        <v>0</v>
      </c>
      <c r="E29" s="197">
        <f>'設備投資（投入）'!AP30</f>
        <v>0</v>
      </c>
      <c r="F29" s="180">
        <f>分析係数表!C32</f>
        <v>0.99973750468741629</v>
      </c>
      <c r="G29" s="198">
        <f t="shared" si="0"/>
        <v>0</v>
      </c>
      <c r="H29" s="198">
        <v>12.389881000175629</v>
      </c>
      <c r="I29" s="198">
        <f t="shared" si="1"/>
        <v>12.389881000175629</v>
      </c>
      <c r="J29" s="180">
        <f>分析係数表!G32</f>
        <v>0.13654952076677315</v>
      </c>
      <c r="K29" s="199">
        <f t="shared" si="2"/>
        <v>1.6918323129313302</v>
      </c>
      <c r="L29" s="181"/>
      <c r="M29" s="182"/>
      <c r="N29" s="183">
        <f>分析係数表!H32</f>
        <v>6.1925380029087757E-3</v>
      </c>
      <c r="O29" s="200">
        <f t="shared" si="3"/>
        <v>6.416619298505573</v>
      </c>
      <c r="P29" s="180">
        <f>分析係数表!C32</f>
        <v>0.99973750468741629</v>
      </c>
      <c r="Q29" s="200">
        <f t="shared" si="4"/>
        <v>6.4149349660170811</v>
      </c>
      <c r="R29" s="201">
        <v>9.5539637965630249</v>
      </c>
      <c r="S29" s="202">
        <f t="shared" si="5"/>
        <v>21.943844796738652</v>
      </c>
      <c r="T29" s="184">
        <f>分析係数表!F32</f>
        <v>0.46980830670926516</v>
      </c>
      <c r="U29" s="203">
        <f t="shared" si="6"/>
        <v>10.309400566646705</v>
      </c>
      <c r="V29" s="204">
        <f>分析係数表!D32</f>
        <v>1.7896698615548455E-2</v>
      </c>
      <c r="W29" s="205">
        <f t="shared" si="7"/>
        <v>0</v>
      </c>
      <c r="X29" s="180">
        <f>分析係数表!E32</f>
        <v>1.7896698615548455E-2</v>
      </c>
      <c r="Y29" s="206">
        <f t="shared" si="8"/>
        <v>0</v>
      </c>
    </row>
    <row r="30" spans="1:25">
      <c r="A30" s="84" t="s">
        <v>188</v>
      </c>
      <c r="B30" s="135" t="s">
        <v>435</v>
      </c>
      <c r="C30" s="195">
        <f>最終需要額!D36</f>
        <v>0</v>
      </c>
      <c r="D30" s="196">
        <f>'H27固定資本M（投入）'!AP30</f>
        <v>0</v>
      </c>
      <c r="E30" s="197">
        <f>'設備投資（投入）'!AP31</f>
        <v>0</v>
      </c>
      <c r="F30" s="180">
        <f>分析係数表!C33</f>
        <v>0.92720800471848297</v>
      </c>
      <c r="G30" s="198">
        <f t="shared" si="0"/>
        <v>0</v>
      </c>
      <c r="H30" s="198">
        <v>7.7145364907988574</v>
      </c>
      <c r="I30" s="198">
        <f t="shared" si="1"/>
        <v>7.7145364907988574</v>
      </c>
      <c r="J30" s="180">
        <f>分析係数表!G33</f>
        <v>0.48251618559482062</v>
      </c>
      <c r="K30" s="199">
        <f t="shared" si="2"/>
        <v>3.7223887211723179</v>
      </c>
      <c r="L30" s="181"/>
      <c r="M30" s="182"/>
      <c r="N30" s="183">
        <f>分析係数表!H33</f>
        <v>1.0711870111293417E-3</v>
      </c>
      <c r="O30" s="200">
        <f t="shared" si="3"/>
        <v>1.1099486583194882</v>
      </c>
      <c r="P30" s="180">
        <f>分析係数表!C33</f>
        <v>0.92720800471848297</v>
      </c>
      <c r="Q30" s="200">
        <f t="shared" si="4"/>
        <v>1.0291532808203698</v>
      </c>
      <c r="R30" s="201">
        <v>4.180802612891009</v>
      </c>
      <c r="S30" s="202">
        <f t="shared" si="5"/>
        <v>11.895339103689867</v>
      </c>
      <c r="T30" s="184">
        <f>分析係数表!F33</f>
        <v>0.61375438359859724</v>
      </c>
      <c r="U30" s="203">
        <f t="shared" si="6"/>
        <v>7.3008165192814642</v>
      </c>
      <c r="V30" s="204">
        <f>分析係数表!D33</f>
        <v>6.3927479543206545E-2</v>
      </c>
      <c r="W30" s="205">
        <f t="shared" si="7"/>
        <v>1</v>
      </c>
      <c r="X30" s="180">
        <f>分析係数表!E33</f>
        <v>6.2471900008991998E-2</v>
      </c>
      <c r="Y30" s="206">
        <f t="shared" si="8"/>
        <v>1</v>
      </c>
    </row>
    <row r="31" spans="1:25">
      <c r="A31" s="84" t="s">
        <v>189</v>
      </c>
      <c r="B31" s="135" t="s">
        <v>436</v>
      </c>
      <c r="C31" s="195">
        <f>最終需要額!D37</f>
        <v>0</v>
      </c>
      <c r="D31" s="196">
        <f>'H27固定資本M（投入）'!AP31</f>
        <v>7.2563280593329171E-2</v>
      </c>
      <c r="E31" s="197">
        <f>'設備投資（投入）'!AP32</f>
        <v>119.2683542445729</v>
      </c>
      <c r="F31" s="180">
        <f>分析係数表!C34</f>
        <v>0.43058167090385968</v>
      </c>
      <c r="G31" s="198">
        <f t="shared" si="0"/>
        <v>51.354767256581646</v>
      </c>
      <c r="H31" s="198">
        <v>79.749668208536008</v>
      </c>
      <c r="I31" s="198">
        <f t="shared" si="1"/>
        <v>79.749668208536008</v>
      </c>
      <c r="J31" s="180">
        <f>分析係数表!G34</f>
        <v>0.40252218378442245</v>
      </c>
      <c r="K31" s="199">
        <f t="shared" si="2"/>
        <v>32.101010603383045</v>
      </c>
      <c r="L31" s="181"/>
      <c r="M31" s="182"/>
      <c r="N31" s="183">
        <f>分析係数表!H34</f>
        <v>0.17332617383102331</v>
      </c>
      <c r="O31" s="200">
        <f t="shared" si="3"/>
        <v>179.59810200887989</v>
      </c>
      <c r="P31" s="180">
        <f>分析係数表!C34</f>
        <v>0.43058167090385968</v>
      </c>
      <c r="Q31" s="200">
        <f t="shared" si="4"/>
        <v>77.331650854145337</v>
      </c>
      <c r="R31" s="201">
        <v>86.870429171204364</v>
      </c>
      <c r="S31" s="202">
        <f t="shared" si="5"/>
        <v>166.62009737974037</v>
      </c>
      <c r="T31" s="184">
        <f>分析係数表!F34</f>
        <v>0.66293540075026103</v>
      </c>
      <c r="U31" s="203">
        <f t="shared" si="6"/>
        <v>110.4583610294857</v>
      </c>
      <c r="V31" s="204">
        <f>分析係数表!D34</f>
        <v>0.16067471370017011</v>
      </c>
      <c r="W31" s="205">
        <f t="shared" si="7"/>
        <v>27</v>
      </c>
      <c r="X31" s="180">
        <f>分析係数表!E34</f>
        <v>0.14658203786750718</v>
      </c>
      <c r="Y31" s="206">
        <f t="shared" si="8"/>
        <v>24</v>
      </c>
    </row>
    <row r="32" spans="1:25">
      <c r="A32" s="84" t="s">
        <v>190</v>
      </c>
      <c r="B32" s="135" t="s">
        <v>20</v>
      </c>
      <c r="C32" s="195">
        <f>最終需要額!D38</f>
        <v>0</v>
      </c>
      <c r="D32" s="196">
        <f>'H27固定資本M（投入）'!AP32</f>
        <v>0</v>
      </c>
      <c r="E32" s="197">
        <f>'設備投資（投入）'!AP33</f>
        <v>0</v>
      </c>
      <c r="F32" s="180">
        <f>分析係数表!C35</f>
        <v>0.85041941808411148</v>
      </c>
      <c r="G32" s="198">
        <f t="shared" si="0"/>
        <v>0</v>
      </c>
      <c r="H32" s="198">
        <v>20.494658938342372</v>
      </c>
      <c r="I32" s="198">
        <f t="shared" si="1"/>
        <v>20.494658938342372</v>
      </c>
      <c r="J32" s="180">
        <f>分析係数表!G35</f>
        <v>0.31439227022235533</v>
      </c>
      <c r="K32" s="199">
        <f t="shared" si="2"/>
        <v>6.4433623510583447</v>
      </c>
      <c r="L32" s="181"/>
      <c r="M32" s="182"/>
      <c r="N32" s="183">
        <f>分析係数表!H35</f>
        <v>5.0116599150103677E-2</v>
      </c>
      <c r="O32" s="200">
        <f t="shared" si="3"/>
        <v>51.930103154953628</v>
      </c>
      <c r="P32" s="180">
        <f>分析係数表!C35</f>
        <v>0.85041941808411148</v>
      </c>
      <c r="Q32" s="200">
        <f t="shared" si="4"/>
        <v>44.162368106083548</v>
      </c>
      <c r="R32" s="201">
        <v>67.81971688137034</v>
      </c>
      <c r="S32" s="202">
        <f t="shared" si="5"/>
        <v>88.314375819712708</v>
      </c>
      <c r="T32" s="184">
        <f>分析係数表!F35</f>
        <v>0.64510687312527537</v>
      </c>
      <c r="U32" s="203">
        <f t="shared" si="6"/>
        <v>56.97221083706529</v>
      </c>
      <c r="V32" s="204">
        <f>分析係数表!D35</f>
        <v>4.4457450663799247E-2</v>
      </c>
      <c r="W32" s="205">
        <f t="shared" si="7"/>
        <v>4</v>
      </c>
      <c r="X32" s="180">
        <f>分析係数表!E35</f>
        <v>4.3787951741632962E-2</v>
      </c>
      <c r="Y32" s="206">
        <f t="shared" si="8"/>
        <v>4</v>
      </c>
    </row>
    <row r="33" spans="1:25">
      <c r="A33" s="84" t="s">
        <v>191</v>
      </c>
      <c r="B33" s="135" t="s">
        <v>21</v>
      </c>
      <c r="C33" s="195">
        <f>最終需要額!D39</f>
        <v>0</v>
      </c>
      <c r="D33" s="196">
        <f>'H27固定資本M（投入）'!AP33</f>
        <v>1.9056455540116095E-3</v>
      </c>
      <c r="E33" s="197">
        <f>'設備投資（投入）'!AP34</f>
        <v>0</v>
      </c>
      <c r="F33" s="180">
        <f>分析係数表!C36</f>
        <v>0.99367212085214862</v>
      </c>
      <c r="G33" s="198">
        <f t="shared" si="0"/>
        <v>0</v>
      </c>
      <c r="H33" s="198">
        <v>20.970091515840629</v>
      </c>
      <c r="I33" s="198">
        <f t="shared" si="1"/>
        <v>20.970091515840629</v>
      </c>
      <c r="J33" s="180">
        <f>分析係数表!G36</f>
        <v>5.4622350270852466E-2</v>
      </c>
      <c r="K33" s="199">
        <f t="shared" si="2"/>
        <v>1.1454356839900783</v>
      </c>
      <c r="L33" s="181"/>
      <c r="M33" s="182"/>
      <c r="N33" s="183">
        <f>分析係数表!H36</f>
        <v>0.22260102528255266</v>
      </c>
      <c r="O33" s="200">
        <f t="shared" si="3"/>
        <v>230.65599823920786</v>
      </c>
      <c r="P33" s="180">
        <f>分析係数表!C36</f>
        <v>0.99367212085214862</v>
      </c>
      <c r="Q33" s="200">
        <f t="shared" si="4"/>
        <v>229.19643495762313</v>
      </c>
      <c r="R33" s="201">
        <v>244.24046444028656</v>
      </c>
      <c r="S33" s="202">
        <f t="shared" si="5"/>
        <v>265.21055595612717</v>
      </c>
      <c r="T33" s="184">
        <f>分析係数表!F36</f>
        <v>0.84078106922799567</v>
      </c>
      <c r="U33" s="203">
        <f t="shared" si="6"/>
        <v>222.98401480734378</v>
      </c>
      <c r="V33" s="204">
        <f>分析係数表!D36</f>
        <v>1.6146279761308086E-2</v>
      </c>
      <c r="W33" s="205">
        <f t="shared" si="7"/>
        <v>4</v>
      </c>
      <c r="X33" s="180">
        <f>分析係数表!E36</f>
        <v>1.4152245516969955E-2</v>
      </c>
      <c r="Y33" s="206">
        <f t="shared" si="8"/>
        <v>4</v>
      </c>
    </row>
    <row r="34" spans="1:25">
      <c r="A34" s="84" t="s">
        <v>192</v>
      </c>
      <c r="B34" s="135" t="s">
        <v>437</v>
      </c>
      <c r="C34" s="195">
        <f>最終需要額!D40</f>
        <v>0</v>
      </c>
      <c r="D34" s="196">
        <f>'H27固定資本M（投入）'!AP34</f>
        <v>8.4704447168768189E-3</v>
      </c>
      <c r="E34" s="197">
        <f>'設備投資（投入）'!AP35</f>
        <v>14.151738804327007</v>
      </c>
      <c r="F34" s="180">
        <f>分析係数表!C37</f>
        <v>0.57178358697686016</v>
      </c>
      <c r="G34" s="198">
        <f t="shared" si="0"/>
        <v>8.0917319754977175</v>
      </c>
      <c r="H34" s="198">
        <v>37.364879501613821</v>
      </c>
      <c r="I34" s="198">
        <f t="shared" si="1"/>
        <v>37.364879501613821</v>
      </c>
      <c r="J34" s="180">
        <f>分析係数表!G37</f>
        <v>0.36884830758302428</v>
      </c>
      <c r="K34" s="199">
        <f t="shared" si="2"/>
        <v>13.781972567213893</v>
      </c>
      <c r="L34" s="181"/>
      <c r="M34" s="182"/>
      <c r="N34" s="183">
        <f>分析係数表!H37</f>
        <v>4.5622990798280361E-2</v>
      </c>
      <c r="O34" s="200">
        <f t="shared" si="3"/>
        <v>47.273890458852051</v>
      </c>
      <c r="P34" s="180">
        <f>分析係数表!C37</f>
        <v>0.57178358697686016</v>
      </c>
      <c r="Q34" s="200">
        <f t="shared" si="4"/>
        <v>27.030434656913592</v>
      </c>
      <c r="R34" s="201">
        <v>36.510639846352987</v>
      </c>
      <c r="S34" s="202">
        <f t="shared" si="5"/>
        <v>73.875519347966815</v>
      </c>
      <c r="T34" s="184">
        <f>分析係数表!F37</f>
        <v>0.64429400301330442</v>
      </c>
      <c r="U34" s="203">
        <f t="shared" si="6"/>
        <v>47.59755408538836</v>
      </c>
      <c r="V34" s="204">
        <f>分析係数表!D37</f>
        <v>7.2142948725191447E-2</v>
      </c>
      <c r="W34" s="205">
        <f t="shared" si="7"/>
        <v>5</v>
      </c>
      <c r="X34" s="180">
        <f>分析係数表!E37</f>
        <v>6.9101643267789628E-2</v>
      </c>
      <c r="Y34" s="206">
        <f t="shared" si="8"/>
        <v>5</v>
      </c>
    </row>
    <row r="35" spans="1:25">
      <c r="A35" s="98" t="s">
        <v>193</v>
      </c>
      <c r="B35" s="55" t="s">
        <v>260</v>
      </c>
      <c r="C35" s="195">
        <f>最終需要額!D41</f>
        <v>0</v>
      </c>
      <c r="D35" s="196">
        <f>'H27固定資本M（投入）'!AP35</f>
        <v>9.1385450390924591E-2</v>
      </c>
      <c r="E35" s="197">
        <f>'設備投資（投入）'!AP36</f>
        <v>307.22677402435596</v>
      </c>
      <c r="F35" s="180">
        <f>分析係数表!C38</f>
        <v>0.42668283982472699</v>
      </c>
      <c r="G35" s="198">
        <f t="shared" si="0"/>
        <v>131.08839241090186</v>
      </c>
      <c r="H35" s="198">
        <v>165.23903432924473</v>
      </c>
      <c r="I35" s="198">
        <f t="shared" si="1"/>
        <v>165.23903432924473</v>
      </c>
      <c r="J35" s="180">
        <f>分析係数表!G38</f>
        <v>0.18042179614021467</v>
      </c>
      <c r="K35" s="199">
        <f t="shared" si="2"/>
        <v>29.812723366156927</v>
      </c>
      <c r="L35" s="181"/>
      <c r="M35" s="182"/>
      <c r="N35" s="183">
        <f>分析係数表!H38</f>
        <v>3.1385057501308801E-2</v>
      </c>
      <c r="O35" s="200">
        <f t="shared" si="3"/>
        <v>32.520747640629672</v>
      </c>
      <c r="P35" s="180">
        <f>分析係数表!C38</f>
        <v>0.42668283982472699</v>
      </c>
      <c r="Q35" s="200">
        <f t="shared" si="4"/>
        <v>13.876044956527158</v>
      </c>
      <c r="R35" s="201">
        <v>22.235877462858962</v>
      </c>
      <c r="S35" s="202">
        <f t="shared" si="5"/>
        <v>187.47491179210368</v>
      </c>
      <c r="T35" s="184">
        <f>分析係数表!F38</f>
        <v>0.52437100026299643</v>
      </c>
      <c r="U35" s="203">
        <f t="shared" si="6"/>
        <v>98.306407020642439</v>
      </c>
      <c r="V35" s="204">
        <f>分析係数表!D38</f>
        <v>3.745569762927526E-2</v>
      </c>
      <c r="W35" s="205">
        <f t="shared" si="7"/>
        <v>7</v>
      </c>
      <c r="X35" s="180">
        <f>分析係数表!E38</f>
        <v>3.4218337111297577E-2</v>
      </c>
      <c r="Y35" s="206">
        <f t="shared" si="8"/>
        <v>6</v>
      </c>
    </row>
    <row r="36" spans="1:25">
      <c r="A36" s="84" t="s">
        <v>194</v>
      </c>
      <c r="B36" s="135" t="s">
        <v>22</v>
      </c>
      <c r="C36" s="195">
        <f>最終需要額!D42</f>
        <v>0</v>
      </c>
      <c r="D36" s="196">
        <f>'H27固定資本M（投入）'!AP36</f>
        <v>0</v>
      </c>
      <c r="E36" s="197">
        <f>'設備投資（投入）'!AP37</f>
        <v>0</v>
      </c>
      <c r="F36" s="180">
        <f>分析係数表!C39</f>
        <v>1</v>
      </c>
      <c r="G36" s="198">
        <f t="shared" si="0"/>
        <v>0</v>
      </c>
      <c r="H36" s="198">
        <v>4.8118319002996914</v>
      </c>
      <c r="I36" s="198">
        <f t="shared" si="1"/>
        <v>4.8118319002996914</v>
      </c>
      <c r="J36" s="180">
        <f>分析係数表!G39</f>
        <v>0.351753812215997</v>
      </c>
      <c r="K36" s="199">
        <f t="shared" si="2"/>
        <v>1.6925802146729616</v>
      </c>
      <c r="L36" s="181"/>
      <c r="M36" s="182"/>
      <c r="N36" s="183">
        <f>分析係数表!H39</f>
        <v>2.6196741762610056E-3</v>
      </c>
      <c r="O36" s="200">
        <f t="shared" si="3"/>
        <v>2.7144689087571647</v>
      </c>
      <c r="P36" s="180">
        <f>分析係数表!C39</f>
        <v>1</v>
      </c>
      <c r="Q36" s="200">
        <f t="shared" si="4"/>
        <v>2.7144689087571647</v>
      </c>
      <c r="R36" s="201">
        <v>3.5314523086661151</v>
      </c>
      <c r="S36" s="202">
        <f t="shared" si="5"/>
        <v>8.343284208965807</v>
      </c>
      <c r="T36" s="184">
        <f>分析係数表!F39</f>
        <v>0.70125652740175148</v>
      </c>
      <c r="U36" s="203">
        <f t="shared" si="6"/>
        <v>5.8507825115052308</v>
      </c>
      <c r="V36" s="204">
        <f>分析係数表!D39</f>
        <v>5.4632803645743147E-2</v>
      </c>
      <c r="W36" s="205">
        <f t="shared" si="7"/>
        <v>0</v>
      </c>
      <c r="X36" s="180">
        <f>分析係数表!E39</f>
        <v>5.4632803645743147E-2</v>
      </c>
      <c r="Y36" s="206">
        <f t="shared" si="8"/>
        <v>0</v>
      </c>
    </row>
    <row r="37" spans="1:25">
      <c r="A37" s="84" t="s">
        <v>195</v>
      </c>
      <c r="B37" s="135" t="s">
        <v>23</v>
      </c>
      <c r="C37" s="195">
        <f>最終需要額!D43</f>
        <v>0</v>
      </c>
      <c r="D37" s="196">
        <f>'H27固定資本M（投入）'!AP37</f>
        <v>0.16446666970453774</v>
      </c>
      <c r="E37" s="197">
        <f>'設備投資（投入）'!AP38</f>
        <v>1307.5085342560653</v>
      </c>
      <c r="F37" s="180">
        <f>分析係数表!C40</f>
        <v>0.86812466863195592</v>
      </c>
      <c r="G37" s="198">
        <f t="shared" si="0"/>
        <v>1135.0804130345011</v>
      </c>
      <c r="H37" s="198">
        <v>1136.0255841502728</v>
      </c>
      <c r="I37" s="198">
        <f t="shared" si="1"/>
        <v>1136.0255841502728</v>
      </c>
      <c r="J37" s="180">
        <f>分析係数表!G40</f>
        <v>0.5308449982881025</v>
      </c>
      <c r="K37" s="199">
        <f t="shared" si="2"/>
        <v>603.05349927349221</v>
      </c>
      <c r="L37" s="181"/>
      <c r="M37" s="182"/>
      <c r="N37" s="183">
        <f>分析係数表!H40</f>
        <v>3.1726768564274997E-2</v>
      </c>
      <c r="O37" s="200">
        <f t="shared" si="3"/>
        <v>32.874823756127356</v>
      </c>
      <c r="P37" s="180">
        <f>分析係数表!C40</f>
        <v>0.86812466863195592</v>
      </c>
      <c r="Q37" s="200">
        <f t="shared" si="4"/>
        <v>28.539445479622014</v>
      </c>
      <c r="R37" s="201">
        <v>28.788942653452139</v>
      </c>
      <c r="S37" s="202">
        <f t="shared" si="5"/>
        <v>1164.8145268037249</v>
      </c>
      <c r="T37" s="184">
        <f>分析係数表!F40</f>
        <v>0.72849135138041188</v>
      </c>
      <c r="U37" s="203">
        <f t="shared" si="6"/>
        <v>848.55730873878053</v>
      </c>
      <c r="V37" s="204">
        <f>分析係数表!D40</f>
        <v>7.8167788596215718E-2</v>
      </c>
      <c r="W37" s="205">
        <f t="shared" si="7"/>
        <v>91</v>
      </c>
      <c r="X37" s="180">
        <f>分析係数表!E40</f>
        <v>7.1051953968348291E-2</v>
      </c>
      <c r="Y37" s="206">
        <f t="shared" si="8"/>
        <v>83</v>
      </c>
    </row>
    <row r="38" spans="1:25">
      <c r="A38" s="84" t="s">
        <v>196</v>
      </c>
      <c r="B38" s="135" t="s">
        <v>438</v>
      </c>
      <c r="C38" s="195">
        <f>最終需要額!D44</f>
        <v>0</v>
      </c>
      <c r="D38" s="196">
        <f>'H27固定資本M（投入）'!AP38</f>
        <v>0</v>
      </c>
      <c r="E38" s="197">
        <f>'設備投資（投入）'!AP39</f>
        <v>0</v>
      </c>
      <c r="F38" s="180">
        <f>分析係数表!C41</f>
        <v>0.9999434031873089</v>
      </c>
      <c r="G38" s="198">
        <f t="shared" si="0"/>
        <v>0</v>
      </c>
      <c r="H38" s="198">
        <v>0.2899294861185065</v>
      </c>
      <c r="I38" s="198">
        <f t="shared" si="1"/>
        <v>0.2899294861185065</v>
      </c>
      <c r="J38" s="180">
        <f>分析係数表!G41</f>
        <v>0.50163334603597476</v>
      </c>
      <c r="K38" s="199">
        <f t="shared" si="2"/>
        <v>0.14543829823611712</v>
      </c>
      <c r="L38" s="181"/>
      <c r="M38" s="182"/>
      <c r="N38" s="183">
        <f>分析係数表!H41</f>
        <v>4.605647758626856E-2</v>
      </c>
      <c r="O38" s="200">
        <f t="shared" si="3"/>
        <v>47.723063267827264</v>
      </c>
      <c r="P38" s="180">
        <f>分析係数表!C41</f>
        <v>0.9999434031873089</v>
      </c>
      <c r="Q38" s="200">
        <f t="shared" si="4"/>
        <v>47.720362294554448</v>
      </c>
      <c r="R38" s="201">
        <v>48.615245112783683</v>
      </c>
      <c r="S38" s="202">
        <f t="shared" si="5"/>
        <v>48.905174598902192</v>
      </c>
      <c r="T38" s="184">
        <f>分析係数表!F41</f>
        <v>0.6065809667987323</v>
      </c>
      <c r="U38" s="203">
        <f t="shared" si="6"/>
        <v>29.664948089662897</v>
      </c>
      <c r="V38" s="204">
        <f>分析係数表!D41</f>
        <v>0.10372147914479408</v>
      </c>
      <c r="W38" s="205">
        <f t="shared" si="7"/>
        <v>5</v>
      </c>
      <c r="X38" s="180">
        <f>分析係数表!E41</f>
        <v>9.872112035903656E-2</v>
      </c>
      <c r="Y38" s="206">
        <f t="shared" si="8"/>
        <v>5</v>
      </c>
    </row>
    <row r="39" spans="1:25">
      <c r="A39" s="84" t="s">
        <v>203</v>
      </c>
      <c r="B39" s="135" t="s">
        <v>439</v>
      </c>
      <c r="C39" s="195">
        <f>最終需要額!D45</f>
        <v>0</v>
      </c>
      <c r="D39" s="196">
        <f>'H27固定資本M（投入）'!AP39</f>
        <v>0</v>
      </c>
      <c r="E39" s="197">
        <f>'設備投資（投入）'!AP40</f>
        <v>0</v>
      </c>
      <c r="F39" s="180">
        <f>分析係数表!C42</f>
        <v>0.93692850875802069</v>
      </c>
      <c r="G39" s="198">
        <f t="shared" si="0"/>
        <v>0</v>
      </c>
      <c r="H39" s="198">
        <v>3.664452003438404</v>
      </c>
      <c r="I39" s="198">
        <f t="shared" si="1"/>
        <v>3.664452003438404</v>
      </c>
      <c r="J39" s="180">
        <f>分析係数表!G42</f>
        <v>0.49922072097325781</v>
      </c>
      <c r="K39" s="199">
        <f t="shared" si="2"/>
        <v>1.829370371128419</v>
      </c>
      <c r="L39" s="181"/>
      <c r="M39" s="182"/>
      <c r="N39" s="183">
        <f>分析係数表!H42</f>
        <v>1.1809361738003208E-2</v>
      </c>
      <c r="O39" s="200">
        <f t="shared" si="3"/>
        <v>12.236691707908923</v>
      </c>
      <c r="P39" s="180">
        <f>分析係数表!C42</f>
        <v>0.93692850875802069</v>
      </c>
      <c r="Q39" s="200">
        <f t="shared" si="4"/>
        <v>11.464905314022745</v>
      </c>
      <c r="R39" s="201">
        <v>12.527281688376112</v>
      </c>
      <c r="S39" s="202">
        <f t="shared" si="5"/>
        <v>16.191733691814516</v>
      </c>
      <c r="T39" s="184">
        <f>分析係数表!F42</f>
        <v>0.57339238661209846</v>
      </c>
      <c r="U39" s="203">
        <f t="shared" si="6"/>
        <v>9.2842168249370491</v>
      </c>
      <c r="V39" s="204">
        <f>分析係数表!D42</f>
        <v>0.13686157986208444</v>
      </c>
      <c r="W39" s="205">
        <f t="shared" si="7"/>
        <v>2</v>
      </c>
      <c r="X39" s="180">
        <f>分析係数表!E42</f>
        <v>0.12798116275158378</v>
      </c>
      <c r="Y39" s="206">
        <f t="shared" si="8"/>
        <v>2</v>
      </c>
    </row>
    <row r="40" spans="1:25">
      <c r="A40" s="84" t="s">
        <v>252</v>
      </c>
      <c r="B40" s="135" t="s">
        <v>24</v>
      </c>
      <c r="C40" s="195">
        <f>最終需要額!D46</f>
        <v>0</v>
      </c>
      <c r="D40" s="196">
        <f>'H27固定資本M（投入）'!AP40</f>
        <v>1.9909983853532157E-2</v>
      </c>
      <c r="E40" s="197">
        <f>'設備投資（投入）'!AP41</f>
        <v>39.501567224160489</v>
      </c>
      <c r="F40" s="180">
        <f>分析係数表!C43</f>
        <v>0.64668770435795053</v>
      </c>
      <c r="G40" s="198">
        <f t="shared" si="0"/>
        <v>25.545177826733607</v>
      </c>
      <c r="H40" s="198">
        <v>145.92852762721773</v>
      </c>
      <c r="I40" s="198">
        <f t="shared" si="1"/>
        <v>145.92852762721773</v>
      </c>
      <c r="J40" s="180">
        <f>分析係数表!G43</f>
        <v>0.34525361813281841</v>
      </c>
      <c r="K40" s="199">
        <f t="shared" si="2"/>
        <v>50.382352152091869</v>
      </c>
      <c r="L40" s="181"/>
      <c r="M40" s="182"/>
      <c r="N40" s="183">
        <f>分析係数表!H43</f>
        <v>1.6687581740348217E-2</v>
      </c>
      <c r="O40" s="200">
        <f t="shared" si="3"/>
        <v>17.291433494669015</v>
      </c>
      <c r="P40" s="180">
        <f>分析係数表!C43</f>
        <v>0.64668770435795053</v>
      </c>
      <c r="Q40" s="200">
        <f t="shared" si="4"/>
        <v>11.182157431725679</v>
      </c>
      <c r="R40" s="201">
        <v>45.067530928411337</v>
      </c>
      <c r="S40" s="202">
        <f t="shared" si="5"/>
        <v>190.99605855562908</v>
      </c>
      <c r="T40" s="184">
        <f>分析係数表!F43</f>
        <v>0.5971160790993254</v>
      </c>
      <c r="U40" s="203">
        <f t="shared" si="6"/>
        <v>114.0468176081624</v>
      </c>
      <c r="V40" s="204">
        <f>分析係数表!D43</f>
        <v>0.11965406207615147</v>
      </c>
      <c r="W40" s="205">
        <f t="shared" si="7"/>
        <v>23</v>
      </c>
      <c r="X40" s="180">
        <f>分析係数表!E43</f>
        <v>0.10089499703022012</v>
      </c>
      <c r="Y40" s="206">
        <f t="shared" si="8"/>
        <v>19</v>
      </c>
    </row>
    <row r="41" spans="1:25">
      <c r="A41" s="84" t="s">
        <v>253</v>
      </c>
      <c r="B41" s="135" t="s">
        <v>25</v>
      </c>
      <c r="C41" s="195">
        <f>最終需要額!D47</f>
        <v>0</v>
      </c>
      <c r="D41" s="196">
        <f>'H27固定資本M（投入）'!AP41</f>
        <v>0</v>
      </c>
      <c r="E41" s="197">
        <f>'設備投資（投入）'!AP42</f>
        <v>0</v>
      </c>
      <c r="F41" s="180">
        <f>分析係数表!C44</f>
        <v>0.69156580457188765</v>
      </c>
      <c r="G41" s="198">
        <f t="shared" si="0"/>
        <v>0</v>
      </c>
      <c r="H41" s="198">
        <v>3.3572655456525911</v>
      </c>
      <c r="I41" s="198">
        <f t="shared" si="1"/>
        <v>3.3572655456525911</v>
      </c>
      <c r="J41" s="180">
        <f>分析係数表!G44</f>
        <v>0.27271905819722003</v>
      </c>
      <c r="K41" s="199">
        <f t="shared" si="2"/>
        <v>0.91559029772835065</v>
      </c>
      <c r="L41" s="181"/>
      <c r="M41" s="182"/>
      <c r="N41" s="183">
        <f>分析係数表!H44</f>
        <v>0.15674397651271663</v>
      </c>
      <c r="O41" s="200">
        <f t="shared" si="3"/>
        <v>162.41586634487675</v>
      </c>
      <c r="P41" s="180">
        <f>分析係数表!C44</f>
        <v>0.69156580457188765</v>
      </c>
      <c r="Q41" s="200">
        <f t="shared" si="4"/>
        <v>112.32125928403485</v>
      </c>
      <c r="R41" s="201">
        <v>114.45860303432657</v>
      </c>
      <c r="S41" s="202">
        <f t="shared" si="5"/>
        <v>117.81586857997917</v>
      </c>
      <c r="T41" s="184">
        <f>分析係数表!F44</f>
        <v>0.50862281906626206</v>
      </c>
      <c r="U41" s="203">
        <f t="shared" si="6"/>
        <v>59.923839207889252</v>
      </c>
      <c r="V41" s="204">
        <f>分析係数表!D44</f>
        <v>0.14406819380410243</v>
      </c>
      <c r="W41" s="205">
        <f t="shared" si="7"/>
        <v>17</v>
      </c>
      <c r="X41" s="180">
        <f>分析係数表!E44</f>
        <v>0.11993705213297758</v>
      </c>
      <c r="Y41" s="206">
        <f t="shared" si="8"/>
        <v>14</v>
      </c>
    </row>
    <row r="42" spans="1:25">
      <c r="A42" s="84" t="s">
        <v>254</v>
      </c>
      <c r="B42" s="135" t="s">
        <v>440</v>
      </c>
      <c r="C42" s="195">
        <f>最終需要額!D48</f>
        <v>0</v>
      </c>
      <c r="D42" s="196">
        <f>'H27固定資本M（投入）'!AP42</f>
        <v>0</v>
      </c>
      <c r="E42" s="197">
        <f>'設備投資（投入）'!AP43</f>
        <v>0</v>
      </c>
      <c r="F42" s="180">
        <f>分析係数表!C45</f>
        <v>1</v>
      </c>
      <c r="G42" s="198">
        <f t="shared" si="0"/>
        <v>0</v>
      </c>
      <c r="H42" s="198">
        <v>5.6294147556832748</v>
      </c>
      <c r="I42" s="198">
        <f t="shared" si="1"/>
        <v>5.6294147556832748</v>
      </c>
      <c r="J42" s="180">
        <f>分析係数表!G45</f>
        <v>0</v>
      </c>
      <c r="K42" s="199">
        <f t="shared" si="2"/>
        <v>0</v>
      </c>
      <c r="L42" s="181"/>
      <c r="M42" s="182"/>
      <c r="N42" s="183">
        <f>分析係数表!H45</f>
        <v>0</v>
      </c>
      <c r="O42" s="200">
        <f t="shared" si="3"/>
        <v>0</v>
      </c>
      <c r="P42" s="180">
        <f>分析係数表!C45</f>
        <v>1</v>
      </c>
      <c r="Q42" s="200">
        <f t="shared" si="4"/>
        <v>0</v>
      </c>
      <c r="R42" s="201">
        <v>1.2669008672917188</v>
      </c>
      <c r="S42" s="202">
        <f t="shared" si="5"/>
        <v>6.8963156229749938</v>
      </c>
      <c r="T42" s="184">
        <f>分析係数表!F45</f>
        <v>0</v>
      </c>
      <c r="U42" s="203">
        <f t="shared" si="6"/>
        <v>0</v>
      </c>
      <c r="V42" s="204">
        <f>分析係数表!D45</f>
        <v>0</v>
      </c>
      <c r="W42" s="205">
        <f t="shared" si="7"/>
        <v>0</v>
      </c>
      <c r="X42" s="180">
        <f>分析係数表!E45</f>
        <v>0</v>
      </c>
      <c r="Y42" s="206">
        <f t="shared" si="8"/>
        <v>0</v>
      </c>
    </row>
    <row r="43" spans="1:25">
      <c r="A43" s="84" t="s">
        <v>255</v>
      </c>
      <c r="B43" s="135" t="s">
        <v>441</v>
      </c>
      <c r="C43" s="195">
        <f>最終需要額!D49</f>
        <v>0</v>
      </c>
      <c r="D43" s="196">
        <f>'H27固定資本M（投入）'!AP43</f>
        <v>0</v>
      </c>
      <c r="E43" s="197">
        <f>'設備投資（投入）'!AP44</f>
        <v>0</v>
      </c>
      <c r="F43" s="180">
        <f>分析係数表!C46</f>
        <v>0.99300149364803736</v>
      </c>
      <c r="G43" s="198">
        <f t="shared" si="0"/>
        <v>0</v>
      </c>
      <c r="H43" s="198">
        <v>19.512632297619188</v>
      </c>
      <c r="I43" s="198">
        <f t="shared" si="1"/>
        <v>19.512632297619188</v>
      </c>
      <c r="J43" s="180">
        <f>分析係数表!G46</f>
        <v>1.2662527198429125E-2</v>
      </c>
      <c r="K43" s="199">
        <f t="shared" si="2"/>
        <v>0.24707923718154956</v>
      </c>
      <c r="L43" s="181"/>
      <c r="M43" s="182"/>
      <c r="N43" s="183">
        <f>分析係数表!H46</f>
        <v>3.642815848522589E-5</v>
      </c>
      <c r="O43" s="200">
        <f t="shared" si="3"/>
        <v>3.7746336741982744E-2</v>
      </c>
      <c r="P43" s="180">
        <f>分析係数表!C46</f>
        <v>0.99300149364803736</v>
      </c>
      <c r="Q43" s="200">
        <f t="shared" si="4"/>
        <v>3.7482168764530657E-2</v>
      </c>
      <c r="R43" s="201">
        <v>3.3129787170431411</v>
      </c>
      <c r="S43" s="202">
        <f t="shared" si="5"/>
        <v>22.825611014662329</v>
      </c>
      <c r="T43" s="184">
        <f>分析係数表!F46</f>
        <v>0.42786180544499286</v>
      </c>
      <c r="U43" s="203">
        <f t="shared" si="6"/>
        <v>9.7662071391185385</v>
      </c>
      <c r="V43" s="204">
        <f>分析係数表!D46</f>
        <v>2.303242583452741E-3</v>
      </c>
      <c r="W43" s="205">
        <f t="shared" si="7"/>
        <v>0</v>
      </c>
      <c r="X43" s="180">
        <f>分析係数表!E46</f>
        <v>2.2926285623308391E-3</v>
      </c>
      <c r="Y43" s="206">
        <f t="shared" si="8"/>
        <v>0</v>
      </c>
    </row>
    <row r="44" spans="1:25">
      <c r="B44" s="27" t="s">
        <v>28</v>
      </c>
      <c r="C44" s="208">
        <f>SUM(C5:C43)</f>
        <v>3000</v>
      </c>
      <c r="D44" s="209">
        <f>'H27固定資本M（投入）'!AP44</f>
        <v>1</v>
      </c>
      <c r="E44" s="210">
        <f>SUM(E5:E43)</f>
        <v>3000</v>
      </c>
      <c r="F44" s="188">
        <f>分析係数表!C47</f>
        <v>0.58532523599566522</v>
      </c>
      <c r="G44" s="211">
        <f>SUM(G5:G43)</f>
        <v>1886.1350336762227</v>
      </c>
      <c r="H44" s="211">
        <f>SUM(H5:H43)</f>
        <v>2321.7172684935472</v>
      </c>
      <c r="I44" s="211">
        <f>SUM(I5:I43)</f>
        <v>5321.7172684935485</v>
      </c>
      <c r="J44" s="188">
        <f>分析係数表!G47</f>
        <v>0.25475569279079324</v>
      </c>
      <c r="K44" s="212">
        <f>SUM(K5:K43)</f>
        <v>1519.3338646184438</v>
      </c>
      <c r="L44" s="139">
        <f>最終需要額!E68</f>
        <v>0.68200000000000005</v>
      </c>
      <c r="M44" s="211">
        <f>K44*L44</f>
        <v>1036.1856956697789</v>
      </c>
      <c r="N44" s="190">
        <f>分析係数表!H47</f>
        <v>1</v>
      </c>
      <c r="O44" s="213">
        <f>SUM(O5:O43)</f>
        <v>1036.1856956697789</v>
      </c>
      <c r="P44" s="188">
        <f>分析係数表!C47</f>
        <v>0.58532523599566522</v>
      </c>
      <c r="Q44" s="213">
        <f>SUM(Q5:Q43)</f>
        <v>672.86039875264316</v>
      </c>
      <c r="R44" s="211">
        <f>SUM(R5:R43)</f>
        <v>826.17250076936909</v>
      </c>
      <c r="S44" s="214">
        <f>SUM(S5:S43)</f>
        <v>6147.8897692629143</v>
      </c>
      <c r="T44" s="191">
        <f>分析係数表!F47</f>
        <v>0.5063294671067512</v>
      </c>
      <c r="U44" s="215">
        <f>SUM(U5:U43)</f>
        <v>2951.2878573989369</v>
      </c>
      <c r="V44" s="216">
        <f>分析係数表!D47</f>
        <v>6.4581730562403572E-2</v>
      </c>
      <c r="W44" s="217">
        <f>SUM(W5:W43)</f>
        <v>300</v>
      </c>
      <c r="X44" s="188">
        <f>分析係数表!E47</f>
        <v>5.7136770824146227E-2</v>
      </c>
      <c r="Y44" s="218">
        <f>SUM(Y5:Y43)</f>
        <v>272</v>
      </c>
    </row>
    <row r="45" spans="1:25">
      <c r="B45" s="118" t="s">
        <v>152</v>
      </c>
      <c r="C45" s="139" t="s">
        <v>153</v>
      </c>
      <c r="D45" s="219"/>
      <c r="E45" s="139" t="s">
        <v>239</v>
      </c>
      <c r="F45" s="139" t="s">
        <v>154</v>
      </c>
      <c r="G45" s="139"/>
      <c r="H45" s="139" t="s">
        <v>118</v>
      </c>
      <c r="I45" s="139"/>
      <c r="J45" s="139" t="s">
        <v>154</v>
      </c>
      <c r="K45" s="139"/>
      <c r="L45" s="139" t="s">
        <v>153</v>
      </c>
      <c r="M45" s="139"/>
      <c r="N45" s="139" t="s">
        <v>154</v>
      </c>
      <c r="O45" s="139"/>
      <c r="P45" s="139" t="s">
        <v>154</v>
      </c>
      <c r="Q45" s="139"/>
      <c r="R45" s="139"/>
      <c r="S45" s="139" t="s">
        <v>118</v>
      </c>
      <c r="T45" s="139" t="s">
        <v>154</v>
      </c>
      <c r="U45" s="139"/>
      <c r="V45" s="139" t="s">
        <v>154</v>
      </c>
      <c r="W45" s="139"/>
      <c r="X45" s="139" t="s">
        <v>154</v>
      </c>
      <c r="Y45" s="132"/>
    </row>
    <row r="46" spans="1:25">
      <c r="B46" s="84" t="s">
        <v>34</v>
      </c>
    </row>
  </sheetData>
  <phoneticPr fontId="2"/>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pane xSplit="2" ySplit="5" topLeftCell="C6" activePane="bottomRight" state="frozen"/>
      <selection activeCell="Z37" sqref="Z37"/>
      <selection pane="topRight" activeCell="Z37" sqref="Z37"/>
      <selection pane="bottomLeft" activeCell="Z37" sqref="Z37"/>
      <selection pane="bottomRight" activeCell="B4" sqref="B4"/>
    </sheetView>
  </sheetViews>
  <sheetFormatPr defaultRowHeight="12"/>
  <cols>
    <col min="1" max="1" width="3.25" style="84" customWidth="1"/>
    <col min="2" max="2" width="20.25" style="84" customWidth="1"/>
    <col min="3" max="16384" width="9" style="84"/>
  </cols>
  <sheetData>
    <row r="1" spans="1:42">
      <c r="A1" s="133" t="s">
        <v>248</v>
      </c>
    </row>
    <row r="2" spans="1:42">
      <c r="B2" s="134"/>
    </row>
    <row r="3" spans="1:42">
      <c r="A3" s="87"/>
      <c r="B3" s="32" t="s">
        <v>61</v>
      </c>
      <c r="C3" s="32" t="s">
        <v>268</v>
      </c>
      <c r="D3" s="32" t="s">
        <v>269</v>
      </c>
      <c r="E3" s="32" t="s">
        <v>270</v>
      </c>
      <c r="F3" s="32" t="s">
        <v>271</v>
      </c>
      <c r="G3" s="32" t="s">
        <v>272</v>
      </c>
      <c r="H3" s="32" t="s">
        <v>273</v>
      </c>
      <c r="I3" s="32" t="s">
        <v>274</v>
      </c>
      <c r="J3" s="32" t="s">
        <v>275</v>
      </c>
      <c r="K3" s="32" t="s">
        <v>276</v>
      </c>
      <c r="L3" s="32" t="s">
        <v>172</v>
      </c>
      <c r="M3" s="32" t="s">
        <v>173</v>
      </c>
      <c r="N3" s="32" t="s">
        <v>174</v>
      </c>
      <c r="O3" s="32" t="s">
        <v>175</v>
      </c>
      <c r="P3" s="32" t="s">
        <v>176</v>
      </c>
      <c r="Q3" s="32" t="s">
        <v>177</v>
      </c>
      <c r="R3" s="32" t="s">
        <v>178</v>
      </c>
      <c r="S3" s="32" t="s">
        <v>179</v>
      </c>
      <c r="T3" s="32" t="s">
        <v>180</v>
      </c>
      <c r="U3" s="32" t="s">
        <v>181</v>
      </c>
      <c r="V3" s="32" t="s">
        <v>182</v>
      </c>
      <c r="W3" s="32" t="s">
        <v>183</v>
      </c>
      <c r="X3" s="32" t="s">
        <v>184</v>
      </c>
      <c r="Y3" s="32" t="s">
        <v>185</v>
      </c>
      <c r="Z3" s="32" t="s">
        <v>186</v>
      </c>
      <c r="AA3" s="32" t="s">
        <v>187</v>
      </c>
      <c r="AB3" s="32" t="s">
        <v>188</v>
      </c>
      <c r="AC3" s="32" t="s">
        <v>189</v>
      </c>
      <c r="AD3" s="32" t="s">
        <v>190</v>
      </c>
      <c r="AE3" s="32" t="s">
        <v>191</v>
      </c>
      <c r="AF3" s="32" t="s">
        <v>192</v>
      </c>
      <c r="AG3" s="32" t="s">
        <v>193</v>
      </c>
      <c r="AH3" s="32" t="s">
        <v>194</v>
      </c>
      <c r="AI3" s="32" t="s">
        <v>195</v>
      </c>
      <c r="AJ3" s="32" t="s">
        <v>196</v>
      </c>
      <c r="AK3" s="32" t="s">
        <v>203</v>
      </c>
      <c r="AL3" s="32" t="s">
        <v>252</v>
      </c>
      <c r="AM3" s="32" t="s">
        <v>253</v>
      </c>
      <c r="AN3" s="32" t="s">
        <v>254</v>
      </c>
      <c r="AO3" s="83" t="s">
        <v>255</v>
      </c>
      <c r="AP3" s="41"/>
    </row>
    <row r="4" spans="1:42">
      <c r="A4" s="135"/>
      <c r="B4" s="136"/>
      <c r="C4" s="55" t="s">
        <v>285</v>
      </c>
      <c r="D4" s="55" t="s">
        <v>327</v>
      </c>
      <c r="E4" s="55" t="s">
        <v>328</v>
      </c>
      <c r="F4" s="55" t="s">
        <v>8</v>
      </c>
      <c r="G4" s="55" t="s">
        <v>288</v>
      </c>
      <c r="H4" s="55" t="s">
        <v>9</v>
      </c>
      <c r="I4" s="55" t="s">
        <v>44</v>
      </c>
      <c r="J4" s="55" t="s">
        <v>10</v>
      </c>
      <c r="K4" s="55" t="s">
        <v>11</v>
      </c>
      <c r="L4" s="55" t="s">
        <v>329</v>
      </c>
      <c r="M4" s="55" t="s">
        <v>12</v>
      </c>
      <c r="N4" s="55" t="s">
        <v>13</v>
      </c>
      <c r="O4" s="55" t="s">
        <v>14</v>
      </c>
      <c r="P4" s="55" t="s">
        <v>15</v>
      </c>
      <c r="Q4" s="55" t="s">
        <v>278</v>
      </c>
      <c r="R4" s="55" t="s">
        <v>279</v>
      </c>
      <c r="S4" s="55" t="s">
        <v>280</v>
      </c>
      <c r="T4" s="55" t="s">
        <v>162</v>
      </c>
      <c r="U4" s="55" t="s">
        <v>16</v>
      </c>
      <c r="V4" s="55" t="s">
        <v>330</v>
      </c>
      <c r="W4" s="55" t="s">
        <v>289</v>
      </c>
      <c r="X4" s="55" t="s">
        <v>17</v>
      </c>
      <c r="Y4" s="55" t="s">
        <v>18</v>
      </c>
      <c r="Z4" s="55" t="s">
        <v>290</v>
      </c>
      <c r="AA4" s="55" t="s">
        <v>291</v>
      </c>
      <c r="AB4" s="55" t="s">
        <v>292</v>
      </c>
      <c r="AC4" s="55" t="s">
        <v>19</v>
      </c>
      <c r="AD4" s="55" t="s">
        <v>20</v>
      </c>
      <c r="AE4" s="55" t="s">
        <v>21</v>
      </c>
      <c r="AF4" s="55" t="s">
        <v>293</v>
      </c>
      <c r="AG4" s="55" t="s">
        <v>260</v>
      </c>
      <c r="AH4" s="55" t="s">
        <v>22</v>
      </c>
      <c r="AI4" s="55" t="s">
        <v>23</v>
      </c>
      <c r="AJ4" s="55" t="s">
        <v>294</v>
      </c>
      <c r="AK4" s="55" t="s">
        <v>331</v>
      </c>
      <c r="AL4" s="55" t="s">
        <v>24</v>
      </c>
      <c r="AM4" s="55" t="s">
        <v>25</v>
      </c>
      <c r="AN4" s="55" t="s">
        <v>332</v>
      </c>
      <c r="AO4" s="98" t="s">
        <v>27</v>
      </c>
      <c r="AP4" s="33" t="s">
        <v>63</v>
      </c>
    </row>
    <row r="5" spans="1:42">
      <c r="A5" s="56"/>
      <c r="B5" s="57" t="s">
        <v>110</v>
      </c>
      <c r="C5" s="220">
        <f t="array" ref="C5:AO5">TRANSPOSE(最終需要額!D11:D49)</f>
        <v>0</v>
      </c>
      <c r="D5" s="220">
        <v>0</v>
      </c>
      <c r="E5" s="220">
        <v>0</v>
      </c>
      <c r="F5" s="220">
        <v>0</v>
      </c>
      <c r="G5" s="220">
        <v>0</v>
      </c>
      <c r="H5" s="220">
        <v>0</v>
      </c>
      <c r="I5" s="220">
        <v>0</v>
      </c>
      <c r="J5" s="220">
        <v>0</v>
      </c>
      <c r="K5" s="220">
        <v>0</v>
      </c>
      <c r="L5" s="220">
        <v>0</v>
      </c>
      <c r="M5" s="220">
        <v>0</v>
      </c>
      <c r="N5" s="220">
        <v>0</v>
      </c>
      <c r="O5" s="220">
        <v>0</v>
      </c>
      <c r="P5" s="220">
        <v>0</v>
      </c>
      <c r="Q5" s="220">
        <v>0</v>
      </c>
      <c r="R5" s="220">
        <v>0</v>
      </c>
      <c r="S5" s="220">
        <v>0</v>
      </c>
      <c r="T5" s="220">
        <v>0</v>
      </c>
      <c r="U5" s="220">
        <v>3000</v>
      </c>
      <c r="V5" s="220">
        <v>0</v>
      </c>
      <c r="W5" s="220">
        <v>0</v>
      </c>
      <c r="X5" s="220">
        <v>0</v>
      </c>
      <c r="Y5" s="220">
        <v>0</v>
      </c>
      <c r="Z5" s="220">
        <v>0</v>
      </c>
      <c r="AA5" s="220">
        <v>0</v>
      </c>
      <c r="AB5" s="220">
        <v>0</v>
      </c>
      <c r="AC5" s="220">
        <v>0</v>
      </c>
      <c r="AD5" s="220">
        <v>0</v>
      </c>
      <c r="AE5" s="220">
        <v>0</v>
      </c>
      <c r="AF5" s="220">
        <v>0</v>
      </c>
      <c r="AG5" s="220">
        <v>0</v>
      </c>
      <c r="AH5" s="220">
        <v>0</v>
      </c>
      <c r="AI5" s="220">
        <v>0</v>
      </c>
      <c r="AJ5" s="220">
        <v>0</v>
      </c>
      <c r="AK5" s="220">
        <v>0</v>
      </c>
      <c r="AL5" s="220">
        <v>0</v>
      </c>
      <c r="AM5" s="220">
        <v>0</v>
      </c>
      <c r="AN5" s="220">
        <v>0</v>
      </c>
      <c r="AO5" s="220">
        <v>0</v>
      </c>
      <c r="AP5" s="277">
        <f t="shared" ref="AP5:AP44" si="0">SUM(C5:AO5)</f>
        <v>3000</v>
      </c>
    </row>
    <row r="6" spans="1:42">
      <c r="A6" s="135" t="s">
        <v>268</v>
      </c>
      <c r="B6" s="98" t="s">
        <v>277</v>
      </c>
      <c r="C6" s="221">
        <f>C$5*'H27固定資本M（投入）'!C5</f>
        <v>0</v>
      </c>
      <c r="D6" s="221">
        <f>D$5*'H27固定資本M（投入）'!D5</f>
        <v>0</v>
      </c>
      <c r="E6" s="221">
        <f>E$5*'H27固定資本M（投入）'!E5</f>
        <v>0</v>
      </c>
      <c r="F6" s="221">
        <f>F$5*'H27固定資本M（投入）'!F5</f>
        <v>0</v>
      </c>
      <c r="G6" s="221">
        <f>G$5*'H27固定資本M（投入）'!G5</f>
        <v>0</v>
      </c>
      <c r="H6" s="221">
        <f>H$5*'H27固定資本M（投入）'!H5</f>
        <v>0</v>
      </c>
      <c r="I6" s="221">
        <f>I$5*'H27固定資本M（投入）'!I5</f>
        <v>0</v>
      </c>
      <c r="J6" s="221">
        <f>J$5*'H27固定資本M（投入）'!J5</f>
        <v>0</v>
      </c>
      <c r="K6" s="221">
        <f>K$5*'H27固定資本M（投入）'!K5</f>
        <v>0</v>
      </c>
      <c r="L6" s="221">
        <f>L$5*'H27固定資本M（投入）'!L5</f>
        <v>0</v>
      </c>
      <c r="M6" s="221">
        <f>M$5*'H27固定資本M（投入）'!M5</f>
        <v>0</v>
      </c>
      <c r="N6" s="221">
        <f>N$5*'H27固定資本M（投入）'!N5</f>
        <v>0</v>
      </c>
      <c r="O6" s="221">
        <f>O$5*'H27固定資本M（投入）'!O5</f>
        <v>0</v>
      </c>
      <c r="P6" s="221">
        <f>P$5*'H27固定資本M（投入）'!P5</f>
        <v>0</v>
      </c>
      <c r="Q6" s="221">
        <f>Q$5*'H27固定資本M（投入）'!Q5</f>
        <v>0</v>
      </c>
      <c r="R6" s="221">
        <f>R$5*'H27固定資本M（投入）'!R5</f>
        <v>0</v>
      </c>
      <c r="S6" s="221">
        <f>S$5*'H27固定資本M（投入）'!S5</f>
        <v>0</v>
      </c>
      <c r="T6" s="221">
        <f>T$5*'H27固定資本M（投入）'!T5</f>
        <v>0</v>
      </c>
      <c r="U6" s="221">
        <f>U$5*'H27固定資本M（投入）'!U5</f>
        <v>0</v>
      </c>
      <c r="V6" s="221">
        <f>V$5*'H27固定資本M（投入）'!V5</f>
        <v>0</v>
      </c>
      <c r="W6" s="221">
        <f>W$5*'H27固定資本M（投入）'!W5</f>
        <v>0</v>
      </c>
      <c r="X6" s="221">
        <f>X$5*'H27固定資本M（投入）'!X5</f>
        <v>0</v>
      </c>
      <c r="Y6" s="221">
        <f>Y$5*'H27固定資本M（投入）'!Y5</f>
        <v>0</v>
      </c>
      <c r="Z6" s="221">
        <f>Z$5*'H27固定資本M（投入）'!Z5</f>
        <v>0</v>
      </c>
      <c r="AA6" s="221">
        <f>AA$5*'H27固定資本M（投入）'!AA5</f>
        <v>0</v>
      </c>
      <c r="AB6" s="221">
        <f>AB$5*'H27固定資本M（投入）'!AB5</f>
        <v>0</v>
      </c>
      <c r="AC6" s="221">
        <f>AC$5*'H27固定資本M（投入）'!AC5</f>
        <v>0</v>
      </c>
      <c r="AD6" s="221">
        <f>AD$5*'H27固定資本M（投入）'!AD5</f>
        <v>0</v>
      </c>
      <c r="AE6" s="221">
        <f>AE$5*'H27固定資本M（投入）'!AE5</f>
        <v>0</v>
      </c>
      <c r="AF6" s="221">
        <f>AF$5*'H27固定資本M（投入）'!AF5</f>
        <v>0</v>
      </c>
      <c r="AG6" s="221">
        <f>AG$5*'H27固定資本M（投入）'!AG5</f>
        <v>0</v>
      </c>
      <c r="AH6" s="221">
        <f>AH$5*'H27固定資本M（投入）'!AH5</f>
        <v>0</v>
      </c>
      <c r="AI6" s="221">
        <f>AI$5*'H27固定資本M（投入）'!AI5</f>
        <v>0</v>
      </c>
      <c r="AJ6" s="221">
        <f>AJ$5*'H27固定資本M（投入）'!AJ5</f>
        <v>0</v>
      </c>
      <c r="AK6" s="221">
        <f>AK$5*'H27固定資本M（投入）'!AK5</f>
        <v>0</v>
      </c>
      <c r="AL6" s="221">
        <f>AL$5*'H27固定資本M（投入）'!AL5</f>
        <v>0</v>
      </c>
      <c r="AM6" s="221">
        <f>AM$5*'H27固定資本M（投入）'!AM5</f>
        <v>0</v>
      </c>
      <c r="AN6" s="221">
        <f>AN$5*'H27固定資本M（投入）'!AN5</f>
        <v>0</v>
      </c>
      <c r="AO6" s="221">
        <f>AO$5*'H27固定資本M（投入）'!AO5</f>
        <v>0</v>
      </c>
      <c r="AP6" s="276">
        <f t="shared" si="0"/>
        <v>0</v>
      </c>
    </row>
    <row r="7" spans="1:42">
      <c r="A7" s="135" t="s">
        <v>269</v>
      </c>
      <c r="B7" s="98" t="s">
        <v>333</v>
      </c>
      <c r="C7" s="221">
        <f>C$5*'H27固定資本M（投入）'!C6</f>
        <v>0</v>
      </c>
      <c r="D7" s="221">
        <f>D$5*'H27固定資本M（投入）'!D6</f>
        <v>0</v>
      </c>
      <c r="E7" s="221">
        <f>E$5*'H27固定資本M（投入）'!E6</f>
        <v>0</v>
      </c>
      <c r="F7" s="221">
        <f>F$5*'H27固定資本M（投入）'!F6</f>
        <v>0</v>
      </c>
      <c r="G7" s="221">
        <f>G$5*'H27固定資本M（投入）'!G6</f>
        <v>0</v>
      </c>
      <c r="H7" s="221">
        <f>H$5*'H27固定資本M（投入）'!H6</f>
        <v>0</v>
      </c>
      <c r="I7" s="221">
        <f>I$5*'H27固定資本M（投入）'!I6</f>
        <v>0</v>
      </c>
      <c r="J7" s="221">
        <f>J$5*'H27固定資本M（投入）'!J6</f>
        <v>0</v>
      </c>
      <c r="K7" s="221">
        <f>K$5*'H27固定資本M（投入）'!K6</f>
        <v>0</v>
      </c>
      <c r="L7" s="221">
        <f>L$5*'H27固定資本M（投入）'!L6</f>
        <v>0</v>
      </c>
      <c r="M7" s="221">
        <f>M$5*'H27固定資本M（投入）'!M6</f>
        <v>0</v>
      </c>
      <c r="N7" s="221">
        <f>N$5*'H27固定資本M（投入）'!N6</f>
        <v>0</v>
      </c>
      <c r="O7" s="221">
        <f>O$5*'H27固定資本M（投入）'!O6</f>
        <v>0</v>
      </c>
      <c r="P7" s="221">
        <f>P$5*'H27固定資本M（投入）'!P6</f>
        <v>0</v>
      </c>
      <c r="Q7" s="221">
        <f>Q$5*'H27固定資本M（投入）'!Q6</f>
        <v>0</v>
      </c>
      <c r="R7" s="221">
        <f>R$5*'H27固定資本M（投入）'!R6</f>
        <v>0</v>
      </c>
      <c r="S7" s="221">
        <f>S$5*'H27固定資本M（投入）'!S6</f>
        <v>0</v>
      </c>
      <c r="T7" s="221">
        <f>T$5*'H27固定資本M（投入）'!T6</f>
        <v>0</v>
      </c>
      <c r="U7" s="221">
        <f>U$5*'H27固定資本M（投入）'!U6</f>
        <v>0</v>
      </c>
      <c r="V7" s="221">
        <f>V$5*'H27固定資本M（投入）'!V6</f>
        <v>0</v>
      </c>
      <c r="W7" s="221">
        <f>W$5*'H27固定資本M（投入）'!W6</f>
        <v>0</v>
      </c>
      <c r="X7" s="221">
        <f>X$5*'H27固定資本M（投入）'!X6</f>
        <v>0</v>
      </c>
      <c r="Y7" s="221">
        <f>Y$5*'H27固定資本M（投入）'!Y6</f>
        <v>0</v>
      </c>
      <c r="Z7" s="221">
        <f>Z$5*'H27固定資本M（投入）'!Z6</f>
        <v>0</v>
      </c>
      <c r="AA7" s="221">
        <f>AA$5*'H27固定資本M（投入）'!AA6</f>
        <v>0</v>
      </c>
      <c r="AB7" s="221">
        <f>AB$5*'H27固定資本M（投入）'!AB6</f>
        <v>0</v>
      </c>
      <c r="AC7" s="221">
        <f>AC$5*'H27固定資本M（投入）'!AC6</f>
        <v>0</v>
      </c>
      <c r="AD7" s="221">
        <f>AD$5*'H27固定資本M（投入）'!AD6</f>
        <v>0</v>
      </c>
      <c r="AE7" s="221">
        <f>AE$5*'H27固定資本M（投入）'!AE6</f>
        <v>0</v>
      </c>
      <c r="AF7" s="221">
        <f>AF$5*'H27固定資本M（投入）'!AF6</f>
        <v>0</v>
      </c>
      <c r="AG7" s="221">
        <f>AG$5*'H27固定資本M（投入）'!AG6</f>
        <v>0</v>
      </c>
      <c r="AH7" s="221">
        <f>AH$5*'H27固定資本M（投入）'!AH6</f>
        <v>0</v>
      </c>
      <c r="AI7" s="221">
        <f>AI$5*'H27固定資本M（投入）'!AI6</f>
        <v>0</v>
      </c>
      <c r="AJ7" s="221">
        <f>AJ$5*'H27固定資本M（投入）'!AJ6</f>
        <v>0</v>
      </c>
      <c r="AK7" s="221">
        <f>AK$5*'H27固定資本M（投入）'!AK6</f>
        <v>0</v>
      </c>
      <c r="AL7" s="221">
        <f>AL$5*'H27固定資本M（投入）'!AL6</f>
        <v>0</v>
      </c>
      <c r="AM7" s="221">
        <f>AM$5*'H27固定資本M（投入）'!AM6</f>
        <v>0</v>
      </c>
      <c r="AN7" s="221">
        <f>AN$5*'H27固定資本M（投入）'!AN6</f>
        <v>0</v>
      </c>
      <c r="AO7" s="221">
        <f>AO$5*'H27固定資本M（投入）'!AO6</f>
        <v>0</v>
      </c>
      <c r="AP7" s="276">
        <f t="shared" si="0"/>
        <v>0</v>
      </c>
    </row>
    <row r="8" spans="1:42">
      <c r="A8" s="135" t="s">
        <v>270</v>
      </c>
      <c r="B8" s="98" t="s">
        <v>334</v>
      </c>
      <c r="C8" s="221">
        <f>C$5*'H27固定資本M（投入）'!C7</f>
        <v>0</v>
      </c>
      <c r="D8" s="221">
        <f>D$5*'H27固定資本M（投入）'!D7</f>
        <v>0</v>
      </c>
      <c r="E8" s="221">
        <f>E$5*'H27固定資本M（投入）'!E7</f>
        <v>0</v>
      </c>
      <c r="F8" s="221">
        <f>F$5*'H27固定資本M（投入）'!F7</f>
        <v>0</v>
      </c>
      <c r="G8" s="221">
        <f>G$5*'H27固定資本M（投入）'!G7</f>
        <v>0</v>
      </c>
      <c r="H8" s="221">
        <f>H$5*'H27固定資本M（投入）'!H7</f>
        <v>0</v>
      </c>
      <c r="I8" s="221">
        <f>I$5*'H27固定資本M（投入）'!I7</f>
        <v>0</v>
      </c>
      <c r="J8" s="221">
        <f>J$5*'H27固定資本M（投入）'!J7</f>
        <v>0</v>
      </c>
      <c r="K8" s="221">
        <f>K$5*'H27固定資本M（投入）'!K7</f>
        <v>0</v>
      </c>
      <c r="L8" s="221">
        <f>L$5*'H27固定資本M（投入）'!L7</f>
        <v>0</v>
      </c>
      <c r="M8" s="221">
        <f>M$5*'H27固定資本M（投入）'!M7</f>
        <v>0</v>
      </c>
      <c r="N8" s="221">
        <f>N$5*'H27固定資本M（投入）'!N7</f>
        <v>0</v>
      </c>
      <c r="O8" s="221">
        <f>O$5*'H27固定資本M（投入）'!O7</f>
        <v>0</v>
      </c>
      <c r="P8" s="221">
        <f>P$5*'H27固定資本M（投入）'!P7</f>
        <v>0</v>
      </c>
      <c r="Q8" s="221">
        <f>Q$5*'H27固定資本M（投入）'!Q7</f>
        <v>0</v>
      </c>
      <c r="R8" s="221">
        <f>R$5*'H27固定資本M（投入）'!R7</f>
        <v>0</v>
      </c>
      <c r="S8" s="221">
        <f>S$5*'H27固定資本M（投入）'!S7</f>
        <v>0</v>
      </c>
      <c r="T8" s="221">
        <f>T$5*'H27固定資本M（投入）'!T7</f>
        <v>0</v>
      </c>
      <c r="U8" s="221">
        <f>U$5*'H27固定資本M（投入）'!U7</f>
        <v>0</v>
      </c>
      <c r="V8" s="221">
        <f>V$5*'H27固定資本M（投入）'!V7</f>
        <v>0</v>
      </c>
      <c r="W8" s="221">
        <f>W$5*'H27固定資本M（投入）'!W7</f>
        <v>0</v>
      </c>
      <c r="X8" s="221">
        <f>X$5*'H27固定資本M（投入）'!X7</f>
        <v>0</v>
      </c>
      <c r="Y8" s="221">
        <f>Y$5*'H27固定資本M（投入）'!Y7</f>
        <v>0</v>
      </c>
      <c r="Z8" s="221">
        <f>Z$5*'H27固定資本M（投入）'!Z7</f>
        <v>0</v>
      </c>
      <c r="AA8" s="221">
        <f>AA$5*'H27固定資本M（投入）'!AA7</f>
        <v>0</v>
      </c>
      <c r="AB8" s="221">
        <f>AB$5*'H27固定資本M（投入）'!AB7</f>
        <v>0</v>
      </c>
      <c r="AC8" s="221">
        <f>AC$5*'H27固定資本M（投入）'!AC7</f>
        <v>0</v>
      </c>
      <c r="AD8" s="221">
        <f>AD$5*'H27固定資本M（投入）'!AD7</f>
        <v>0</v>
      </c>
      <c r="AE8" s="221">
        <f>AE$5*'H27固定資本M（投入）'!AE7</f>
        <v>0</v>
      </c>
      <c r="AF8" s="221">
        <f>AF$5*'H27固定資本M（投入）'!AF7</f>
        <v>0</v>
      </c>
      <c r="AG8" s="221">
        <f>AG$5*'H27固定資本M（投入）'!AG7</f>
        <v>0</v>
      </c>
      <c r="AH8" s="221">
        <f>AH$5*'H27固定資本M（投入）'!AH7</f>
        <v>0</v>
      </c>
      <c r="AI8" s="221">
        <f>AI$5*'H27固定資本M（投入）'!AI7</f>
        <v>0</v>
      </c>
      <c r="AJ8" s="221">
        <f>AJ$5*'H27固定資本M（投入）'!AJ7</f>
        <v>0</v>
      </c>
      <c r="AK8" s="221">
        <f>AK$5*'H27固定資本M（投入）'!AK7</f>
        <v>0</v>
      </c>
      <c r="AL8" s="221">
        <f>AL$5*'H27固定資本M（投入）'!AL7</f>
        <v>0</v>
      </c>
      <c r="AM8" s="221">
        <f>AM$5*'H27固定資本M（投入）'!AM7</f>
        <v>0</v>
      </c>
      <c r="AN8" s="221">
        <f>AN$5*'H27固定資本M（投入）'!AN7</f>
        <v>0</v>
      </c>
      <c r="AO8" s="221">
        <f>AO$5*'H27固定資本M（投入）'!AO7</f>
        <v>0</v>
      </c>
      <c r="AP8" s="276">
        <f t="shared" si="0"/>
        <v>0</v>
      </c>
    </row>
    <row r="9" spans="1:42">
      <c r="A9" s="135" t="s">
        <v>271</v>
      </c>
      <c r="B9" s="98" t="s">
        <v>335</v>
      </c>
      <c r="C9" s="221">
        <f>C$5*'H27固定資本M（投入）'!C8</f>
        <v>0</v>
      </c>
      <c r="D9" s="221">
        <f>D$5*'H27固定資本M（投入）'!D8</f>
        <v>0</v>
      </c>
      <c r="E9" s="221">
        <f>E$5*'H27固定資本M（投入）'!E8</f>
        <v>0</v>
      </c>
      <c r="F9" s="221">
        <f>F$5*'H27固定資本M（投入）'!F8</f>
        <v>0</v>
      </c>
      <c r="G9" s="221">
        <f>G$5*'H27固定資本M（投入）'!G8</f>
        <v>0</v>
      </c>
      <c r="H9" s="221">
        <f>H$5*'H27固定資本M（投入）'!H8</f>
        <v>0</v>
      </c>
      <c r="I9" s="221">
        <f>I$5*'H27固定資本M（投入）'!I8</f>
        <v>0</v>
      </c>
      <c r="J9" s="221">
        <f>J$5*'H27固定資本M（投入）'!J8</f>
        <v>0</v>
      </c>
      <c r="K9" s="221">
        <f>K$5*'H27固定資本M（投入）'!K8</f>
        <v>0</v>
      </c>
      <c r="L9" s="221">
        <f>L$5*'H27固定資本M（投入）'!L8</f>
        <v>0</v>
      </c>
      <c r="M9" s="221">
        <f>M$5*'H27固定資本M（投入）'!M8</f>
        <v>0</v>
      </c>
      <c r="N9" s="221">
        <f>N$5*'H27固定資本M（投入）'!N8</f>
        <v>0</v>
      </c>
      <c r="O9" s="221">
        <f>O$5*'H27固定資本M（投入）'!O8</f>
        <v>0</v>
      </c>
      <c r="P9" s="221">
        <f>P$5*'H27固定資本M（投入）'!P8</f>
        <v>0</v>
      </c>
      <c r="Q9" s="221">
        <f>Q$5*'H27固定資本M（投入）'!Q8</f>
        <v>0</v>
      </c>
      <c r="R9" s="221">
        <f>R$5*'H27固定資本M（投入）'!R8</f>
        <v>0</v>
      </c>
      <c r="S9" s="221">
        <f>S$5*'H27固定資本M（投入）'!S8</f>
        <v>0</v>
      </c>
      <c r="T9" s="221">
        <f>T$5*'H27固定資本M（投入）'!T8</f>
        <v>0</v>
      </c>
      <c r="U9" s="221">
        <f>U$5*'H27固定資本M（投入）'!U8</f>
        <v>0</v>
      </c>
      <c r="V9" s="221">
        <f>V$5*'H27固定資本M（投入）'!V8</f>
        <v>0</v>
      </c>
      <c r="W9" s="221">
        <f>W$5*'H27固定資本M（投入）'!W8</f>
        <v>0</v>
      </c>
      <c r="X9" s="221">
        <f>X$5*'H27固定資本M（投入）'!X8</f>
        <v>0</v>
      </c>
      <c r="Y9" s="221">
        <f>Y$5*'H27固定資本M（投入）'!Y8</f>
        <v>0</v>
      </c>
      <c r="Z9" s="221">
        <f>Z$5*'H27固定資本M（投入）'!Z8</f>
        <v>0</v>
      </c>
      <c r="AA9" s="221">
        <f>AA$5*'H27固定資本M（投入）'!AA8</f>
        <v>0</v>
      </c>
      <c r="AB9" s="221">
        <f>AB$5*'H27固定資本M（投入）'!AB8</f>
        <v>0</v>
      </c>
      <c r="AC9" s="221">
        <f>AC$5*'H27固定資本M（投入）'!AC8</f>
        <v>0</v>
      </c>
      <c r="AD9" s="221">
        <f>AD$5*'H27固定資本M（投入）'!AD8</f>
        <v>0</v>
      </c>
      <c r="AE9" s="221">
        <f>AE$5*'H27固定資本M（投入）'!AE8</f>
        <v>0</v>
      </c>
      <c r="AF9" s="221">
        <f>AF$5*'H27固定資本M（投入）'!AF8</f>
        <v>0</v>
      </c>
      <c r="AG9" s="221">
        <f>AG$5*'H27固定資本M（投入）'!AG8</f>
        <v>0</v>
      </c>
      <c r="AH9" s="221">
        <f>AH$5*'H27固定資本M（投入）'!AH8</f>
        <v>0</v>
      </c>
      <c r="AI9" s="221">
        <f>AI$5*'H27固定資本M（投入）'!AI8</f>
        <v>0</v>
      </c>
      <c r="AJ9" s="221">
        <f>AJ$5*'H27固定資本M（投入）'!AJ8</f>
        <v>0</v>
      </c>
      <c r="AK9" s="221">
        <f>AK$5*'H27固定資本M（投入）'!AK8</f>
        <v>0</v>
      </c>
      <c r="AL9" s="221">
        <f>AL$5*'H27固定資本M（投入）'!AL8</f>
        <v>0</v>
      </c>
      <c r="AM9" s="221">
        <f>AM$5*'H27固定資本M（投入）'!AM8</f>
        <v>0</v>
      </c>
      <c r="AN9" s="221">
        <f>AN$5*'H27固定資本M（投入）'!AN8</f>
        <v>0</v>
      </c>
      <c r="AO9" s="221">
        <f>AO$5*'H27固定資本M（投入）'!AO8</f>
        <v>0</v>
      </c>
      <c r="AP9" s="276">
        <f t="shared" si="0"/>
        <v>0</v>
      </c>
    </row>
    <row r="10" spans="1:42">
      <c r="A10" s="135" t="s">
        <v>272</v>
      </c>
      <c r="B10" s="98" t="s">
        <v>336</v>
      </c>
      <c r="C10" s="221">
        <f>C$5*'H27固定資本M（投入）'!C9</f>
        <v>0</v>
      </c>
      <c r="D10" s="221">
        <f>D$5*'H27固定資本M（投入）'!D9</f>
        <v>0</v>
      </c>
      <c r="E10" s="221">
        <f>E$5*'H27固定資本M（投入）'!E9</f>
        <v>0</v>
      </c>
      <c r="F10" s="221">
        <f>F$5*'H27固定資本M（投入）'!F9</f>
        <v>0</v>
      </c>
      <c r="G10" s="221">
        <f>G$5*'H27固定資本M（投入）'!G9</f>
        <v>0</v>
      </c>
      <c r="H10" s="221">
        <f>H$5*'H27固定資本M（投入）'!H9</f>
        <v>0</v>
      </c>
      <c r="I10" s="221">
        <f>I$5*'H27固定資本M（投入）'!I9</f>
        <v>0</v>
      </c>
      <c r="J10" s="221">
        <f>J$5*'H27固定資本M（投入）'!J9</f>
        <v>0</v>
      </c>
      <c r="K10" s="221">
        <f>K$5*'H27固定資本M（投入）'!K9</f>
        <v>0</v>
      </c>
      <c r="L10" s="221">
        <f>L$5*'H27固定資本M（投入）'!L9</f>
        <v>0</v>
      </c>
      <c r="M10" s="221">
        <f>M$5*'H27固定資本M（投入）'!M9</f>
        <v>0</v>
      </c>
      <c r="N10" s="221">
        <f>N$5*'H27固定資本M（投入）'!N9</f>
        <v>0</v>
      </c>
      <c r="O10" s="221">
        <f>O$5*'H27固定資本M（投入）'!O9</f>
        <v>0</v>
      </c>
      <c r="P10" s="221">
        <f>P$5*'H27固定資本M（投入）'!P9</f>
        <v>0</v>
      </c>
      <c r="Q10" s="221">
        <f>Q$5*'H27固定資本M（投入）'!Q9</f>
        <v>0</v>
      </c>
      <c r="R10" s="221">
        <f>R$5*'H27固定資本M（投入）'!R9</f>
        <v>0</v>
      </c>
      <c r="S10" s="221">
        <f>S$5*'H27固定資本M（投入）'!S9</f>
        <v>0</v>
      </c>
      <c r="T10" s="221">
        <f>T$5*'H27固定資本M（投入）'!T9</f>
        <v>0</v>
      </c>
      <c r="U10" s="221">
        <f>U$5*'H27固定資本M（投入）'!U9</f>
        <v>0</v>
      </c>
      <c r="V10" s="221">
        <f>V$5*'H27固定資本M（投入）'!V9</f>
        <v>0</v>
      </c>
      <c r="W10" s="221">
        <f>W$5*'H27固定資本M（投入）'!W9</f>
        <v>0</v>
      </c>
      <c r="X10" s="221">
        <f>X$5*'H27固定資本M（投入）'!X9</f>
        <v>0</v>
      </c>
      <c r="Y10" s="221">
        <f>Y$5*'H27固定資本M（投入）'!Y9</f>
        <v>0</v>
      </c>
      <c r="Z10" s="221">
        <f>Z$5*'H27固定資本M（投入）'!Z9</f>
        <v>0</v>
      </c>
      <c r="AA10" s="221">
        <f>AA$5*'H27固定資本M（投入）'!AA9</f>
        <v>0</v>
      </c>
      <c r="AB10" s="221">
        <f>AB$5*'H27固定資本M（投入）'!AB9</f>
        <v>0</v>
      </c>
      <c r="AC10" s="221">
        <f>AC$5*'H27固定資本M（投入）'!AC9</f>
        <v>0</v>
      </c>
      <c r="AD10" s="221">
        <f>AD$5*'H27固定資本M（投入）'!AD9</f>
        <v>0</v>
      </c>
      <c r="AE10" s="221">
        <f>AE$5*'H27固定資本M（投入）'!AE9</f>
        <v>0</v>
      </c>
      <c r="AF10" s="221">
        <f>AF$5*'H27固定資本M（投入）'!AF9</f>
        <v>0</v>
      </c>
      <c r="AG10" s="221">
        <f>AG$5*'H27固定資本M（投入）'!AG9</f>
        <v>0</v>
      </c>
      <c r="AH10" s="221">
        <f>AH$5*'H27固定資本M（投入）'!AH9</f>
        <v>0</v>
      </c>
      <c r="AI10" s="221">
        <f>AI$5*'H27固定資本M（投入）'!AI9</f>
        <v>0</v>
      </c>
      <c r="AJ10" s="221">
        <f>AJ$5*'H27固定資本M（投入）'!AJ9</f>
        <v>0</v>
      </c>
      <c r="AK10" s="221">
        <f>AK$5*'H27固定資本M（投入）'!AK9</f>
        <v>0</v>
      </c>
      <c r="AL10" s="221">
        <f>AL$5*'H27固定資本M（投入）'!AL9</f>
        <v>0</v>
      </c>
      <c r="AM10" s="221">
        <f>AM$5*'H27固定資本M（投入）'!AM9</f>
        <v>0</v>
      </c>
      <c r="AN10" s="221">
        <f>AN$5*'H27固定資本M（投入）'!AN9</f>
        <v>0</v>
      </c>
      <c r="AO10" s="221">
        <f>AO$5*'H27固定資本M（投入）'!AO9</f>
        <v>0</v>
      </c>
      <c r="AP10" s="276">
        <f t="shared" si="0"/>
        <v>0</v>
      </c>
    </row>
    <row r="11" spans="1:42">
      <c r="A11" s="135" t="s">
        <v>273</v>
      </c>
      <c r="B11" s="98" t="s">
        <v>337</v>
      </c>
      <c r="C11" s="221">
        <f>C$5*'H27固定資本M（投入）'!C10</f>
        <v>0</v>
      </c>
      <c r="D11" s="221">
        <f>D$5*'H27固定資本M（投入）'!D10</f>
        <v>0</v>
      </c>
      <c r="E11" s="221">
        <f>E$5*'H27固定資本M（投入）'!E10</f>
        <v>0</v>
      </c>
      <c r="F11" s="221">
        <f>F$5*'H27固定資本M（投入）'!F10</f>
        <v>0</v>
      </c>
      <c r="G11" s="221">
        <f>G$5*'H27固定資本M（投入）'!G10</f>
        <v>0</v>
      </c>
      <c r="H11" s="221">
        <f>H$5*'H27固定資本M（投入）'!H10</f>
        <v>0</v>
      </c>
      <c r="I11" s="221">
        <f>I$5*'H27固定資本M（投入）'!I10</f>
        <v>0</v>
      </c>
      <c r="J11" s="221">
        <f>J$5*'H27固定資本M（投入）'!J10</f>
        <v>0</v>
      </c>
      <c r="K11" s="221">
        <f>K$5*'H27固定資本M（投入）'!K10</f>
        <v>0</v>
      </c>
      <c r="L11" s="221">
        <f>L$5*'H27固定資本M（投入）'!L10</f>
        <v>0</v>
      </c>
      <c r="M11" s="221">
        <f>M$5*'H27固定資本M（投入）'!M10</f>
        <v>0</v>
      </c>
      <c r="N11" s="221">
        <f>N$5*'H27固定資本M（投入）'!N10</f>
        <v>0</v>
      </c>
      <c r="O11" s="221">
        <f>O$5*'H27固定資本M（投入）'!O10</f>
        <v>0</v>
      </c>
      <c r="P11" s="221">
        <f>P$5*'H27固定資本M（投入）'!P10</f>
        <v>0</v>
      </c>
      <c r="Q11" s="221">
        <f>Q$5*'H27固定資本M（投入）'!Q10</f>
        <v>0</v>
      </c>
      <c r="R11" s="221">
        <f>R$5*'H27固定資本M（投入）'!R10</f>
        <v>0</v>
      </c>
      <c r="S11" s="221">
        <f>S$5*'H27固定資本M（投入）'!S10</f>
        <v>0</v>
      </c>
      <c r="T11" s="221">
        <f>T$5*'H27固定資本M（投入）'!T10</f>
        <v>0</v>
      </c>
      <c r="U11" s="221">
        <f>U$5*'H27固定資本M（投入）'!U10</f>
        <v>0.89683529915096005</v>
      </c>
      <c r="V11" s="221">
        <f>V$5*'H27固定資本M（投入）'!V10</f>
        <v>0</v>
      </c>
      <c r="W11" s="221">
        <f>W$5*'H27固定資本M（投入）'!W10</f>
        <v>0</v>
      </c>
      <c r="X11" s="221">
        <f>X$5*'H27固定資本M（投入）'!X10</f>
        <v>0</v>
      </c>
      <c r="Y11" s="221">
        <f>Y$5*'H27固定資本M（投入）'!Y10</f>
        <v>0</v>
      </c>
      <c r="Z11" s="221">
        <f>Z$5*'H27固定資本M（投入）'!Z10</f>
        <v>0</v>
      </c>
      <c r="AA11" s="221">
        <f>AA$5*'H27固定資本M（投入）'!AA10</f>
        <v>0</v>
      </c>
      <c r="AB11" s="221">
        <f>AB$5*'H27固定資本M（投入）'!AB10</f>
        <v>0</v>
      </c>
      <c r="AC11" s="221">
        <f>AC$5*'H27固定資本M（投入）'!AC10</f>
        <v>0</v>
      </c>
      <c r="AD11" s="221">
        <f>AD$5*'H27固定資本M（投入）'!AD10</f>
        <v>0</v>
      </c>
      <c r="AE11" s="221">
        <f>AE$5*'H27固定資本M（投入）'!AE10</f>
        <v>0</v>
      </c>
      <c r="AF11" s="221">
        <f>AF$5*'H27固定資本M（投入）'!AF10</f>
        <v>0</v>
      </c>
      <c r="AG11" s="221">
        <f>AG$5*'H27固定資本M（投入）'!AG10</f>
        <v>0</v>
      </c>
      <c r="AH11" s="221">
        <f>AH$5*'H27固定資本M（投入）'!AH10</f>
        <v>0</v>
      </c>
      <c r="AI11" s="221">
        <f>AI$5*'H27固定資本M（投入）'!AI10</f>
        <v>0</v>
      </c>
      <c r="AJ11" s="221">
        <f>AJ$5*'H27固定資本M（投入）'!AJ10</f>
        <v>0</v>
      </c>
      <c r="AK11" s="221">
        <f>AK$5*'H27固定資本M（投入）'!AK10</f>
        <v>0</v>
      </c>
      <c r="AL11" s="221">
        <f>AL$5*'H27固定資本M（投入）'!AL10</f>
        <v>0</v>
      </c>
      <c r="AM11" s="221">
        <f>AM$5*'H27固定資本M（投入）'!AM10</f>
        <v>0</v>
      </c>
      <c r="AN11" s="221">
        <f>AN$5*'H27固定資本M（投入）'!AN10</f>
        <v>0</v>
      </c>
      <c r="AO11" s="221">
        <f>AO$5*'H27固定資本M（投入）'!AO10</f>
        <v>0</v>
      </c>
      <c r="AP11" s="276">
        <f t="shared" si="0"/>
        <v>0.89683529915096005</v>
      </c>
    </row>
    <row r="12" spans="1:42">
      <c r="A12" s="135" t="s">
        <v>274</v>
      </c>
      <c r="B12" s="98" t="s">
        <v>338</v>
      </c>
      <c r="C12" s="221">
        <f>C$5*'H27固定資本M（投入）'!C11</f>
        <v>0</v>
      </c>
      <c r="D12" s="221">
        <f>D$5*'H27固定資本M（投入）'!D11</f>
        <v>0</v>
      </c>
      <c r="E12" s="221">
        <f>E$5*'H27固定資本M（投入）'!E11</f>
        <v>0</v>
      </c>
      <c r="F12" s="221">
        <f>F$5*'H27固定資本M（投入）'!F11</f>
        <v>0</v>
      </c>
      <c r="G12" s="221">
        <f>G$5*'H27固定資本M（投入）'!G11</f>
        <v>0</v>
      </c>
      <c r="H12" s="221">
        <f>H$5*'H27固定資本M（投入）'!H11</f>
        <v>0</v>
      </c>
      <c r="I12" s="221">
        <f>I$5*'H27固定資本M（投入）'!I11</f>
        <v>0</v>
      </c>
      <c r="J12" s="221">
        <f>J$5*'H27固定資本M（投入）'!J11</f>
        <v>0</v>
      </c>
      <c r="K12" s="221">
        <f>K$5*'H27固定資本M（投入）'!K11</f>
        <v>0</v>
      </c>
      <c r="L12" s="221">
        <f>L$5*'H27固定資本M（投入）'!L11</f>
        <v>0</v>
      </c>
      <c r="M12" s="221">
        <f>M$5*'H27固定資本M（投入）'!M11</f>
        <v>0</v>
      </c>
      <c r="N12" s="221">
        <f>N$5*'H27固定資本M（投入）'!N11</f>
        <v>0</v>
      </c>
      <c r="O12" s="221">
        <f>O$5*'H27固定資本M（投入）'!O11</f>
        <v>0</v>
      </c>
      <c r="P12" s="221">
        <f>P$5*'H27固定資本M（投入）'!P11</f>
        <v>0</v>
      </c>
      <c r="Q12" s="221">
        <f>Q$5*'H27固定資本M（投入）'!Q11</f>
        <v>0</v>
      </c>
      <c r="R12" s="221">
        <f>R$5*'H27固定資本M（投入）'!R11</f>
        <v>0</v>
      </c>
      <c r="S12" s="221">
        <f>S$5*'H27固定資本M（投入）'!S11</f>
        <v>0</v>
      </c>
      <c r="T12" s="221">
        <f>T$5*'H27固定資本M（投入）'!T11</f>
        <v>0</v>
      </c>
      <c r="U12" s="221">
        <f>U$5*'H27固定資本M（投入）'!U11</f>
        <v>4.6753581523402747</v>
      </c>
      <c r="V12" s="221">
        <f>V$5*'H27固定資本M（投入）'!V11</f>
        <v>0</v>
      </c>
      <c r="W12" s="221">
        <f>W$5*'H27固定資本M（投入）'!W11</f>
        <v>0</v>
      </c>
      <c r="X12" s="221">
        <f>X$5*'H27固定資本M（投入）'!X11</f>
        <v>0</v>
      </c>
      <c r="Y12" s="221">
        <f>Y$5*'H27固定資本M（投入）'!Y11</f>
        <v>0</v>
      </c>
      <c r="Z12" s="221">
        <f>Z$5*'H27固定資本M（投入）'!Z11</f>
        <v>0</v>
      </c>
      <c r="AA12" s="221">
        <f>AA$5*'H27固定資本M（投入）'!AA11</f>
        <v>0</v>
      </c>
      <c r="AB12" s="221">
        <f>AB$5*'H27固定資本M（投入）'!AB11</f>
        <v>0</v>
      </c>
      <c r="AC12" s="221">
        <f>AC$5*'H27固定資本M（投入）'!AC11</f>
        <v>0</v>
      </c>
      <c r="AD12" s="221">
        <f>AD$5*'H27固定資本M（投入）'!AD11</f>
        <v>0</v>
      </c>
      <c r="AE12" s="221">
        <f>AE$5*'H27固定資本M（投入）'!AE11</f>
        <v>0</v>
      </c>
      <c r="AF12" s="221">
        <f>AF$5*'H27固定資本M（投入）'!AF11</f>
        <v>0</v>
      </c>
      <c r="AG12" s="221">
        <f>AG$5*'H27固定資本M（投入）'!AG11</f>
        <v>0</v>
      </c>
      <c r="AH12" s="221">
        <f>AH$5*'H27固定資本M（投入）'!AH11</f>
        <v>0</v>
      </c>
      <c r="AI12" s="221">
        <f>AI$5*'H27固定資本M（投入）'!AI11</f>
        <v>0</v>
      </c>
      <c r="AJ12" s="221">
        <f>AJ$5*'H27固定資本M（投入）'!AJ11</f>
        <v>0</v>
      </c>
      <c r="AK12" s="221">
        <f>AK$5*'H27固定資本M（投入）'!AK11</f>
        <v>0</v>
      </c>
      <c r="AL12" s="221">
        <f>AL$5*'H27固定資本M（投入）'!AL11</f>
        <v>0</v>
      </c>
      <c r="AM12" s="221">
        <f>AM$5*'H27固定資本M（投入）'!AM11</f>
        <v>0</v>
      </c>
      <c r="AN12" s="221">
        <f>AN$5*'H27固定資本M（投入）'!AN11</f>
        <v>0</v>
      </c>
      <c r="AO12" s="221">
        <f>AO$5*'H27固定資本M（投入）'!AO11</f>
        <v>0</v>
      </c>
      <c r="AP12" s="276">
        <f t="shared" si="0"/>
        <v>4.6753581523402747</v>
      </c>
    </row>
    <row r="13" spans="1:42">
      <c r="A13" s="135" t="s">
        <v>275</v>
      </c>
      <c r="B13" s="98" t="s">
        <v>339</v>
      </c>
      <c r="C13" s="221">
        <f>C$5*'H27固定資本M（投入）'!C12</f>
        <v>0</v>
      </c>
      <c r="D13" s="221">
        <f>D$5*'H27固定資本M（投入）'!D12</f>
        <v>0</v>
      </c>
      <c r="E13" s="221">
        <f>E$5*'H27固定資本M（投入）'!E12</f>
        <v>0</v>
      </c>
      <c r="F13" s="221">
        <f>F$5*'H27固定資本M（投入）'!F12</f>
        <v>0</v>
      </c>
      <c r="G13" s="221">
        <f>G$5*'H27固定資本M（投入）'!G12</f>
        <v>0</v>
      </c>
      <c r="H13" s="221">
        <f>H$5*'H27固定資本M（投入）'!H12</f>
        <v>0</v>
      </c>
      <c r="I13" s="221">
        <f>I$5*'H27固定資本M（投入）'!I12</f>
        <v>0</v>
      </c>
      <c r="J13" s="221">
        <f>J$5*'H27固定資本M（投入）'!J12</f>
        <v>0</v>
      </c>
      <c r="K13" s="221">
        <f>K$5*'H27固定資本M（投入）'!K12</f>
        <v>0</v>
      </c>
      <c r="L13" s="221">
        <f>L$5*'H27固定資本M（投入）'!L12</f>
        <v>0</v>
      </c>
      <c r="M13" s="221">
        <f>M$5*'H27固定資本M（投入）'!M12</f>
        <v>0</v>
      </c>
      <c r="N13" s="221">
        <f>N$5*'H27固定資本M（投入）'!N12</f>
        <v>0</v>
      </c>
      <c r="O13" s="221">
        <f>O$5*'H27固定資本M（投入）'!O12</f>
        <v>0</v>
      </c>
      <c r="P13" s="221">
        <f>P$5*'H27固定資本M（投入）'!P12</f>
        <v>0</v>
      </c>
      <c r="Q13" s="221">
        <f>Q$5*'H27固定資本M（投入）'!Q12</f>
        <v>0</v>
      </c>
      <c r="R13" s="221">
        <f>R$5*'H27固定資本M（投入）'!R12</f>
        <v>0</v>
      </c>
      <c r="S13" s="221">
        <f>S$5*'H27固定資本M（投入）'!S12</f>
        <v>0</v>
      </c>
      <c r="T13" s="221">
        <f>T$5*'H27固定資本M（投入）'!T12</f>
        <v>0</v>
      </c>
      <c r="U13" s="221">
        <f>U$5*'H27固定資本M（投入）'!U12</f>
        <v>0</v>
      </c>
      <c r="V13" s="221">
        <f>V$5*'H27固定資本M（投入）'!V12</f>
        <v>0</v>
      </c>
      <c r="W13" s="221">
        <f>W$5*'H27固定資本M（投入）'!W12</f>
        <v>0</v>
      </c>
      <c r="X13" s="221">
        <f>X$5*'H27固定資本M（投入）'!X12</f>
        <v>0</v>
      </c>
      <c r="Y13" s="221">
        <f>Y$5*'H27固定資本M（投入）'!Y12</f>
        <v>0</v>
      </c>
      <c r="Z13" s="221">
        <f>Z$5*'H27固定資本M（投入）'!Z12</f>
        <v>0</v>
      </c>
      <c r="AA13" s="221">
        <f>AA$5*'H27固定資本M（投入）'!AA12</f>
        <v>0</v>
      </c>
      <c r="AB13" s="221">
        <f>AB$5*'H27固定資本M（投入）'!AB12</f>
        <v>0</v>
      </c>
      <c r="AC13" s="221">
        <f>AC$5*'H27固定資本M（投入）'!AC12</f>
        <v>0</v>
      </c>
      <c r="AD13" s="221">
        <f>AD$5*'H27固定資本M（投入）'!AD12</f>
        <v>0</v>
      </c>
      <c r="AE13" s="221">
        <f>AE$5*'H27固定資本M（投入）'!AE12</f>
        <v>0</v>
      </c>
      <c r="AF13" s="221">
        <f>AF$5*'H27固定資本M（投入）'!AF12</f>
        <v>0</v>
      </c>
      <c r="AG13" s="221">
        <f>AG$5*'H27固定資本M（投入）'!AG12</f>
        <v>0</v>
      </c>
      <c r="AH13" s="221">
        <f>AH$5*'H27固定資本M（投入）'!AH12</f>
        <v>0</v>
      </c>
      <c r="AI13" s="221">
        <f>AI$5*'H27固定資本M（投入）'!AI12</f>
        <v>0</v>
      </c>
      <c r="AJ13" s="221">
        <f>AJ$5*'H27固定資本M（投入）'!AJ12</f>
        <v>0</v>
      </c>
      <c r="AK13" s="221">
        <f>AK$5*'H27固定資本M（投入）'!AK12</f>
        <v>0</v>
      </c>
      <c r="AL13" s="221">
        <f>AL$5*'H27固定資本M（投入）'!AL12</f>
        <v>0</v>
      </c>
      <c r="AM13" s="221">
        <f>AM$5*'H27固定資本M（投入）'!AM12</f>
        <v>0</v>
      </c>
      <c r="AN13" s="221">
        <f>AN$5*'H27固定資本M（投入）'!AN12</f>
        <v>0</v>
      </c>
      <c r="AO13" s="221">
        <f>AO$5*'H27固定資本M（投入）'!AO12</f>
        <v>0</v>
      </c>
      <c r="AP13" s="276">
        <f t="shared" si="0"/>
        <v>0</v>
      </c>
    </row>
    <row r="14" spans="1:42">
      <c r="A14" s="135" t="s">
        <v>276</v>
      </c>
      <c r="B14" s="98" t="s">
        <v>340</v>
      </c>
      <c r="C14" s="221">
        <f>C$5*'H27固定資本M（投入）'!C13</f>
        <v>0</v>
      </c>
      <c r="D14" s="221">
        <f>D$5*'H27固定資本M（投入）'!D13</f>
        <v>0</v>
      </c>
      <c r="E14" s="221">
        <f>E$5*'H27固定資本M（投入）'!E13</f>
        <v>0</v>
      </c>
      <c r="F14" s="221">
        <f>F$5*'H27固定資本M（投入）'!F13</f>
        <v>0</v>
      </c>
      <c r="G14" s="221">
        <f>G$5*'H27固定資本M（投入）'!G13</f>
        <v>0</v>
      </c>
      <c r="H14" s="221">
        <f>H$5*'H27固定資本M（投入）'!H13</f>
        <v>0</v>
      </c>
      <c r="I14" s="221">
        <f>I$5*'H27固定資本M（投入）'!I13</f>
        <v>0</v>
      </c>
      <c r="J14" s="221">
        <f>J$5*'H27固定資本M（投入）'!J13</f>
        <v>0</v>
      </c>
      <c r="K14" s="221">
        <f>K$5*'H27固定資本M（投入）'!K13</f>
        <v>0</v>
      </c>
      <c r="L14" s="221">
        <f>L$5*'H27固定資本M（投入）'!L13</f>
        <v>0</v>
      </c>
      <c r="M14" s="221">
        <f>M$5*'H27固定資本M（投入）'!M13</f>
        <v>0</v>
      </c>
      <c r="N14" s="221">
        <f>N$5*'H27固定資本M（投入）'!N13</f>
        <v>0</v>
      </c>
      <c r="O14" s="221">
        <f>O$5*'H27固定資本M（投入）'!O13</f>
        <v>0</v>
      </c>
      <c r="P14" s="221">
        <f>P$5*'H27固定資本M（投入）'!P13</f>
        <v>0</v>
      </c>
      <c r="Q14" s="221">
        <f>Q$5*'H27固定資本M（投入）'!Q13</f>
        <v>0</v>
      </c>
      <c r="R14" s="221">
        <f>R$5*'H27固定資本M（投入）'!R13</f>
        <v>0</v>
      </c>
      <c r="S14" s="221">
        <f>S$5*'H27固定資本M（投入）'!S13</f>
        <v>0</v>
      </c>
      <c r="T14" s="221">
        <f>T$5*'H27固定資本M（投入）'!T13</f>
        <v>0</v>
      </c>
      <c r="U14" s="221">
        <f>U$5*'H27固定資本M（投入）'!U13</f>
        <v>0</v>
      </c>
      <c r="V14" s="221">
        <f>V$5*'H27固定資本M（投入）'!V13</f>
        <v>0</v>
      </c>
      <c r="W14" s="221">
        <f>W$5*'H27固定資本M（投入）'!W13</f>
        <v>0</v>
      </c>
      <c r="X14" s="221">
        <f>X$5*'H27固定資本M（投入）'!X13</f>
        <v>0</v>
      </c>
      <c r="Y14" s="221">
        <f>Y$5*'H27固定資本M（投入）'!Y13</f>
        <v>0</v>
      </c>
      <c r="Z14" s="221">
        <f>Z$5*'H27固定資本M（投入）'!Z13</f>
        <v>0</v>
      </c>
      <c r="AA14" s="221">
        <f>AA$5*'H27固定資本M（投入）'!AA13</f>
        <v>0</v>
      </c>
      <c r="AB14" s="221">
        <f>AB$5*'H27固定資本M（投入）'!AB13</f>
        <v>0</v>
      </c>
      <c r="AC14" s="221">
        <f>AC$5*'H27固定資本M（投入）'!AC13</f>
        <v>0</v>
      </c>
      <c r="AD14" s="221">
        <f>AD$5*'H27固定資本M（投入）'!AD13</f>
        <v>0</v>
      </c>
      <c r="AE14" s="221">
        <f>AE$5*'H27固定資本M（投入）'!AE13</f>
        <v>0</v>
      </c>
      <c r="AF14" s="221">
        <f>AF$5*'H27固定資本M（投入）'!AF13</f>
        <v>0</v>
      </c>
      <c r="AG14" s="221">
        <f>AG$5*'H27固定資本M（投入）'!AG13</f>
        <v>0</v>
      </c>
      <c r="AH14" s="221">
        <f>AH$5*'H27固定資本M（投入）'!AH13</f>
        <v>0</v>
      </c>
      <c r="AI14" s="221">
        <f>AI$5*'H27固定資本M（投入）'!AI13</f>
        <v>0</v>
      </c>
      <c r="AJ14" s="221">
        <f>AJ$5*'H27固定資本M（投入）'!AJ13</f>
        <v>0</v>
      </c>
      <c r="AK14" s="221">
        <f>AK$5*'H27固定資本M（投入）'!AK13</f>
        <v>0</v>
      </c>
      <c r="AL14" s="221">
        <f>AL$5*'H27固定資本M（投入）'!AL13</f>
        <v>0</v>
      </c>
      <c r="AM14" s="221">
        <f>AM$5*'H27固定資本M（投入）'!AM13</f>
        <v>0</v>
      </c>
      <c r="AN14" s="221">
        <f>AN$5*'H27固定資本M（投入）'!AN13</f>
        <v>0</v>
      </c>
      <c r="AO14" s="221">
        <f>AO$5*'H27固定資本M（投入）'!AO13</f>
        <v>0</v>
      </c>
      <c r="AP14" s="276">
        <f t="shared" si="0"/>
        <v>0</v>
      </c>
    </row>
    <row r="15" spans="1:42">
      <c r="A15" s="135" t="s">
        <v>172</v>
      </c>
      <c r="B15" s="98" t="s">
        <v>341</v>
      </c>
      <c r="C15" s="221">
        <f>C$5*'H27固定資本M（投入）'!C14</f>
        <v>0</v>
      </c>
      <c r="D15" s="221">
        <f>D$5*'H27固定資本M（投入）'!D14</f>
        <v>0</v>
      </c>
      <c r="E15" s="221">
        <f>E$5*'H27固定資本M（投入）'!E14</f>
        <v>0</v>
      </c>
      <c r="F15" s="221">
        <f>F$5*'H27固定資本M（投入）'!F14</f>
        <v>0</v>
      </c>
      <c r="G15" s="221">
        <f>G$5*'H27固定資本M（投入）'!G14</f>
        <v>0</v>
      </c>
      <c r="H15" s="221">
        <f>H$5*'H27固定資本M（投入）'!H14</f>
        <v>0</v>
      </c>
      <c r="I15" s="221">
        <f>I$5*'H27固定資本M（投入）'!I14</f>
        <v>0</v>
      </c>
      <c r="J15" s="221">
        <f>J$5*'H27固定資本M（投入）'!J14</f>
        <v>0</v>
      </c>
      <c r="K15" s="221">
        <f>K$5*'H27固定資本M（投入）'!K14</f>
        <v>0</v>
      </c>
      <c r="L15" s="221">
        <f>L$5*'H27固定資本M（投入）'!L14</f>
        <v>0</v>
      </c>
      <c r="M15" s="221">
        <f>M$5*'H27固定資本M（投入）'!M14</f>
        <v>0</v>
      </c>
      <c r="N15" s="221">
        <f>N$5*'H27固定資本M（投入）'!N14</f>
        <v>0</v>
      </c>
      <c r="O15" s="221">
        <f>O$5*'H27固定資本M（投入）'!O14</f>
        <v>0</v>
      </c>
      <c r="P15" s="221">
        <f>P$5*'H27固定資本M（投入）'!P14</f>
        <v>0</v>
      </c>
      <c r="Q15" s="221">
        <f>Q$5*'H27固定資本M（投入）'!Q14</f>
        <v>0</v>
      </c>
      <c r="R15" s="221">
        <f>R$5*'H27固定資本M（投入）'!R14</f>
        <v>0</v>
      </c>
      <c r="S15" s="221">
        <f>S$5*'H27固定資本M（投入）'!S14</f>
        <v>0</v>
      </c>
      <c r="T15" s="221">
        <f>T$5*'H27固定資本M（投入）'!T14</f>
        <v>0</v>
      </c>
      <c r="U15" s="221">
        <f>U$5*'H27固定資本M（投入）'!U14</f>
        <v>0</v>
      </c>
      <c r="V15" s="221">
        <f>V$5*'H27固定資本M（投入）'!V14</f>
        <v>0</v>
      </c>
      <c r="W15" s="221">
        <f>W$5*'H27固定資本M（投入）'!W14</f>
        <v>0</v>
      </c>
      <c r="X15" s="221">
        <f>X$5*'H27固定資本M（投入）'!X14</f>
        <v>0</v>
      </c>
      <c r="Y15" s="221">
        <f>Y$5*'H27固定資本M（投入）'!Y14</f>
        <v>0</v>
      </c>
      <c r="Z15" s="221">
        <f>Z$5*'H27固定資本M（投入）'!Z14</f>
        <v>0</v>
      </c>
      <c r="AA15" s="221">
        <f>AA$5*'H27固定資本M（投入）'!AA14</f>
        <v>0</v>
      </c>
      <c r="AB15" s="221">
        <f>AB$5*'H27固定資本M（投入）'!AB14</f>
        <v>0</v>
      </c>
      <c r="AC15" s="221">
        <f>AC$5*'H27固定資本M（投入）'!AC14</f>
        <v>0</v>
      </c>
      <c r="AD15" s="221">
        <f>AD$5*'H27固定資本M（投入）'!AD14</f>
        <v>0</v>
      </c>
      <c r="AE15" s="221">
        <f>AE$5*'H27固定資本M（投入）'!AE14</f>
        <v>0</v>
      </c>
      <c r="AF15" s="221">
        <f>AF$5*'H27固定資本M（投入）'!AF14</f>
        <v>0</v>
      </c>
      <c r="AG15" s="221">
        <f>AG$5*'H27固定資本M（投入）'!AG14</f>
        <v>0</v>
      </c>
      <c r="AH15" s="221">
        <f>AH$5*'H27固定資本M（投入）'!AH14</f>
        <v>0</v>
      </c>
      <c r="AI15" s="221">
        <f>AI$5*'H27固定資本M（投入）'!AI14</f>
        <v>0</v>
      </c>
      <c r="AJ15" s="221">
        <f>AJ$5*'H27固定資本M（投入）'!AJ14</f>
        <v>0</v>
      </c>
      <c r="AK15" s="221">
        <f>AK$5*'H27固定資本M（投入）'!AK14</f>
        <v>0</v>
      </c>
      <c r="AL15" s="221">
        <f>AL$5*'H27固定資本M（投入）'!AL14</f>
        <v>0</v>
      </c>
      <c r="AM15" s="221">
        <f>AM$5*'H27固定資本M（投入）'!AM14</f>
        <v>0</v>
      </c>
      <c r="AN15" s="221">
        <f>AN$5*'H27固定資本M（投入）'!AN14</f>
        <v>0</v>
      </c>
      <c r="AO15" s="221">
        <f>AO$5*'H27固定資本M（投入）'!AO14</f>
        <v>0</v>
      </c>
      <c r="AP15" s="276">
        <f t="shared" si="0"/>
        <v>0</v>
      </c>
    </row>
    <row r="16" spans="1:42">
      <c r="A16" s="135" t="s">
        <v>173</v>
      </c>
      <c r="B16" s="98" t="s">
        <v>342</v>
      </c>
      <c r="C16" s="221">
        <f>C$5*'H27固定資本M（投入）'!C15</f>
        <v>0</v>
      </c>
      <c r="D16" s="221">
        <f>D$5*'H27固定資本M（投入）'!D15</f>
        <v>0</v>
      </c>
      <c r="E16" s="221">
        <f>E$5*'H27固定資本M（投入）'!E15</f>
        <v>0</v>
      </c>
      <c r="F16" s="221">
        <f>F$5*'H27固定資本M（投入）'!F15</f>
        <v>0</v>
      </c>
      <c r="G16" s="221">
        <f>G$5*'H27固定資本M（投入）'!G15</f>
        <v>0</v>
      </c>
      <c r="H16" s="221">
        <f>H$5*'H27固定資本M（投入）'!H15</f>
        <v>0</v>
      </c>
      <c r="I16" s="221">
        <f>I$5*'H27固定資本M（投入）'!I15</f>
        <v>0</v>
      </c>
      <c r="J16" s="221">
        <f>J$5*'H27固定資本M（投入）'!J15</f>
        <v>0</v>
      </c>
      <c r="K16" s="221">
        <f>K$5*'H27固定資本M（投入）'!K15</f>
        <v>0</v>
      </c>
      <c r="L16" s="221">
        <f>L$5*'H27固定資本M（投入）'!L15</f>
        <v>0</v>
      </c>
      <c r="M16" s="221">
        <f>M$5*'H27固定資本M（投入）'!M15</f>
        <v>0</v>
      </c>
      <c r="N16" s="221">
        <f>N$5*'H27固定資本M（投入）'!N15</f>
        <v>0</v>
      </c>
      <c r="O16" s="221">
        <f>O$5*'H27固定資本M（投入）'!O15</f>
        <v>0</v>
      </c>
      <c r="P16" s="221">
        <f>P$5*'H27固定資本M（投入）'!P15</f>
        <v>0</v>
      </c>
      <c r="Q16" s="221">
        <f>Q$5*'H27固定資本M（投入）'!Q15</f>
        <v>0</v>
      </c>
      <c r="R16" s="221">
        <f>R$5*'H27固定資本M（投入）'!R15</f>
        <v>0</v>
      </c>
      <c r="S16" s="221">
        <f>S$5*'H27固定資本M（投入）'!S15</f>
        <v>0</v>
      </c>
      <c r="T16" s="221">
        <f>T$5*'H27固定資本M（投入）'!T15</f>
        <v>0</v>
      </c>
      <c r="U16" s="221">
        <f>U$5*'H27固定資本M（投入）'!U15</f>
        <v>0</v>
      </c>
      <c r="V16" s="221">
        <f>V$5*'H27固定資本M（投入）'!V15</f>
        <v>0</v>
      </c>
      <c r="W16" s="221">
        <f>W$5*'H27固定資本M（投入）'!W15</f>
        <v>0</v>
      </c>
      <c r="X16" s="221">
        <f>X$5*'H27固定資本M（投入）'!X15</f>
        <v>0</v>
      </c>
      <c r="Y16" s="221">
        <f>Y$5*'H27固定資本M（投入）'!Y15</f>
        <v>0</v>
      </c>
      <c r="Z16" s="221">
        <f>Z$5*'H27固定資本M（投入）'!Z15</f>
        <v>0</v>
      </c>
      <c r="AA16" s="221">
        <f>AA$5*'H27固定資本M（投入）'!AA15</f>
        <v>0</v>
      </c>
      <c r="AB16" s="221">
        <f>AB$5*'H27固定資本M（投入）'!AB15</f>
        <v>0</v>
      </c>
      <c r="AC16" s="221">
        <f>AC$5*'H27固定資本M（投入）'!AC15</f>
        <v>0</v>
      </c>
      <c r="AD16" s="221">
        <f>AD$5*'H27固定資本M（投入）'!AD15</f>
        <v>0</v>
      </c>
      <c r="AE16" s="221">
        <f>AE$5*'H27固定資本M（投入）'!AE15</f>
        <v>0</v>
      </c>
      <c r="AF16" s="221">
        <f>AF$5*'H27固定資本M（投入）'!AF15</f>
        <v>0</v>
      </c>
      <c r="AG16" s="221">
        <f>AG$5*'H27固定資本M（投入）'!AG15</f>
        <v>0</v>
      </c>
      <c r="AH16" s="221">
        <f>AH$5*'H27固定資本M（投入）'!AH15</f>
        <v>0</v>
      </c>
      <c r="AI16" s="221">
        <f>AI$5*'H27固定資本M（投入）'!AI15</f>
        <v>0</v>
      </c>
      <c r="AJ16" s="221">
        <f>AJ$5*'H27固定資本M（投入）'!AJ15</f>
        <v>0</v>
      </c>
      <c r="AK16" s="221">
        <f>AK$5*'H27固定資本M（投入）'!AK15</f>
        <v>0</v>
      </c>
      <c r="AL16" s="221">
        <f>AL$5*'H27固定資本M（投入）'!AL15</f>
        <v>0</v>
      </c>
      <c r="AM16" s="221">
        <f>AM$5*'H27固定資本M（投入）'!AM15</f>
        <v>0</v>
      </c>
      <c r="AN16" s="221">
        <f>AN$5*'H27固定資本M（投入）'!AN15</f>
        <v>0</v>
      </c>
      <c r="AO16" s="221">
        <f>AO$5*'H27固定資本M（投入）'!AO15</f>
        <v>0</v>
      </c>
      <c r="AP16" s="276">
        <f t="shared" si="0"/>
        <v>0</v>
      </c>
    </row>
    <row r="17" spans="1:42">
      <c r="A17" s="135" t="s">
        <v>174</v>
      </c>
      <c r="B17" s="98" t="s">
        <v>343</v>
      </c>
      <c r="C17" s="221">
        <f>C$5*'H27固定資本M（投入）'!C16</f>
        <v>0</v>
      </c>
      <c r="D17" s="221">
        <f>D$5*'H27固定資本M（投入）'!D16</f>
        <v>0</v>
      </c>
      <c r="E17" s="221">
        <f>E$5*'H27固定資本M（投入）'!E16</f>
        <v>0</v>
      </c>
      <c r="F17" s="221">
        <f>F$5*'H27固定資本M（投入）'!F16</f>
        <v>0</v>
      </c>
      <c r="G17" s="221">
        <f>G$5*'H27固定資本M（投入）'!G16</f>
        <v>0</v>
      </c>
      <c r="H17" s="221">
        <f>H$5*'H27固定資本M（投入）'!H16</f>
        <v>0</v>
      </c>
      <c r="I17" s="221">
        <f>I$5*'H27固定資本M（投入）'!I16</f>
        <v>0</v>
      </c>
      <c r="J17" s="221">
        <f>J$5*'H27固定資本M（投入）'!J16</f>
        <v>0</v>
      </c>
      <c r="K17" s="221">
        <f>K$5*'H27固定資本M（投入）'!K16</f>
        <v>0</v>
      </c>
      <c r="L17" s="221">
        <f>L$5*'H27固定資本M（投入）'!L16</f>
        <v>0</v>
      </c>
      <c r="M17" s="221">
        <f>M$5*'H27固定資本M（投入）'!M16</f>
        <v>0</v>
      </c>
      <c r="N17" s="221">
        <f>N$5*'H27固定資本M（投入）'!N16</f>
        <v>0</v>
      </c>
      <c r="O17" s="221">
        <f>O$5*'H27固定資本M（投入）'!O16</f>
        <v>0</v>
      </c>
      <c r="P17" s="221">
        <f>P$5*'H27固定資本M（投入）'!P16</f>
        <v>0</v>
      </c>
      <c r="Q17" s="221">
        <f>Q$5*'H27固定資本M（投入）'!Q16</f>
        <v>0</v>
      </c>
      <c r="R17" s="221">
        <f>R$5*'H27固定資本M（投入）'!R16</f>
        <v>0</v>
      </c>
      <c r="S17" s="221">
        <f>S$5*'H27固定資本M（投入）'!S16</f>
        <v>0</v>
      </c>
      <c r="T17" s="221">
        <f>T$5*'H27固定資本M（投入）'!T16</f>
        <v>0</v>
      </c>
      <c r="U17" s="221">
        <f>U$5*'H27固定資本M（投入）'!U16</f>
        <v>0</v>
      </c>
      <c r="V17" s="221">
        <f>V$5*'H27固定資本M（投入）'!V16</f>
        <v>0</v>
      </c>
      <c r="W17" s="221">
        <f>W$5*'H27固定資本M（投入）'!W16</f>
        <v>0</v>
      </c>
      <c r="X17" s="221">
        <f>X$5*'H27固定資本M（投入）'!X16</f>
        <v>0</v>
      </c>
      <c r="Y17" s="221">
        <f>Y$5*'H27固定資本M（投入）'!Y16</f>
        <v>0</v>
      </c>
      <c r="Z17" s="221">
        <f>Z$5*'H27固定資本M（投入）'!Z16</f>
        <v>0</v>
      </c>
      <c r="AA17" s="221">
        <f>AA$5*'H27固定資本M（投入）'!AA16</f>
        <v>0</v>
      </c>
      <c r="AB17" s="221">
        <f>AB$5*'H27固定資本M（投入）'!AB16</f>
        <v>0</v>
      </c>
      <c r="AC17" s="221">
        <f>AC$5*'H27固定資本M（投入）'!AC16</f>
        <v>0</v>
      </c>
      <c r="AD17" s="221">
        <f>AD$5*'H27固定資本M（投入）'!AD16</f>
        <v>0</v>
      </c>
      <c r="AE17" s="221">
        <f>AE$5*'H27固定資本M（投入）'!AE16</f>
        <v>0</v>
      </c>
      <c r="AF17" s="221">
        <f>AF$5*'H27固定資本M（投入）'!AF16</f>
        <v>0</v>
      </c>
      <c r="AG17" s="221">
        <f>AG$5*'H27固定資本M（投入）'!AG16</f>
        <v>0</v>
      </c>
      <c r="AH17" s="221">
        <f>AH$5*'H27固定資本M（投入）'!AH16</f>
        <v>0</v>
      </c>
      <c r="AI17" s="221">
        <f>AI$5*'H27固定資本M（投入）'!AI16</f>
        <v>0</v>
      </c>
      <c r="AJ17" s="221">
        <f>AJ$5*'H27固定資本M（投入）'!AJ16</f>
        <v>0</v>
      </c>
      <c r="AK17" s="221">
        <f>AK$5*'H27固定資本M（投入）'!AK16</f>
        <v>0</v>
      </c>
      <c r="AL17" s="221">
        <f>AL$5*'H27固定資本M（投入）'!AL16</f>
        <v>0</v>
      </c>
      <c r="AM17" s="221">
        <f>AM$5*'H27固定資本M（投入）'!AM16</f>
        <v>0</v>
      </c>
      <c r="AN17" s="221">
        <f>AN$5*'H27固定資本M（投入）'!AN16</f>
        <v>0</v>
      </c>
      <c r="AO17" s="221">
        <f>AO$5*'H27固定資本M（投入）'!AO16</f>
        <v>0</v>
      </c>
      <c r="AP17" s="276">
        <f t="shared" si="0"/>
        <v>0</v>
      </c>
    </row>
    <row r="18" spans="1:42">
      <c r="A18" s="135" t="s">
        <v>175</v>
      </c>
      <c r="B18" s="98" t="s">
        <v>344</v>
      </c>
      <c r="C18" s="221">
        <f>C$5*'H27固定資本M（投入）'!C17</f>
        <v>0</v>
      </c>
      <c r="D18" s="221">
        <f>D$5*'H27固定資本M（投入）'!D17</f>
        <v>0</v>
      </c>
      <c r="E18" s="221">
        <f>E$5*'H27固定資本M（投入）'!E17</f>
        <v>0</v>
      </c>
      <c r="F18" s="221">
        <f>F$5*'H27固定資本M（投入）'!F17</f>
        <v>0</v>
      </c>
      <c r="G18" s="221">
        <f>G$5*'H27固定資本M（投入）'!G17</f>
        <v>0</v>
      </c>
      <c r="H18" s="221">
        <f>H$5*'H27固定資本M（投入）'!H17</f>
        <v>0</v>
      </c>
      <c r="I18" s="221">
        <f>I$5*'H27固定資本M（投入）'!I17</f>
        <v>0</v>
      </c>
      <c r="J18" s="221">
        <f>J$5*'H27固定資本M（投入）'!J17</f>
        <v>0</v>
      </c>
      <c r="K18" s="221">
        <f>K$5*'H27固定資本M（投入）'!K17</f>
        <v>0</v>
      </c>
      <c r="L18" s="221">
        <f>L$5*'H27固定資本M（投入）'!L17</f>
        <v>0</v>
      </c>
      <c r="M18" s="221">
        <f>M$5*'H27固定資本M（投入）'!M17</f>
        <v>0</v>
      </c>
      <c r="N18" s="221">
        <f>N$5*'H27固定資本M（投入）'!N17</f>
        <v>0</v>
      </c>
      <c r="O18" s="221">
        <f>O$5*'H27固定資本M（投入）'!O17</f>
        <v>0</v>
      </c>
      <c r="P18" s="221">
        <f>P$5*'H27固定資本M（投入）'!P17</f>
        <v>0</v>
      </c>
      <c r="Q18" s="221">
        <f>Q$5*'H27固定資本M（投入）'!Q17</f>
        <v>0</v>
      </c>
      <c r="R18" s="221">
        <f>R$5*'H27固定資本M（投入）'!R17</f>
        <v>0</v>
      </c>
      <c r="S18" s="221">
        <f>S$5*'H27固定資本M（投入）'!S17</f>
        <v>0</v>
      </c>
      <c r="T18" s="221">
        <f>T$5*'H27固定資本M（投入）'!T17</f>
        <v>0</v>
      </c>
      <c r="U18" s="221">
        <f>U$5*'H27固定資本M（投入）'!U17</f>
        <v>0</v>
      </c>
      <c r="V18" s="221">
        <f>V$5*'H27固定資本M（投入）'!V17</f>
        <v>0</v>
      </c>
      <c r="W18" s="221">
        <f>W$5*'H27固定資本M（投入）'!W17</f>
        <v>0</v>
      </c>
      <c r="X18" s="221">
        <f>X$5*'H27固定資本M（投入）'!X17</f>
        <v>0</v>
      </c>
      <c r="Y18" s="221">
        <f>Y$5*'H27固定資本M（投入）'!Y17</f>
        <v>0</v>
      </c>
      <c r="Z18" s="221">
        <f>Z$5*'H27固定資本M（投入）'!Z17</f>
        <v>0</v>
      </c>
      <c r="AA18" s="221">
        <f>AA$5*'H27固定資本M（投入）'!AA17</f>
        <v>0</v>
      </c>
      <c r="AB18" s="221">
        <f>AB$5*'H27固定資本M（投入）'!AB17</f>
        <v>0</v>
      </c>
      <c r="AC18" s="221">
        <f>AC$5*'H27固定資本M（投入）'!AC17</f>
        <v>0</v>
      </c>
      <c r="AD18" s="221">
        <f>AD$5*'H27固定資本M（投入）'!AD17</f>
        <v>0</v>
      </c>
      <c r="AE18" s="221">
        <f>AE$5*'H27固定資本M（投入）'!AE17</f>
        <v>0</v>
      </c>
      <c r="AF18" s="221">
        <f>AF$5*'H27固定資本M（投入）'!AF17</f>
        <v>0</v>
      </c>
      <c r="AG18" s="221">
        <f>AG$5*'H27固定資本M（投入）'!AG17</f>
        <v>0</v>
      </c>
      <c r="AH18" s="221">
        <f>AH$5*'H27固定資本M（投入）'!AH17</f>
        <v>0</v>
      </c>
      <c r="AI18" s="221">
        <f>AI$5*'H27固定資本M（投入）'!AI17</f>
        <v>0</v>
      </c>
      <c r="AJ18" s="221">
        <f>AJ$5*'H27固定資本M（投入）'!AJ17</f>
        <v>0</v>
      </c>
      <c r="AK18" s="221">
        <f>AK$5*'H27固定資本M（投入）'!AK17</f>
        <v>0</v>
      </c>
      <c r="AL18" s="221">
        <f>AL$5*'H27固定資本M（投入）'!AL17</f>
        <v>0</v>
      </c>
      <c r="AM18" s="221">
        <f>AM$5*'H27固定資本M（投入）'!AM17</f>
        <v>0</v>
      </c>
      <c r="AN18" s="221">
        <f>AN$5*'H27固定資本M（投入）'!AN17</f>
        <v>0</v>
      </c>
      <c r="AO18" s="221">
        <f>AO$5*'H27固定資本M（投入）'!AO17</f>
        <v>0</v>
      </c>
      <c r="AP18" s="276">
        <f t="shared" si="0"/>
        <v>0</v>
      </c>
    </row>
    <row r="19" spans="1:42">
      <c r="A19" s="135" t="s">
        <v>176</v>
      </c>
      <c r="B19" s="98" t="s">
        <v>345</v>
      </c>
      <c r="C19" s="221">
        <f>C$5*'H27固定資本M（投入）'!C18</f>
        <v>0</v>
      </c>
      <c r="D19" s="221">
        <f>D$5*'H27固定資本M（投入）'!D18</f>
        <v>0</v>
      </c>
      <c r="E19" s="221">
        <f>E$5*'H27固定資本M（投入）'!E18</f>
        <v>0</v>
      </c>
      <c r="F19" s="221">
        <f>F$5*'H27固定資本M（投入）'!F18</f>
        <v>0</v>
      </c>
      <c r="G19" s="221">
        <f>G$5*'H27固定資本M（投入）'!G18</f>
        <v>0</v>
      </c>
      <c r="H19" s="221">
        <f>H$5*'H27固定資本M（投入）'!H18</f>
        <v>0</v>
      </c>
      <c r="I19" s="221">
        <f>I$5*'H27固定資本M（投入）'!I18</f>
        <v>0</v>
      </c>
      <c r="J19" s="221">
        <f>J$5*'H27固定資本M（投入）'!J18</f>
        <v>0</v>
      </c>
      <c r="K19" s="221">
        <f>K$5*'H27固定資本M（投入）'!K18</f>
        <v>0</v>
      </c>
      <c r="L19" s="221">
        <f>L$5*'H27固定資本M（投入）'!L18</f>
        <v>0</v>
      </c>
      <c r="M19" s="221">
        <f>M$5*'H27固定資本M（投入）'!M18</f>
        <v>0</v>
      </c>
      <c r="N19" s="221">
        <f>N$5*'H27固定資本M（投入）'!N18</f>
        <v>0</v>
      </c>
      <c r="O19" s="221">
        <f>O$5*'H27固定資本M（投入）'!O18</f>
        <v>0</v>
      </c>
      <c r="P19" s="221">
        <f>P$5*'H27固定資本M（投入）'!P18</f>
        <v>0</v>
      </c>
      <c r="Q19" s="221">
        <f>Q$5*'H27固定資本M（投入）'!Q18</f>
        <v>0</v>
      </c>
      <c r="R19" s="221">
        <f>R$5*'H27固定資本M（投入）'!R18</f>
        <v>0</v>
      </c>
      <c r="S19" s="221">
        <f>S$5*'H27固定資本M（投入）'!S18</f>
        <v>0</v>
      </c>
      <c r="T19" s="221">
        <f>T$5*'H27固定資本M（投入）'!T18</f>
        <v>0</v>
      </c>
      <c r="U19" s="221">
        <f>U$5*'H27固定資本M（投入）'!U18</f>
        <v>4.2929948391693262</v>
      </c>
      <c r="V19" s="221">
        <f>V$5*'H27固定資本M（投入）'!V18</f>
        <v>0</v>
      </c>
      <c r="W19" s="221">
        <f>W$5*'H27固定資本M（投入）'!W18</f>
        <v>0</v>
      </c>
      <c r="X19" s="221">
        <f>X$5*'H27固定資本M（投入）'!X18</f>
        <v>0</v>
      </c>
      <c r="Y19" s="221">
        <f>Y$5*'H27固定資本M（投入）'!Y18</f>
        <v>0</v>
      </c>
      <c r="Z19" s="221">
        <f>Z$5*'H27固定資本M（投入）'!Z18</f>
        <v>0</v>
      </c>
      <c r="AA19" s="221">
        <f>AA$5*'H27固定資本M（投入）'!AA18</f>
        <v>0</v>
      </c>
      <c r="AB19" s="221">
        <f>AB$5*'H27固定資本M（投入）'!AB18</f>
        <v>0</v>
      </c>
      <c r="AC19" s="221">
        <f>AC$5*'H27固定資本M（投入）'!AC18</f>
        <v>0</v>
      </c>
      <c r="AD19" s="221">
        <f>AD$5*'H27固定資本M（投入）'!AD18</f>
        <v>0</v>
      </c>
      <c r="AE19" s="221">
        <f>AE$5*'H27固定資本M（投入）'!AE18</f>
        <v>0</v>
      </c>
      <c r="AF19" s="221">
        <f>AF$5*'H27固定資本M（投入）'!AF18</f>
        <v>0</v>
      </c>
      <c r="AG19" s="221">
        <f>AG$5*'H27固定資本M（投入）'!AG18</f>
        <v>0</v>
      </c>
      <c r="AH19" s="221">
        <f>AH$5*'H27固定資本M（投入）'!AH18</f>
        <v>0</v>
      </c>
      <c r="AI19" s="221">
        <f>AI$5*'H27固定資本M（投入）'!AI18</f>
        <v>0</v>
      </c>
      <c r="AJ19" s="221">
        <f>AJ$5*'H27固定資本M（投入）'!AJ18</f>
        <v>0</v>
      </c>
      <c r="AK19" s="221">
        <f>AK$5*'H27固定資本M（投入）'!AK18</f>
        <v>0</v>
      </c>
      <c r="AL19" s="221">
        <f>AL$5*'H27固定資本M（投入）'!AL18</f>
        <v>0</v>
      </c>
      <c r="AM19" s="221">
        <f>AM$5*'H27固定資本M（投入）'!AM18</f>
        <v>0</v>
      </c>
      <c r="AN19" s="221">
        <f>AN$5*'H27固定資本M（投入）'!AN18</f>
        <v>0</v>
      </c>
      <c r="AO19" s="221">
        <f>AO$5*'H27固定資本M（投入）'!AO18</f>
        <v>0</v>
      </c>
      <c r="AP19" s="276">
        <f t="shared" si="0"/>
        <v>4.2929948391693262</v>
      </c>
    </row>
    <row r="20" spans="1:42">
      <c r="A20" s="135" t="s">
        <v>177</v>
      </c>
      <c r="B20" s="98" t="s">
        <v>346</v>
      </c>
      <c r="C20" s="221">
        <f>C$5*'H27固定資本M（投入）'!C19</f>
        <v>0</v>
      </c>
      <c r="D20" s="221">
        <f>D$5*'H27固定資本M（投入）'!D19</f>
        <v>0</v>
      </c>
      <c r="E20" s="221">
        <f>E$5*'H27固定資本M（投入）'!E19</f>
        <v>0</v>
      </c>
      <c r="F20" s="221">
        <f>F$5*'H27固定資本M（投入）'!F19</f>
        <v>0</v>
      </c>
      <c r="G20" s="221">
        <f>G$5*'H27固定資本M（投入）'!G19</f>
        <v>0</v>
      </c>
      <c r="H20" s="221">
        <f>H$5*'H27固定資本M（投入）'!H19</f>
        <v>0</v>
      </c>
      <c r="I20" s="221">
        <f>I$5*'H27固定資本M（投入）'!I19</f>
        <v>0</v>
      </c>
      <c r="J20" s="221">
        <f>J$5*'H27固定資本M（投入）'!J19</f>
        <v>0</v>
      </c>
      <c r="K20" s="221">
        <f>K$5*'H27固定資本M（投入）'!K19</f>
        <v>0</v>
      </c>
      <c r="L20" s="221">
        <f>L$5*'H27固定資本M（投入）'!L19</f>
        <v>0</v>
      </c>
      <c r="M20" s="221">
        <f>M$5*'H27固定資本M（投入）'!M19</f>
        <v>0</v>
      </c>
      <c r="N20" s="221">
        <f>N$5*'H27固定資本M（投入）'!N19</f>
        <v>0</v>
      </c>
      <c r="O20" s="221">
        <f>O$5*'H27固定資本M（投入）'!O19</f>
        <v>0</v>
      </c>
      <c r="P20" s="221">
        <f>P$5*'H27固定資本M（投入）'!P19</f>
        <v>0</v>
      </c>
      <c r="Q20" s="221">
        <f>Q$5*'H27固定資本M（投入）'!Q19</f>
        <v>0</v>
      </c>
      <c r="R20" s="221">
        <f>R$5*'H27固定資本M（投入）'!R19</f>
        <v>0</v>
      </c>
      <c r="S20" s="221">
        <f>S$5*'H27固定資本M（投入）'!S19</f>
        <v>0</v>
      </c>
      <c r="T20" s="221">
        <f>T$5*'H27固定資本M（投入）'!T19</f>
        <v>0</v>
      </c>
      <c r="U20" s="221">
        <f>U$5*'H27固定資本M（投入）'!U19</f>
        <v>81.206019716055849</v>
      </c>
      <c r="V20" s="221">
        <f>V$5*'H27固定資本M（投入）'!V19</f>
        <v>0</v>
      </c>
      <c r="W20" s="221">
        <f>W$5*'H27固定資本M（投入）'!W19</f>
        <v>0</v>
      </c>
      <c r="X20" s="221">
        <f>X$5*'H27固定資本M（投入）'!X19</f>
        <v>0</v>
      </c>
      <c r="Y20" s="221">
        <f>Y$5*'H27固定資本M（投入）'!Y19</f>
        <v>0</v>
      </c>
      <c r="Z20" s="221">
        <f>Z$5*'H27固定資本M（投入）'!Z19</f>
        <v>0</v>
      </c>
      <c r="AA20" s="221">
        <f>AA$5*'H27固定資本M（投入）'!AA19</f>
        <v>0</v>
      </c>
      <c r="AB20" s="221">
        <f>AB$5*'H27固定資本M（投入）'!AB19</f>
        <v>0</v>
      </c>
      <c r="AC20" s="221">
        <f>AC$5*'H27固定資本M（投入）'!AC19</f>
        <v>0</v>
      </c>
      <c r="AD20" s="221">
        <f>AD$5*'H27固定資本M（投入）'!AD19</f>
        <v>0</v>
      </c>
      <c r="AE20" s="221">
        <f>AE$5*'H27固定資本M（投入）'!AE19</f>
        <v>0</v>
      </c>
      <c r="AF20" s="221">
        <f>AF$5*'H27固定資本M（投入）'!AF19</f>
        <v>0</v>
      </c>
      <c r="AG20" s="221">
        <f>AG$5*'H27固定資本M（投入）'!AG19</f>
        <v>0</v>
      </c>
      <c r="AH20" s="221">
        <f>AH$5*'H27固定資本M（投入）'!AH19</f>
        <v>0</v>
      </c>
      <c r="AI20" s="221">
        <f>AI$5*'H27固定資本M（投入）'!AI19</f>
        <v>0</v>
      </c>
      <c r="AJ20" s="221">
        <f>AJ$5*'H27固定資本M（投入）'!AJ19</f>
        <v>0</v>
      </c>
      <c r="AK20" s="221">
        <f>AK$5*'H27固定資本M（投入）'!AK19</f>
        <v>0</v>
      </c>
      <c r="AL20" s="221">
        <f>AL$5*'H27固定資本M（投入）'!AL19</f>
        <v>0</v>
      </c>
      <c r="AM20" s="221">
        <f>AM$5*'H27固定資本M（投入）'!AM19</f>
        <v>0</v>
      </c>
      <c r="AN20" s="221">
        <f>AN$5*'H27固定資本M（投入）'!AN19</f>
        <v>0</v>
      </c>
      <c r="AO20" s="221">
        <f>AO$5*'H27固定資本M（投入）'!AO19</f>
        <v>0</v>
      </c>
      <c r="AP20" s="276">
        <f t="shared" si="0"/>
        <v>81.206019716055849</v>
      </c>
    </row>
    <row r="21" spans="1:42">
      <c r="A21" s="135" t="s">
        <v>178</v>
      </c>
      <c r="B21" s="98" t="s">
        <v>347</v>
      </c>
      <c r="C21" s="221">
        <f>C$5*'H27固定資本M（投入）'!C20</f>
        <v>0</v>
      </c>
      <c r="D21" s="221">
        <f>D$5*'H27固定資本M（投入）'!D20</f>
        <v>0</v>
      </c>
      <c r="E21" s="221">
        <f>E$5*'H27固定資本M（投入）'!E20</f>
        <v>0</v>
      </c>
      <c r="F21" s="221">
        <f>F$5*'H27固定資本M（投入）'!F20</f>
        <v>0</v>
      </c>
      <c r="G21" s="221">
        <f>G$5*'H27固定資本M（投入）'!G20</f>
        <v>0</v>
      </c>
      <c r="H21" s="221">
        <f>H$5*'H27固定資本M（投入）'!H20</f>
        <v>0</v>
      </c>
      <c r="I21" s="221">
        <f>I$5*'H27固定資本M（投入）'!I20</f>
        <v>0</v>
      </c>
      <c r="J21" s="221">
        <f>J$5*'H27固定資本M（投入）'!J20</f>
        <v>0</v>
      </c>
      <c r="K21" s="221">
        <f>K$5*'H27固定資本M（投入）'!K20</f>
        <v>0</v>
      </c>
      <c r="L21" s="221">
        <f>L$5*'H27固定資本M（投入）'!L20</f>
        <v>0</v>
      </c>
      <c r="M21" s="221">
        <f>M$5*'H27固定資本M（投入）'!M20</f>
        <v>0</v>
      </c>
      <c r="N21" s="221">
        <f>N$5*'H27固定資本M（投入）'!N20</f>
        <v>0</v>
      </c>
      <c r="O21" s="221">
        <f>O$5*'H27固定資本M（投入）'!O20</f>
        <v>0</v>
      </c>
      <c r="P21" s="221">
        <f>P$5*'H27固定資本M（投入）'!P20</f>
        <v>0</v>
      </c>
      <c r="Q21" s="221">
        <f>Q$5*'H27固定資本M（投入）'!Q20</f>
        <v>0</v>
      </c>
      <c r="R21" s="221">
        <f>R$5*'H27固定資本M（投入）'!R20</f>
        <v>0</v>
      </c>
      <c r="S21" s="221">
        <f>S$5*'H27固定資本M（投入）'!S20</f>
        <v>0</v>
      </c>
      <c r="T21" s="221">
        <f>T$5*'H27固定資本M（投入）'!T20</f>
        <v>0</v>
      </c>
      <c r="U21" s="221">
        <f>U$5*'H27固定資本M（投入）'!U20</f>
        <v>288.01516564601678</v>
      </c>
      <c r="V21" s="221">
        <f>V$5*'H27固定資本M（投入）'!V20</f>
        <v>0</v>
      </c>
      <c r="W21" s="221">
        <f>W$5*'H27固定資本M（投入）'!W20</f>
        <v>0</v>
      </c>
      <c r="X21" s="221">
        <f>X$5*'H27固定資本M（投入）'!X20</f>
        <v>0</v>
      </c>
      <c r="Y21" s="221">
        <f>Y$5*'H27固定資本M（投入）'!Y20</f>
        <v>0</v>
      </c>
      <c r="Z21" s="221">
        <f>Z$5*'H27固定資本M（投入）'!Z20</f>
        <v>0</v>
      </c>
      <c r="AA21" s="221">
        <f>AA$5*'H27固定資本M（投入）'!AA20</f>
        <v>0</v>
      </c>
      <c r="AB21" s="221">
        <f>AB$5*'H27固定資本M（投入）'!AB20</f>
        <v>0</v>
      </c>
      <c r="AC21" s="221">
        <f>AC$5*'H27固定資本M（投入）'!AC20</f>
        <v>0</v>
      </c>
      <c r="AD21" s="221">
        <f>AD$5*'H27固定資本M（投入）'!AD20</f>
        <v>0</v>
      </c>
      <c r="AE21" s="221">
        <f>AE$5*'H27固定資本M（投入）'!AE20</f>
        <v>0</v>
      </c>
      <c r="AF21" s="221">
        <f>AF$5*'H27固定資本M（投入）'!AF20</f>
        <v>0</v>
      </c>
      <c r="AG21" s="221">
        <f>AG$5*'H27固定資本M（投入）'!AG20</f>
        <v>0</v>
      </c>
      <c r="AH21" s="221">
        <f>AH$5*'H27固定資本M（投入）'!AH20</f>
        <v>0</v>
      </c>
      <c r="AI21" s="221">
        <f>AI$5*'H27固定資本M（投入）'!AI20</f>
        <v>0</v>
      </c>
      <c r="AJ21" s="221">
        <f>AJ$5*'H27固定資本M（投入）'!AJ20</f>
        <v>0</v>
      </c>
      <c r="AK21" s="221">
        <f>AK$5*'H27固定資本M（投入）'!AK20</f>
        <v>0</v>
      </c>
      <c r="AL21" s="221">
        <f>AL$5*'H27固定資本M（投入）'!AL20</f>
        <v>0</v>
      </c>
      <c r="AM21" s="221">
        <f>AM$5*'H27固定資本M（投入）'!AM20</f>
        <v>0</v>
      </c>
      <c r="AN21" s="221">
        <f>AN$5*'H27固定資本M（投入）'!AN20</f>
        <v>0</v>
      </c>
      <c r="AO21" s="221">
        <f>AO$5*'H27固定資本M（投入）'!AO20</f>
        <v>0</v>
      </c>
      <c r="AP21" s="276">
        <f t="shared" si="0"/>
        <v>288.01516564601678</v>
      </c>
    </row>
    <row r="22" spans="1:42">
      <c r="A22" s="135" t="s">
        <v>179</v>
      </c>
      <c r="B22" s="98" t="s">
        <v>348</v>
      </c>
      <c r="C22" s="221">
        <f>C$5*'H27固定資本M（投入）'!C21</f>
        <v>0</v>
      </c>
      <c r="D22" s="221">
        <f>D$5*'H27固定資本M（投入）'!D21</f>
        <v>0</v>
      </c>
      <c r="E22" s="221">
        <f>E$5*'H27固定資本M（投入）'!E21</f>
        <v>0</v>
      </c>
      <c r="F22" s="221">
        <f>F$5*'H27固定資本M（投入）'!F21</f>
        <v>0</v>
      </c>
      <c r="G22" s="221">
        <f>G$5*'H27固定資本M（投入）'!G21</f>
        <v>0</v>
      </c>
      <c r="H22" s="221">
        <f>H$5*'H27固定資本M（投入）'!H21</f>
        <v>0</v>
      </c>
      <c r="I22" s="221">
        <f>I$5*'H27固定資本M（投入）'!I21</f>
        <v>0</v>
      </c>
      <c r="J22" s="221">
        <f>J$5*'H27固定資本M（投入）'!J21</f>
        <v>0</v>
      </c>
      <c r="K22" s="221">
        <f>K$5*'H27固定資本M（投入）'!K21</f>
        <v>0</v>
      </c>
      <c r="L22" s="221">
        <f>L$5*'H27固定資本M（投入）'!L21</f>
        <v>0</v>
      </c>
      <c r="M22" s="221">
        <f>M$5*'H27固定資本M（投入）'!M21</f>
        <v>0</v>
      </c>
      <c r="N22" s="221">
        <f>N$5*'H27固定資本M（投入）'!N21</f>
        <v>0</v>
      </c>
      <c r="O22" s="221">
        <f>O$5*'H27固定資本M（投入）'!O21</f>
        <v>0</v>
      </c>
      <c r="P22" s="221">
        <f>P$5*'H27固定資本M（投入）'!P21</f>
        <v>0</v>
      </c>
      <c r="Q22" s="221">
        <f>Q$5*'H27固定資本M（投入）'!Q21</f>
        <v>0</v>
      </c>
      <c r="R22" s="221">
        <f>R$5*'H27固定資本M（投入）'!R21</f>
        <v>0</v>
      </c>
      <c r="S22" s="221">
        <f>S$5*'H27固定資本M（投入）'!S21</f>
        <v>0</v>
      </c>
      <c r="T22" s="221">
        <f>T$5*'H27固定資本M（投入）'!T21</f>
        <v>0</v>
      </c>
      <c r="U22" s="221">
        <f>U$5*'H27固定資本M（投入）'!U21</f>
        <v>56.684287123342607</v>
      </c>
      <c r="V22" s="221">
        <f>V$5*'H27固定資本M（投入）'!V21</f>
        <v>0</v>
      </c>
      <c r="W22" s="221">
        <f>W$5*'H27固定資本M（投入）'!W21</f>
        <v>0</v>
      </c>
      <c r="X22" s="221">
        <f>X$5*'H27固定資本M（投入）'!X21</f>
        <v>0</v>
      </c>
      <c r="Y22" s="221">
        <f>Y$5*'H27固定資本M（投入）'!Y21</f>
        <v>0</v>
      </c>
      <c r="Z22" s="221">
        <f>Z$5*'H27固定資本M（投入）'!Z21</f>
        <v>0</v>
      </c>
      <c r="AA22" s="221">
        <f>AA$5*'H27固定資本M（投入）'!AA21</f>
        <v>0</v>
      </c>
      <c r="AB22" s="221">
        <f>AB$5*'H27固定資本M（投入）'!AB21</f>
        <v>0</v>
      </c>
      <c r="AC22" s="221">
        <f>AC$5*'H27固定資本M（投入）'!AC21</f>
        <v>0</v>
      </c>
      <c r="AD22" s="221">
        <f>AD$5*'H27固定資本M（投入）'!AD21</f>
        <v>0</v>
      </c>
      <c r="AE22" s="221">
        <f>AE$5*'H27固定資本M（投入）'!AE21</f>
        <v>0</v>
      </c>
      <c r="AF22" s="221">
        <f>AF$5*'H27固定資本M（投入）'!AF21</f>
        <v>0</v>
      </c>
      <c r="AG22" s="221">
        <f>AG$5*'H27固定資本M（投入）'!AG21</f>
        <v>0</v>
      </c>
      <c r="AH22" s="221">
        <f>AH$5*'H27固定資本M（投入）'!AH21</f>
        <v>0</v>
      </c>
      <c r="AI22" s="221">
        <f>AI$5*'H27固定資本M（投入）'!AI21</f>
        <v>0</v>
      </c>
      <c r="AJ22" s="221">
        <f>AJ$5*'H27固定資本M（投入）'!AJ21</f>
        <v>0</v>
      </c>
      <c r="AK22" s="221">
        <f>AK$5*'H27固定資本M（投入）'!AK21</f>
        <v>0</v>
      </c>
      <c r="AL22" s="221">
        <f>AL$5*'H27固定資本M（投入）'!AL21</f>
        <v>0</v>
      </c>
      <c r="AM22" s="221">
        <f>AM$5*'H27固定資本M（投入）'!AM21</f>
        <v>0</v>
      </c>
      <c r="AN22" s="221">
        <f>AN$5*'H27固定資本M（投入）'!AN21</f>
        <v>0</v>
      </c>
      <c r="AO22" s="221">
        <f>AO$5*'H27固定資本M（投入）'!AO21</f>
        <v>0</v>
      </c>
      <c r="AP22" s="276">
        <f t="shared" si="0"/>
        <v>56.684287123342607</v>
      </c>
    </row>
    <row r="23" spans="1:42">
      <c r="A23" s="135" t="s">
        <v>180</v>
      </c>
      <c r="B23" s="98" t="s">
        <v>349</v>
      </c>
      <c r="C23" s="221">
        <f>C$5*'H27固定資本M（投入）'!C22</f>
        <v>0</v>
      </c>
      <c r="D23" s="221">
        <f>D$5*'H27固定資本M（投入）'!D22</f>
        <v>0</v>
      </c>
      <c r="E23" s="221">
        <f>E$5*'H27固定資本M（投入）'!E22</f>
        <v>0</v>
      </c>
      <c r="F23" s="221">
        <f>F$5*'H27固定資本M（投入）'!F22</f>
        <v>0</v>
      </c>
      <c r="G23" s="221">
        <f>G$5*'H27固定資本M（投入）'!G22</f>
        <v>0</v>
      </c>
      <c r="H23" s="221">
        <f>H$5*'H27固定資本M（投入）'!H22</f>
        <v>0</v>
      </c>
      <c r="I23" s="221">
        <f>I$5*'H27固定資本M（投入）'!I22</f>
        <v>0</v>
      </c>
      <c r="J23" s="221">
        <f>J$5*'H27固定資本M（投入）'!J22</f>
        <v>0</v>
      </c>
      <c r="K23" s="221">
        <f>K$5*'H27固定資本M（投入）'!K22</f>
        <v>0</v>
      </c>
      <c r="L23" s="221">
        <f>L$5*'H27固定資本M（投入）'!L22</f>
        <v>0</v>
      </c>
      <c r="M23" s="221">
        <f>M$5*'H27固定資本M（投入）'!M22</f>
        <v>0</v>
      </c>
      <c r="N23" s="221">
        <f>N$5*'H27固定資本M（投入）'!N22</f>
        <v>0</v>
      </c>
      <c r="O23" s="221">
        <f>O$5*'H27固定資本M（投入）'!O22</f>
        <v>0</v>
      </c>
      <c r="P23" s="221">
        <f>P$5*'H27固定資本M（投入）'!P22</f>
        <v>0</v>
      </c>
      <c r="Q23" s="221">
        <f>Q$5*'H27固定資本M（投入）'!Q22</f>
        <v>0</v>
      </c>
      <c r="R23" s="221">
        <f>R$5*'H27固定資本M（投入）'!R22</f>
        <v>0</v>
      </c>
      <c r="S23" s="221">
        <f>S$5*'H27固定資本M（投入）'!S22</f>
        <v>0</v>
      </c>
      <c r="T23" s="221">
        <f>T$5*'H27固定資本M（投入）'!T22</f>
        <v>0</v>
      </c>
      <c r="U23" s="221">
        <f>U$5*'H27固定資本M（投入）'!U22</f>
        <v>0</v>
      </c>
      <c r="V23" s="221">
        <f>V$5*'H27固定資本M（投入）'!V22</f>
        <v>0</v>
      </c>
      <c r="W23" s="221">
        <f>W$5*'H27固定資本M（投入）'!W22</f>
        <v>0</v>
      </c>
      <c r="X23" s="221">
        <f>X$5*'H27固定資本M（投入）'!X22</f>
        <v>0</v>
      </c>
      <c r="Y23" s="221">
        <f>Y$5*'H27固定資本M（投入）'!Y22</f>
        <v>0</v>
      </c>
      <c r="Z23" s="221">
        <f>Z$5*'H27固定資本M（投入）'!Z22</f>
        <v>0</v>
      </c>
      <c r="AA23" s="221">
        <f>AA$5*'H27固定資本M（投入）'!AA22</f>
        <v>0</v>
      </c>
      <c r="AB23" s="221">
        <f>AB$5*'H27固定資本M（投入）'!AB22</f>
        <v>0</v>
      </c>
      <c r="AC23" s="221">
        <f>AC$5*'H27固定資本M（投入）'!AC22</f>
        <v>0</v>
      </c>
      <c r="AD23" s="221">
        <f>AD$5*'H27固定資本M（投入）'!AD22</f>
        <v>0</v>
      </c>
      <c r="AE23" s="221">
        <f>AE$5*'H27固定資本M（投入）'!AE22</f>
        <v>0</v>
      </c>
      <c r="AF23" s="221">
        <f>AF$5*'H27固定資本M（投入）'!AF22</f>
        <v>0</v>
      </c>
      <c r="AG23" s="221">
        <f>AG$5*'H27固定資本M（投入）'!AG22</f>
        <v>0</v>
      </c>
      <c r="AH23" s="221">
        <f>AH$5*'H27固定資本M（投入）'!AH22</f>
        <v>0</v>
      </c>
      <c r="AI23" s="221">
        <f>AI$5*'H27固定資本M（投入）'!AI22</f>
        <v>0</v>
      </c>
      <c r="AJ23" s="221">
        <f>AJ$5*'H27固定資本M（投入）'!AJ22</f>
        <v>0</v>
      </c>
      <c r="AK23" s="221">
        <f>AK$5*'H27固定資本M（投入）'!AK22</f>
        <v>0</v>
      </c>
      <c r="AL23" s="221">
        <f>AL$5*'H27固定資本M（投入）'!AL22</f>
        <v>0</v>
      </c>
      <c r="AM23" s="221">
        <f>AM$5*'H27固定資本M（投入）'!AM22</f>
        <v>0</v>
      </c>
      <c r="AN23" s="221">
        <f>AN$5*'H27固定資本M（投入）'!AN22</f>
        <v>0</v>
      </c>
      <c r="AO23" s="221">
        <f>AO$5*'H27固定資本M（投入）'!AO22</f>
        <v>0</v>
      </c>
      <c r="AP23" s="276">
        <f t="shared" si="0"/>
        <v>0</v>
      </c>
    </row>
    <row r="24" spans="1:42">
      <c r="A24" s="135" t="s">
        <v>181</v>
      </c>
      <c r="B24" s="98" t="s">
        <v>350</v>
      </c>
      <c r="C24" s="221">
        <f>C$5*'H27固定資本M（投入）'!C23</f>
        <v>0</v>
      </c>
      <c r="D24" s="221">
        <f>D$5*'H27固定資本M（投入）'!D23</f>
        <v>0</v>
      </c>
      <c r="E24" s="221">
        <f>E$5*'H27固定資本M（投入）'!E23</f>
        <v>0</v>
      </c>
      <c r="F24" s="221">
        <f>F$5*'H27固定資本M（投入）'!F23</f>
        <v>0</v>
      </c>
      <c r="G24" s="221">
        <f>G$5*'H27固定資本M（投入）'!G23</f>
        <v>0</v>
      </c>
      <c r="H24" s="221">
        <f>H$5*'H27固定資本M（投入）'!H23</f>
        <v>0</v>
      </c>
      <c r="I24" s="221">
        <f>I$5*'H27固定資本M（投入）'!I23</f>
        <v>0</v>
      </c>
      <c r="J24" s="221">
        <f>J$5*'H27固定資本M（投入）'!J23</f>
        <v>0</v>
      </c>
      <c r="K24" s="221">
        <f>K$5*'H27固定資本M（投入）'!K23</f>
        <v>0</v>
      </c>
      <c r="L24" s="221">
        <f>L$5*'H27固定資本M（投入）'!L23</f>
        <v>0</v>
      </c>
      <c r="M24" s="221">
        <f>M$5*'H27固定資本M（投入）'!M23</f>
        <v>0</v>
      </c>
      <c r="N24" s="221">
        <f>N$5*'H27固定資本M（投入）'!N23</f>
        <v>0</v>
      </c>
      <c r="O24" s="221">
        <f>O$5*'H27固定資本M（投入）'!O23</f>
        <v>0</v>
      </c>
      <c r="P24" s="221">
        <f>P$5*'H27固定資本M（投入）'!P23</f>
        <v>0</v>
      </c>
      <c r="Q24" s="221">
        <f>Q$5*'H27固定資本M（投入）'!Q23</f>
        <v>0</v>
      </c>
      <c r="R24" s="221">
        <f>R$5*'H27固定資本M（投入）'!R23</f>
        <v>0</v>
      </c>
      <c r="S24" s="221">
        <f>S$5*'H27固定資本M（投入）'!S23</f>
        <v>0</v>
      </c>
      <c r="T24" s="221">
        <f>T$5*'H27固定資本M（投入）'!T23</f>
        <v>0</v>
      </c>
      <c r="U24" s="221">
        <f>U$5*'H27固定資本M（投入）'!U23</f>
        <v>367.07092875261128</v>
      </c>
      <c r="V24" s="221">
        <f>V$5*'H27固定資本M（投入）'!V23</f>
        <v>0</v>
      </c>
      <c r="W24" s="221">
        <f>W$5*'H27固定資本M（投入）'!W23</f>
        <v>0</v>
      </c>
      <c r="X24" s="221">
        <f>X$5*'H27固定資本M（投入）'!X23</f>
        <v>0</v>
      </c>
      <c r="Y24" s="221">
        <f>Y$5*'H27固定資本M（投入）'!Y23</f>
        <v>0</v>
      </c>
      <c r="Z24" s="221">
        <f>Z$5*'H27固定資本M（投入）'!Z23</f>
        <v>0</v>
      </c>
      <c r="AA24" s="221">
        <f>AA$5*'H27固定資本M（投入）'!AA23</f>
        <v>0</v>
      </c>
      <c r="AB24" s="221">
        <f>AB$5*'H27固定資本M（投入）'!AB23</f>
        <v>0</v>
      </c>
      <c r="AC24" s="221">
        <f>AC$5*'H27固定資本M（投入）'!AC23</f>
        <v>0</v>
      </c>
      <c r="AD24" s="221">
        <f>AD$5*'H27固定資本M（投入）'!AD23</f>
        <v>0</v>
      </c>
      <c r="AE24" s="221">
        <f>AE$5*'H27固定資本M（投入）'!AE23</f>
        <v>0</v>
      </c>
      <c r="AF24" s="221">
        <f>AF$5*'H27固定資本M（投入）'!AF23</f>
        <v>0</v>
      </c>
      <c r="AG24" s="221">
        <f>AG$5*'H27固定資本M（投入）'!AG23</f>
        <v>0</v>
      </c>
      <c r="AH24" s="221">
        <f>AH$5*'H27固定資本M（投入）'!AH23</f>
        <v>0</v>
      </c>
      <c r="AI24" s="221">
        <f>AI$5*'H27固定資本M（投入）'!AI23</f>
        <v>0</v>
      </c>
      <c r="AJ24" s="221">
        <f>AJ$5*'H27固定資本M（投入）'!AJ23</f>
        <v>0</v>
      </c>
      <c r="AK24" s="221">
        <f>AK$5*'H27固定資本M（投入）'!AK23</f>
        <v>0</v>
      </c>
      <c r="AL24" s="221">
        <f>AL$5*'H27固定資本M（投入）'!AL23</f>
        <v>0</v>
      </c>
      <c r="AM24" s="221">
        <f>AM$5*'H27固定資本M（投入）'!AM23</f>
        <v>0</v>
      </c>
      <c r="AN24" s="221">
        <f>AN$5*'H27固定資本M（投入）'!AN23</f>
        <v>0</v>
      </c>
      <c r="AO24" s="221">
        <f>AO$5*'H27固定資本M（投入）'!AO23</f>
        <v>0</v>
      </c>
      <c r="AP24" s="276">
        <f t="shared" si="0"/>
        <v>367.07092875261128</v>
      </c>
    </row>
    <row r="25" spans="1:42">
      <c r="A25" s="135" t="s">
        <v>182</v>
      </c>
      <c r="B25" s="98" t="s">
        <v>351</v>
      </c>
      <c r="C25" s="221">
        <f>C$5*'H27固定資本M（投入）'!C24</f>
        <v>0</v>
      </c>
      <c r="D25" s="221">
        <f>D$5*'H27固定資本M（投入）'!D24</f>
        <v>0</v>
      </c>
      <c r="E25" s="221">
        <f>E$5*'H27固定資本M（投入）'!E24</f>
        <v>0</v>
      </c>
      <c r="F25" s="221">
        <f>F$5*'H27固定資本M（投入）'!F24</f>
        <v>0</v>
      </c>
      <c r="G25" s="221">
        <f>G$5*'H27固定資本M（投入）'!G24</f>
        <v>0</v>
      </c>
      <c r="H25" s="221">
        <f>H$5*'H27固定資本M（投入）'!H24</f>
        <v>0</v>
      </c>
      <c r="I25" s="221">
        <f>I$5*'H27固定資本M（投入）'!I24</f>
        <v>0</v>
      </c>
      <c r="J25" s="221">
        <f>J$5*'H27固定資本M（投入）'!J24</f>
        <v>0</v>
      </c>
      <c r="K25" s="221">
        <f>K$5*'H27固定資本M（投入）'!K24</f>
        <v>0</v>
      </c>
      <c r="L25" s="221">
        <f>L$5*'H27固定資本M（投入）'!L24</f>
        <v>0</v>
      </c>
      <c r="M25" s="221">
        <f>M$5*'H27固定資本M（投入）'!M24</f>
        <v>0</v>
      </c>
      <c r="N25" s="221">
        <f>N$5*'H27固定資本M（投入）'!N24</f>
        <v>0</v>
      </c>
      <c r="O25" s="221">
        <f>O$5*'H27固定資本M（投入）'!O24</f>
        <v>0</v>
      </c>
      <c r="P25" s="221">
        <f>P$5*'H27固定資本M（投入）'!P24</f>
        <v>0</v>
      </c>
      <c r="Q25" s="221">
        <f>Q$5*'H27固定資本M（投入）'!Q24</f>
        <v>0</v>
      </c>
      <c r="R25" s="221">
        <f>R$5*'H27固定資本M（投入）'!R24</f>
        <v>0</v>
      </c>
      <c r="S25" s="221">
        <f>S$5*'H27固定資本M（投入）'!S24</f>
        <v>0</v>
      </c>
      <c r="T25" s="221">
        <f>T$5*'H27固定資本M（投入）'!T24</f>
        <v>0</v>
      </c>
      <c r="U25" s="221">
        <f>U$5*'H27固定資本M（投入）'!U24</f>
        <v>66.48718026747531</v>
      </c>
      <c r="V25" s="221">
        <f>V$5*'H27固定資本M（投入）'!V24</f>
        <v>0</v>
      </c>
      <c r="W25" s="221">
        <f>W$5*'H27固定資本M（投入）'!W24</f>
        <v>0</v>
      </c>
      <c r="X25" s="221">
        <f>X$5*'H27固定資本M（投入）'!X24</f>
        <v>0</v>
      </c>
      <c r="Y25" s="221">
        <f>Y$5*'H27固定資本M（投入）'!Y24</f>
        <v>0</v>
      </c>
      <c r="Z25" s="221">
        <f>Z$5*'H27固定資本M（投入）'!Z24</f>
        <v>0</v>
      </c>
      <c r="AA25" s="221">
        <f>AA$5*'H27固定資本M（投入）'!AA24</f>
        <v>0</v>
      </c>
      <c r="AB25" s="221">
        <f>AB$5*'H27固定資本M（投入）'!AB24</f>
        <v>0</v>
      </c>
      <c r="AC25" s="221">
        <f>AC$5*'H27固定資本M（投入）'!AC24</f>
        <v>0</v>
      </c>
      <c r="AD25" s="221">
        <f>AD$5*'H27固定資本M（投入）'!AD24</f>
        <v>0</v>
      </c>
      <c r="AE25" s="221">
        <f>AE$5*'H27固定資本M（投入）'!AE24</f>
        <v>0</v>
      </c>
      <c r="AF25" s="221">
        <f>AF$5*'H27固定資本M（投入）'!AF24</f>
        <v>0</v>
      </c>
      <c r="AG25" s="221">
        <f>AG$5*'H27固定資本M（投入）'!AG24</f>
        <v>0</v>
      </c>
      <c r="AH25" s="221">
        <f>AH$5*'H27固定資本M（投入）'!AH24</f>
        <v>0</v>
      </c>
      <c r="AI25" s="221">
        <f>AI$5*'H27固定資本M（投入）'!AI24</f>
        <v>0</v>
      </c>
      <c r="AJ25" s="221">
        <f>AJ$5*'H27固定資本M（投入）'!AJ24</f>
        <v>0</v>
      </c>
      <c r="AK25" s="221">
        <f>AK$5*'H27固定資本M（投入）'!AK24</f>
        <v>0</v>
      </c>
      <c r="AL25" s="221">
        <f>AL$5*'H27固定資本M（投入）'!AL24</f>
        <v>0</v>
      </c>
      <c r="AM25" s="221">
        <f>AM$5*'H27固定資本M（投入）'!AM24</f>
        <v>0</v>
      </c>
      <c r="AN25" s="221">
        <f>AN$5*'H27固定資本M（投入）'!AN24</f>
        <v>0</v>
      </c>
      <c r="AO25" s="221">
        <f>AO$5*'H27固定資本M（投入）'!AO24</f>
        <v>0</v>
      </c>
      <c r="AP25" s="276">
        <f t="shared" si="0"/>
        <v>66.48718026747531</v>
      </c>
    </row>
    <row r="26" spans="1:42">
      <c r="A26" s="135" t="s">
        <v>183</v>
      </c>
      <c r="B26" s="98" t="s">
        <v>352</v>
      </c>
      <c r="C26" s="221">
        <f>C$5*'H27固定資本M（投入）'!C25</f>
        <v>0</v>
      </c>
      <c r="D26" s="221">
        <f>D$5*'H27固定資本M（投入）'!D25</f>
        <v>0</v>
      </c>
      <c r="E26" s="221">
        <f>E$5*'H27固定資本M（投入）'!E25</f>
        <v>0</v>
      </c>
      <c r="F26" s="221">
        <f>F$5*'H27固定資本M（投入）'!F25</f>
        <v>0</v>
      </c>
      <c r="G26" s="221">
        <f>G$5*'H27固定資本M（投入）'!G25</f>
        <v>0</v>
      </c>
      <c r="H26" s="221">
        <f>H$5*'H27固定資本M（投入）'!H25</f>
        <v>0</v>
      </c>
      <c r="I26" s="221">
        <f>I$5*'H27固定資本M（投入）'!I25</f>
        <v>0</v>
      </c>
      <c r="J26" s="221">
        <f>J$5*'H27固定資本M（投入）'!J25</f>
        <v>0</v>
      </c>
      <c r="K26" s="221">
        <f>K$5*'H27固定資本M（投入）'!K25</f>
        <v>0</v>
      </c>
      <c r="L26" s="221">
        <f>L$5*'H27固定資本M（投入）'!L25</f>
        <v>0</v>
      </c>
      <c r="M26" s="221">
        <f>M$5*'H27固定資本M（投入）'!M25</f>
        <v>0</v>
      </c>
      <c r="N26" s="221">
        <f>N$5*'H27固定資本M（投入）'!N25</f>
        <v>0</v>
      </c>
      <c r="O26" s="221">
        <f>O$5*'H27固定資本M（投入）'!O25</f>
        <v>0</v>
      </c>
      <c r="P26" s="221">
        <f>P$5*'H27固定資本M（投入）'!P25</f>
        <v>0</v>
      </c>
      <c r="Q26" s="221">
        <f>Q$5*'H27固定資本M（投入）'!Q25</f>
        <v>0</v>
      </c>
      <c r="R26" s="221">
        <f>R$5*'H27固定資本M（投入）'!R25</f>
        <v>0</v>
      </c>
      <c r="S26" s="221">
        <f>S$5*'H27固定資本M（投入）'!S25</f>
        <v>0</v>
      </c>
      <c r="T26" s="221">
        <f>T$5*'H27固定資本M（投入）'!T25</f>
        <v>0</v>
      </c>
      <c r="U26" s="221">
        <f>U$5*'H27固定資本M（投入）'!U25</f>
        <v>27.370124464986727</v>
      </c>
      <c r="V26" s="221">
        <f>V$5*'H27固定資本M（投入）'!V25</f>
        <v>0</v>
      </c>
      <c r="W26" s="221">
        <f>W$5*'H27固定資本M（投入）'!W25</f>
        <v>0</v>
      </c>
      <c r="X26" s="221">
        <f>X$5*'H27固定資本M（投入）'!X25</f>
        <v>0</v>
      </c>
      <c r="Y26" s="221">
        <f>Y$5*'H27固定資本M（投入）'!Y25</f>
        <v>0</v>
      </c>
      <c r="Z26" s="221">
        <f>Z$5*'H27固定資本M（投入）'!Z25</f>
        <v>0</v>
      </c>
      <c r="AA26" s="221">
        <f>AA$5*'H27固定資本M（投入）'!AA25</f>
        <v>0</v>
      </c>
      <c r="AB26" s="221">
        <f>AB$5*'H27固定資本M（投入）'!AB25</f>
        <v>0</v>
      </c>
      <c r="AC26" s="221">
        <f>AC$5*'H27固定資本M（投入）'!AC25</f>
        <v>0</v>
      </c>
      <c r="AD26" s="221">
        <f>AD$5*'H27固定資本M（投入）'!AD25</f>
        <v>0</v>
      </c>
      <c r="AE26" s="221">
        <f>AE$5*'H27固定資本M（投入）'!AE25</f>
        <v>0</v>
      </c>
      <c r="AF26" s="221">
        <f>AF$5*'H27固定資本M（投入）'!AF25</f>
        <v>0</v>
      </c>
      <c r="AG26" s="221">
        <f>AG$5*'H27固定資本M（投入）'!AG25</f>
        <v>0</v>
      </c>
      <c r="AH26" s="221">
        <f>AH$5*'H27固定資本M（投入）'!AH25</f>
        <v>0</v>
      </c>
      <c r="AI26" s="221">
        <f>AI$5*'H27固定資本M（投入）'!AI25</f>
        <v>0</v>
      </c>
      <c r="AJ26" s="221">
        <f>AJ$5*'H27固定資本M（投入）'!AJ25</f>
        <v>0</v>
      </c>
      <c r="AK26" s="221">
        <f>AK$5*'H27固定資本M（投入）'!AK25</f>
        <v>0</v>
      </c>
      <c r="AL26" s="221">
        <f>AL$5*'H27固定資本M（投入）'!AL25</f>
        <v>0</v>
      </c>
      <c r="AM26" s="221">
        <f>AM$5*'H27固定資本M（投入）'!AM25</f>
        <v>0</v>
      </c>
      <c r="AN26" s="221">
        <f>AN$5*'H27固定資本M（投入）'!AN25</f>
        <v>0</v>
      </c>
      <c r="AO26" s="221">
        <f>AO$5*'H27固定資本M（投入）'!AO25</f>
        <v>0</v>
      </c>
      <c r="AP26" s="276">
        <f t="shared" si="0"/>
        <v>27.370124464986727</v>
      </c>
    </row>
    <row r="27" spans="1:42">
      <c r="A27" s="135" t="s">
        <v>184</v>
      </c>
      <c r="B27" s="98" t="s">
        <v>17</v>
      </c>
      <c r="C27" s="221">
        <f>C$5*'H27固定資本M（投入）'!C26</f>
        <v>0</v>
      </c>
      <c r="D27" s="221">
        <f>D$5*'H27固定資本M（投入）'!D26</f>
        <v>0</v>
      </c>
      <c r="E27" s="221">
        <f>E$5*'H27固定資本M（投入）'!E26</f>
        <v>0</v>
      </c>
      <c r="F27" s="221">
        <f>F$5*'H27固定資本M（投入）'!F26</f>
        <v>0</v>
      </c>
      <c r="G27" s="221">
        <f>G$5*'H27固定資本M（投入）'!G26</f>
        <v>0</v>
      </c>
      <c r="H27" s="221">
        <f>H$5*'H27固定資本M（投入）'!H26</f>
        <v>0</v>
      </c>
      <c r="I27" s="221">
        <f>I$5*'H27固定資本M（投入）'!I26</f>
        <v>0</v>
      </c>
      <c r="J27" s="221">
        <f>J$5*'H27固定資本M（投入）'!J26</f>
        <v>0</v>
      </c>
      <c r="K27" s="221">
        <f>K$5*'H27固定資本M（投入）'!K26</f>
        <v>0</v>
      </c>
      <c r="L27" s="221">
        <f>L$5*'H27固定資本M（投入）'!L26</f>
        <v>0</v>
      </c>
      <c r="M27" s="221">
        <f>M$5*'H27固定資本M（投入）'!M26</f>
        <v>0</v>
      </c>
      <c r="N27" s="221">
        <f>N$5*'H27固定資本M（投入）'!N26</f>
        <v>0</v>
      </c>
      <c r="O27" s="221">
        <f>O$5*'H27固定資本M（投入）'!O26</f>
        <v>0</v>
      </c>
      <c r="P27" s="221">
        <f>P$5*'H27固定資本M（投入）'!P26</f>
        <v>0</v>
      </c>
      <c r="Q27" s="221">
        <f>Q$5*'H27固定資本M（投入）'!Q26</f>
        <v>0</v>
      </c>
      <c r="R27" s="221">
        <f>R$5*'H27固定資本M（投入）'!R26</f>
        <v>0</v>
      </c>
      <c r="S27" s="221">
        <f>S$5*'H27固定資本M（投入）'!S26</f>
        <v>0</v>
      </c>
      <c r="T27" s="221">
        <f>T$5*'H27固定資本M（投入）'!T26</f>
        <v>0</v>
      </c>
      <c r="U27" s="221">
        <f>U$5*'H27固定資本M（投入）'!U26</f>
        <v>13.664118174608999</v>
      </c>
      <c r="V27" s="221">
        <f>V$5*'H27固定資本M（投入）'!V26</f>
        <v>0</v>
      </c>
      <c r="W27" s="221">
        <f>W$5*'H27固定資本M（投入）'!W26</f>
        <v>0</v>
      </c>
      <c r="X27" s="221">
        <f>X$5*'H27固定資本M（投入）'!X26</f>
        <v>0</v>
      </c>
      <c r="Y27" s="221">
        <f>Y$5*'H27固定資本M（投入）'!Y26</f>
        <v>0</v>
      </c>
      <c r="Z27" s="221">
        <f>Z$5*'H27固定資本M（投入）'!Z26</f>
        <v>0</v>
      </c>
      <c r="AA27" s="221">
        <f>AA$5*'H27固定資本M（投入）'!AA26</f>
        <v>0</v>
      </c>
      <c r="AB27" s="221">
        <f>AB$5*'H27固定資本M（投入）'!AB26</f>
        <v>0</v>
      </c>
      <c r="AC27" s="221">
        <f>AC$5*'H27固定資本M（投入）'!AC26</f>
        <v>0</v>
      </c>
      <c r="AD27" s="221">
        <f>AD$5*'H27固定資本M（投入）'!AD26</f>
        <v>0</v>
      </c>
      <c r="AE27" s="221">
        <f>AE$5*'H27固定資本M（投入）'!AE26</f>
        <v>0</v>
      </c>
      <c r="AF27" s="221">
        <f>AF$5*'H27固定資本M（投入）'!AF26</f>
        <v>0</v>
      </c>
      <c r="AG27" s="221">
        <f>AG$5*'H27固定資本M（投入）'!AG26</f>
        <v>0</v>
      </c>
      <c r="AH27" s="221">
        <f>AH$5*'H27固定資本M（投入）'!AH26</f>
        <v>0</v>
      </c>
      <c r="AI27" s="221">
        <f>AI$5*'H27固定資本M（投入）'!AI26</f>
        <v>0</v>
      </c>
      <c r="AJ27" s="221">
        <f>AJ$5*'H27固定資本M（投入）'!AJ26</f>
        <v>0</v>
      </c>
      <c r="AK27" s="221">
        <f>AK$5*'H27固定資本M（投入）'!AK26</f>
        <v>0</v>
      </c>
      <c r="AL27" s="221">
        <f>AL$5*'H27固定資本M（投入）'!AL26</f>
        <v>0</v>
      </c>
      <c r="AM27" s="221">
        <f>AM$5*'H27固定資本M（投入）'!AM26</f>
        <v>0</v>
      </c>
      <c r="AN27" s="221">
        <f>AN$5*'H27固定資本M（投入）'!AN26</f>
        <v>0</v>
      </c>
      <c r="AO27" s="221">
        <f>AO$5*'H27固定資本M（投入）'!AO26</f>
        <v>0</v>
      </c>
      <c r="AP27" s="276">
        <f t="shared" si="0"/>
        <v>13.664118174608999</v>
      </c>
    </row>
    <row r="28" spans="1:42">
      <c r="A28" s="135" t="s">
        <v>185</v>
      </c>
      <c r="B28" s="98" t="s">
        <v>353</v>
      </c>
      <c r="C28" s="221">
        <f>C$5*'H27固定資本M（投入）'!C27</f>
        <v>0</v>
      </c>
      <c r="D28" s="221">
        <f>D$5*'H27固定資本M（投入）'!D27</f>
        <v>0</v>
      </c>
      <c r="E28" s="221">
        <f>E$5*'H27固定資本M（投入）'!E27</f>
        <v>0</v>
      </c>
      <c r="F28" s="221">
        <f>F$5*'H27固定資本M（投入）'!F27</f>
        <v>0</v>
      </c>
      <c r="G28" s="221">
        <f>G$5*'H27固定資本M（投入）'!G27</f>
        <v>0</v>
      </c>
      <c r="H28" s="221">
        <f>H$5*'H27固定資本M（投入）'!H27</f>
        <v>0</v>
      </c>
      <c r="I28" s="221">
        <f>I$5*'H27固定資本M（投入）'!I27</f>
        <v>0</v>
      </c>
      <c r="J28" s="221">
        <f>J$5*'H27固定資本M（投入）'!J27</f>
        <v>0</v>
      </c>
      <c r="K28" s="221">
        <f>K$5*'H27固定資本M（投入）'!K27</f>
        <v>0</v>
      </c>
      <c r="L28" s="221">
        <f>L$5*'H27固定資本M（投入）'!L27</f>
        <v>0</v>
      </c>
      <c r="M28" s="221">
        <f>M$5*'H27固定資本M（投入）'!M27</f>
        <v>0</v>
      </c>
      <c r="N28" s="221">
        <f>N$5*'H27固定資本M（投入）'!N27</f>
        <v>0</v>
      </c>
      <c r="O28" s="221">
        <f>O$5*'H27固定資本M（投入）'!O27</f>
        <v>0</v>
      </c>
      <c r="P28" s="221">
        <f>P$5*'H27固定資本M（投入）'!P27</f>
        <v>0</v>
      </c>
      <c r="Q28" s="221">
        <f>Q$5*'H27固定資本M（投入）'!Q27</f>
        <v>0</v>
      </c>
      <c r="R28" s="221">
        <f>R$5*'H27固定資本M（投入）'!R27</f>
        <v>0</v>
      </c>
      <c r="S28" s="221">
        <f>S$5*'H27固定資本M（投入）'!S27</f>
        <v>0</v>
      </c>
      <c r="T28" s="221">
        <f>T$5*'H27固定資本M（投入）'!T27</f>
        <v>0</v>
      </c>
      <c r="U28" s="221">
        <f>U$5*'H27固定資本M（投入）'!U27</f>
        <v>301.9800190107602</v>
      </c>
      <c r="V28" s="221">
        <f>V$5*'H27固定資本M（投入）'!V27</f>
        <v>0</v>
      </c>
      <c r="W28" s="221">
        <f>W$5*'H27固定資本M（投入）'!W27</f>
        <v>0</v>
      </c>
      <c r="X28" s="221">
        <f>X$5*'H27固定資本M（投入）'!X27</f>
        <v>0</v>
      </c>
      <c r="Y28" s="221">
        <f>Y$5*'H27固定資本M（投入）'!Y27</f>
        <v>0</v>
      </c>
      <c r="Z28" s="221">
        <f>Z$5*'H27固定資本M（投入）'!Z27</f>
        <v>0</v>
      </c>
      <c r="AA28" s="221">
        <f>AA$5*'H27固定資本M（投入）'!AA27</f>
        <v>0</v>
      </c>
      <c r="AB28" s="221">
        <f>AB$5*'H27固定資本M（投入）'!AB27</f>
        <v>0</v>
      </c>
      <c r="AC28" s="221">
        <f>AC$5*'H27固定資本M（投入）'!AC27</f>
        <v>0</v>
      </c>
      <c r="AD28" s="221">
        <f>AD$5*'H27固定資本M（投入）'!AD27</f>
        <v>0</v>
      </c>
      <c r="AE28" s="221">
        <f>AE$5*'H27固定資本M（投入）'!AE27</f>
        <v>0</v>
      </c>
      <c r="AF28" s="221">
        <f>AF$5*'H27固定資本M（投入）'!AF27</f>
        <v>0</v>
      </c>
      <c r="AG28" s="221">
        <f>AG$5*'H27固定資本M（投入）'!AG27</f>
        <v>0</v>
      </c>
      <c r="AH28" s="221">
        <f>AH$5*'H27固定資本M（投入）'!AH27</f>
        <v>0</v>
      </c>
      <c r="AI28" s="221">
        <f>AI$5*'H27固定資本M（投入）'!AI27</f>
        <v>0</v>
      </c>
      <c r="AJ28" s="221">
        <f>AJ$5*'H27固定資本M（投入）'!AJ27</f>
        <v>0</v>
      </c>
      <c r="AK28" s="221">
        <f>AK$5*'H27固定資本M（投入）'!AK27</f>
        <v>0</v>
      </c>
      <c r="AL28" s="221">
        <f>AL$5*'H27固定資本M（投入）'!AL27</f>
        <v>0</v>
      </c>
      <c r="AM28" s="221">
        <f>AM$5*'H27固定資本M（投入）'!AM27</f>
        <v>0</v>
      </c>
      <c r="AN28" s="221">
        <f>AN$5*'H27固定資本M（投入）'!AN27</f>
        <v>0</v>
      </c>
      <c r="AO28" s="221">
        <f>AO$5*'H27固定資本M（投入）'!AO27</f>
        <v>0</v>
      </c>
      <c r="AP28" s="276">
        <f t="shared" si="0"/>
        <v>301.9800190107602</v>
      </c>
    </row>
    <row r="29" spans="1:42">
      <c r="A29" s="135" t="s">
        <v>186</v>
      </c>
      <c r="B29" s="98" t="s">
        <v>354</v>
      </c>
      <c r="C29" s="221">
        <f>C$5*'H27固定資本M（投入）'!C28</f>
        <v>0</v>
      </c>
      <c r="D29" s="221">
        <f>D$5*'H27固定資本M（投入）'!D28</f>
        <v>0</v>
      </c>
      <c r="E29" s="221">
        <f>E$5*'H27固定資本M（投入）'!E28</f>
        <v>0</v>
      </c>
      <c r="F29" s="221">
        <f>F$5*'H27固定資本M（投入）'!F28</f>
        <v>0</v>
      </c>
      <c r="G29" s="221">
        <f>G$5*'H27固定資本M（投入）'!G28</f>
        <v>0</v>
      </c>
      <c r="H29" s="221">
        <f>H$5*'H27固定資本M（投入）'!H28</f>
        <v>0</v>
      </c>
      <c r="I29" s="221">
        <f>I$5*'H27固定資本M（投入）'!I28</f>
        <v>0</v>
      </c>
      <c r="J29" s="221">
        <f>J$5*'H27固定資本M（投入）'!J28</f>
        <v>0</v>
      </c>
      <c r="K29" s="221">
        <f>K$5*'H27固定資本M（投入）'!K28</f>
        <v>0</v>
      </c>
      <c r="L29" s="221">
        <f>L$5*'H27固定資本M（投入）'!L28</f>
        <v>0</v>
      </c>
      <c r="M29" s="221">
        <f>M$5*'H27固定資本M（投入）'!M28</f>
        <v>0</v>
      </c>
      <c r="N29" s="221">
        <f>N$5*'H27固定資本M（投入）'!N28</f>
        <v>0</v>
      </c>
      <c r="O29" s="221">
        <f>O$5*'H27固定資本M（投入）'!O28</f>
        <v>0</v>
      </c>
      <c r="P29" s="221">
        <f>P$5*'H27固定資本M（投入）'!P28</f>
        <v>0</v>
      </c>
      <c r="Q29" s="221">
        <f>Q$5*'H27固定資本M（投入）'!Q28</f>
        <v>0</v>
      </c>
      <c r="R29" s="221">
        <f>R$5*'H27固定資本M（投入）'!R28</f>
        <v>0</v>
      </c>
      <c r="S29" s="221">
        <f>S$5*'H27固定資本M（投入）'!S28</f>
        <v>0</v>
      </c>
      <c r="T29" s="221">
        <f>T$5*'H27固定資本M（投入）'!T28</f>
        <v>0</v>
      </c>
      <c r="U29" s="221">
        <f>U$5*'H27固定資本M（投入）'!U28</f>
        <v>0</v>
      </c>
      <c r="V29" s="221">
        <f>V$5*'H27固定資本M（投入）'!V28</f>
        <v>0</v>
      </c>
      <c r="W29" s="221">
        <f>W$5*'H27固定資本M（投入）'!W28</f>
        <v>0</v>
      </c>
      <c r="X29" s="221">
        <f>X$5*'H27固定資本M（投入）'!X28</f>
        <v>0</v>
      </c>
      <c r="Y29" s="221">
        <f>Y$5*'H27固定資本M（投入）'!Y28</f>
        <v>0</v>
      </c>
      <c r="Z29" s="221">
        <f>Z$5*'H27固定資本M（投入）'!Z28</f>
        <v>0</v>
      </c>
      <c r="AA29" s="221">
        <f>AA$5*'H27固定資本M（投入）'!AA28</f>
        <v>0</v>
      </c>
      <c r="AB29" s="221">
        <f>AB$5*'H27固定資本M（投入）'!AB28</f>
        <v>0</v>
      </c>
      <c r="AC29" s="221">
        <f>AC$5*'H27固定資本M（投入）'!AC28</f>
        <v>0</v>
      </c>
      <c r="AD29" s="221">
        <f>AD$5*'H27固定資本M（投入）'!AD28</f>
        <v>0</v>
      </c>
      <c r="AE29" s="221">
        <f>AE$5*'H27固定資本M（投入）'!AE28</f>
        <v>0</v>
      </c>
      <c r="AF29" s="221">
        <f>AF$5*'H27固定資本M（投入）'!AF28</f>
        <v>0</v>
      </c>
      <c r="AG29" s="221">
        <f>AG$5*'H27固定資本M（投入）'!AG28</f>
        <v>0</v>
      </c>
      <c r="AH29" s="221">
        <f>AH$5*'H27固定資本M（投入）'!AH28</f>
        <v>0</v>
      </c>
      <c r="AI29" s="221">
        <f>AI$5*'H27固定資本M（投入）'!AI28</f>
        <v>0</v>
      </c>
      <c r="AJ29" s="221">
        <f>AJ$5*'H27固定資本M（投入）'!AJ28</f>
        <v>0</v>
      </c>
      <c r="AK29" s="221">
        <f>AK$5*'H27固定資本M（投入）'!AK28</f>
        <v>0</v>
      </c>
      <c r="AL29" s="221">
        <f>AL$5*'H27固定資本M（投入）'!AL28</f>
        <v>0</v>
      </c>
      <c r="AM29" s="221">
        <f>AM$5*'H27固定資本M（投入）'!AM28</f>
        <v>0</v>
      </c>
      <c r="AN29" s="221">
        <f>AN$5*'H27固定資本M（投入）'!AN28</f>
        <v>0</v>
      </c>
      <c r="AO29" s="221">
        <f>AO$5*'H27固定資本M（投入）'!AO28</f>
        <v>0</v>
      </c>
      <c r="AP29" s="276">
        <f t="shared" si="0"/>
        <v>0</v>
      </c>
    </row>
    <row r="30" spans="1:42">
      <c r="A30" s="135" t="s">
        <v>187</v>
      </c>
      <c r="B30" s="98" t="s">
        <v>355</v>
      </c>
      <c r="C30" s="221">
        <f>C$5*'H27固定資本M（投入）'!C29</f>
        <v>0</v>
      </c>
      <c r="D30" s="221">
        <f>D$5*'H27固定資本M（投入）'!D29</f>
        <v>0</v>
      </c>
      <c r="E30" s="221">
        <f>E$5*'H27固定資本M（投入）'!E29</f>
        <v>0</v>
      </c>
      <c r="F30" s="221">
        <f>F$5*'H27固定資本M（投入）'!F29</f>
        <v>0</v>
      </c>
      <c r="G30" s="221">
        <f>G$5*'H27固定資本M（投入）'!G29</f>
        <v>0</v>
      </c>
      <c r="H30" s="221">
        <f>H$5*'H27固定資本M（投入）'!H29</f>
        <v>0</v>
      </c>
      <c r="I30" s="221">
        <f>I$5*'H27固定資本M（投入）'!I29</f>
        <v>0</v>
      </c>
      <c r="J30" s="221">
        <f>J$5*'H27固定資本M（投入）'!J29</f>
        <v>0</v>
      </c>
      <c r="K30" s="221">
        <f>K$5*'H27固定資本M（投入）'!K29</f>
        <v>0</v>
      </c>
      <c r="L30" s="221">
        <f>L$5*'H27固定資本M（投入）'!L29</f>
        <v>0</v>
      </c>
      <c r="M30" s="221">
        <f>M$5*'H27固定資本M（投入）'!M29</f>
        <v>0</v>
      </c>
      <c r="N30" s="221">
        <f>N$5*'H27固定資本M（投入）'!N29</f>
        <v>0</v>
      </c>
      <c r="O30" s="221">
        <f>O$5*'H27固定資本M（投入）'!O29</f>
        <v>0</v>
      </c>
      <c r="P30" s="221">
        <f>P$5*'H27固定資本M（投入）'!P29</f>
        <v>0</v>
      </c>
      <c r="Q30" s="221">
        <f>Q$5*'H27固定資本M（投入）'!Q29</f>
        <v>0</v>
      </c>
      <c r="R30" s="221">
        <f>R$5*'H27固定資本M（投入）'!R29</f>
        <v>0</v>
      </c>
      <c r="S30" s="221">
        <f>S$5*'H27固定資本M（投入）'!S29</f>
        <v>0</v>
      </c>
      <c r="T30" s="221">
        <f>T$5*'H27固定資本M（投入）'!T29</f>
        <v>0</v>
      </c>
      <c r="U30" s="221">
        <f>U$5*'H27固定資本M（投入）'!U29</f>
        <v>0</v>
      </c>
      <c r="V30" s="221">
        <f>V$5*'H27固定資本M（投入）'!V29</f>
        <v>0</v>
      </c>
      <c r="W30" s="221">
        <f>W$5*'H27固定資本M（投入）'!W29</f>
        <v>0</v>
      </c>
      <c r="X30" s="221">
        <f>X$5*'H27固定資本M（投入）'!X29</f>
        <v>0</v>
      </c>
      <c r="Y30" s="221">
        <f>Y$5*'H27固定資本M（投入）'!Y29</f>
        <v>0</v>
      </c>
      <c r="Z30" s="221">
        <f>Z$5*'H27固定資本M（投入）'!Z29</f>
        <v>0</v>
      </c>
      <c r="AA30" s="221">
        <f>AA$5*'H27固定資本M（投入）'!AA29</f>
        <v>0</v>
      </c>
      <c r="AB30" s="221">
        <f>AB$5*'H27固定資本M（投入）'!AB29</f>
        <v>0</v>
      </c>
      <c r="AC30" s="221">
        <f>AC$5*'H27固定資本M（投入）'!AC29</f>
        <v>0</v>
      </c>
      <c r="AD30" s="221">
        <f>AD$5*'H27固定資本M（投入）'!AD29</f>
        <v>0</v>
      </c>
      <c r="AE30" s="221">
        <f>AE$5*'H27固定資本M（投入）'!AE29</f>
        <v>0</v>
      </c>
      <c r="AF30" s="221">
        <f>AF$5*'H27固定資本M（投入）'!AF29</f>
        <v>0</v>
      </c>
      <c r="AG30" s="221">
        <f>AG$5*'H27固定資本M（投入）'!AG29</f>
        <v>0</v>
      </c>
      <c r="AH30" s="221">
        <f>AH$5*'H27固定資本M（投入）'!AH29</f>
        <v>0</v>
      </c>
      <c r="AI30" s="221">
        <f>AI$5*'H27固定資本M（投入）'!AI29</f>
        <v>0</v>
      </c>
      <c r="AJ30" s="221">
        <f>AJ$5*'H27固定資本M（投入）'!AJ29</f>
        <v>0</v>
      </c>
      <c r="AK30" s="221">
        <f>AK$5*'H27固定資本M（投入）'!AK29</f>
        <v>0</v>
      </c>
      <c r="AL30" s="221">
        <f>AL$5*'H27固定資本M（投入）'!AL29</f>
        <v>0</v>
      </c>
      <c r="AM30" s="221">
        <f>AM$5*'H27固定資本M（投入）'!AM29</f>
        <v>0</v>
      </c>
      <c r="AN30" s="221">
        <f>AN$5*'H27固定資本M（投入）'!AN29</f>
        <v>0</v>
      </c>
      <c r="AO30" s="221">
        <f>AO$5*'H27固定資本M（投入）'!AO29</f>
        <v>0</v>
      </c>
      <c r="AP30" s="276">
        <f t="shared" si="0"/>
        <v>0</v>
      </c>
    </row>
    <row r="31" spans="1:42">
      <c r="A31" s="135" t="s">
        <v>188</v>
      </c>
      <c r="B31" s="98" t="s">
        <v>356</v>
      </c>
      <c r="C31" s="221">
        <f>C$5*'H27固定資本M（投入）'!C30</f>
        <v>0</v>
      </c>
      <c r="D31" s="221">
        <f>D$5*'H27固定資本M（投入）'!D30</f>
        <v>0</v>
      </c>
      <c r="E31" s="221">
        <f>E$5*'H27固定資本M（投入）'!E30</f>
        <v>0</v>
      </c>
      <c r="F31" s="221">
        <f>F$5*'H27固定資本M（投入）'!F30</f>
        <v>0</v>
      </c>
      <c r="G31" s="221">
        <f>G$5*'H27固定資本M（投入）'!G30</f>
        <v>0</v>
      </c>
      <c r="H31" s="221">
        <f>H$5*'H27固定資本M（投入）'!H30</f>
        <v>0</v>
      </c>
      <c r="I31" s="221">
        <f>I$5*'H27固定資本M（投入）'!I30</f>
        <v>0</v>
      </c>
      <c r="J31" s="221">
        <f>J$5*'H27固定資本M（投入）'!J30</f>
        <v>0</v>
      </c>
      <c r="K31" s="221">
        <f>K$5*'H27固定資本M（投入）'!K30</f>
        <v>0</v>
      </c>
      <c r="L31" s="221">
        <f>L$5*'H27固定資本M（投入）'!L30</f>
        <v>0</v>
      </c>
      <c r="M31" s="221">
        <f>M$5*'H27固定資本M（投入）'!M30</f>
        <v>0</v>
      </c>
      <c r="N31" s="221">
        <f>N$5*'H27固定資本M（投入）'!N30</f>
        <v>0</v>
      </c>
      <c r="O31" s="221">
        <f>O$5*'H27固定資本M（投入）'!O30</f>
        <v>0</v>
      </c>
      <c r="P31" s="221">
        <f>P$5*'H27固定資本M（投入）'!P30</f>
        <v>0</v>
      </c>
      <c r="Q31" s="221">
        <f>Q$5*'H27固定資本M（投入）'!Q30</f>
        <v>0</v>
      </c>
      <c r="R31" s="221">
        <f>R$5*'H27固定資本M（投入）'!R30</f>
        <v>0</v>
      </c>
      <c r="S31" s="221">
        <f>S$5*'H27固定資本M（投入）'!S30</f>
        <v>0</v>
      </c>
      <c r="T31" s="221">
        <f>T$5*'H27固定資本M（投入）'!T30</f>
        <v>0</v>
      </c>
      <c r="U31" s="221">
        <f>U$5*'H27固定資本M（投入）'!U30</f>
        <v>0</v>
      </c>
      <c r="V31" s="221">
        <f>V$5*'H27固定資本M（投入）'!V30</f>
        <v>0</v>
      </c>
      <c r="W31" s="221">
        <f>W$5*'H27固定資本M（投入）'!W30</f>
        <v>0</v>
      </c>
      <c r="X31" s="221">
        <f>X$5*'H27固定資本M（投入）'!X30</f>
        <v>0</v>
      </c>
      <c r="Y31" s="221">
        <f>Y$5*'H27固定資本M（投入）'!Y30</f>
        <v>0</v>
      </c>
      <c r="Z31" s="221">
        <f>Z$5*'H27固定資本M（投入）'!Z30</f>
        <v>0</v>
      </c>
      <c r="AA31" s="221">
        <f>AA$5*'H27固定資本M（投入）'!AA30</f>
        <v>0</v>
      </c>
      <c r="AB31" s="221">
        <f>AB$5*'H27固定資本M（投入）'!AB30</f>
        <v>0</v>
      </c>
      <c r="AC31" s="221">
        <f>AC$5*'H27固定資本M（投入）'!AC30</f>
        <v>0</v>
      </c>
      <c r="AD31" s="221">
        <f>AD$5*'H27固定資本M（投入）'!AD30</f>
        <v>0</v>
      </c>
      <c r="AE31" s="221">
        <f>AE$5*'H27固定資本M（投入）'!AE30</f>
        <v>0</v>
      </c>
      <c r="AF31" s="221">
        <f>AF$5*'H27固定資本M（投入）'!AF30</f>
        <v>0</v>
      </c>
      <c r="AG31" s="221">
        <f>AG$5*'H27固定資本M（投入）'!AG30</f>
        <v>0</v>
      </c>
      <c r="AH31" s="221">
        <f>AH$5*'H27固定資本M（投入）'!AH30</f>
        <v>0</v>
      </c>
      <c r="AI31" s="221">
        <f>AI$5*'H27固定資本M（投入）'!AI30</f>
        <v>0</v>
      </c>
      <c r="AJ31" s="221">
        <f>AJ$5*'H27固定資本M（投入）'!AJ30</f>
        <v>0</v>
      </c>
      <c r="AK31" s="221">
        <f>AK$5*'H27固定資本M（投入）'!AK30</f>
        <v>0</v>
      </c>
      <c r="AL31" s="221">
        <f>AL$5*'H27固定資本M（投入）'!AL30</f>
        <v>0</v>
      </c>
      <c r="AM31" s="221">
        <f>AM$5*'H27固定資本M（投入）'!AM30</f>
        <v>0</v>
      </c>
      <c r="AN31" s="221">
        <f>AN$5*'H27固定資本M（投入）'!AN30</f>
        <v>0</v>
      </c>
      <c r="AO31" s="221">
        <f>AO$5*'H27固定資本M（投入）'!AO30</f>
        <v>0</v>
      </c>
      <c r="AP31" s="276">
        <f t="shared" si="0"/>
        <v>0</v>
      </c>
    </row>
    <row r="32" spans="1:42">
      <c r="A32" s="135" t="s">
        <v>189</v>
      </c>
      <c r="B32" s="98" t="s">
        <v>357</v>
      </c>
      <c r="C32" s="221">
        <f>C$5*'H27固定資本M（投入）'!C31</f>
        <v>0</v>
      </c>
      <c r="D32" s="221">
        <f>D$5*'H27固定資本M（投入）'!D31</f>
        <v>0</v>
      </c>
      <c r="E32" s="221">
        <f>E$5*'H27固定資本M（投入）'!E31</f>
        <v>0</v>
      </c>
      <c r="F32" s="221">
        <f>F$5*'H27固定資本M（投入）'!F31</f>
        <v>0</v>
      </c>
      <c r="G32" s="221">
        <f>G$5*'H27固定資本M（投入）'!G31</f>
        <v>0</v>
      </c>
      <c r="H32" s="221">
        <f>H$5*'H27固定資本M（投入）'!H31</f>
        <v>0</v>
      </c>
      <c r="I32" s="221">
        <f>I$5*'H27固定資本M（投入）'!I31</f>
        <v>0</v>
      </c>
      <c r="J32" s="221">
        <f>J$5*'H27固定資本M（投入）'!J31</f>
        <v>0</v>
      </c>
      <c r="K32" s="221">
        <f>K$5*'H27固定資本M（投入）'!K31</f>
        <v>0</v>
      </c>
      <c r="L32" s="221">
        <f>L$5*'H27固定資本M（投入）'!L31</f>
        <v>0</v>
      </c>
      <c r="M32" s="221">
        <f>M$5*'H27固定資本M（投入）'!M31</f>
        <v>0</v>
      </c>
      <c r="N32" s="221">
        <f>N$5*'H27固定資本M（投入）'!N31</f>
        <v>0</v>
      </c>
      <c r="O32" s="221">
        <f>O$5*'H27固定資本M（投入）'!O31</f>
        <v>0</v>
      </c>
      <c r="P32" s="221">
        <f>P$5*'H27固定資本M（投入）'!P31</f>
        <v>0</v>
      </c>
      <c r="Q32" s="221">
        <f>Q$5*'H27固定資本M（投入）'!Q31</f>
        <v>0</v>
      </c>
      <c r="R32" s="221">
        <f>R$5*'H27固定資本M（投入）'!R31</f>
        <v>0</v>
      </c>
      <c r="S32" s="221">
        <f>S$5*'H27固定資本M（投入）'!S31</f>
        <v>0</v>
      </c>
      <c r="T32" s="221">
        <f>T$5*'H27固定資本M（投入）'!T31</f>
        <v>0</v>
      </c>
      <c r="U32" s="221">
        <f>U$5*'H27固定資本M（投入）'!U31</f>
        <v>119.2683542445729</v>
      </c>
      <c r="V32" s="221">
        <f>V$5*'H27固定資本M（投入）'!V31</f>
        <v>0</v>
      </c>
      <c r="W32" s="221">
        <f>W$5*'H27固定資本M（投入）'!W31</f>
        <v>0</v>
      </c>
      <c r="X32" s="221">
        <f>X$5*'H27固定資本M（投入）'!X31</f>
        <v>0</v>
      </c>
      <c r="Y32" s="221">
        <f>Y$5*'H27固定資本M（投入）'!Y31</f>
        <v>0</v>
      </c>
      <c r="Z32" s="221">
        <f>Z$5*'H27固定資本M（投入）'!Z31</f>
        <v>0</v>
      </c>
      <c r="AA32" s="221">
        <f>AA$5*'H27固定資本M（投入）'!AA31</f>
        <v>0</v>
      </c>
      <c r="AB32" s="221">
        <f>AB$5*'H27固定資本M（投入）'!AB31</f>
        <v>0</v>
      </c>
      <c r="AC32" s="221">
        <f>AC$5*'H27固定資本M（投入）'!AC31</f>
        <v>0</v>
      </c>
      <c r="AD32" s="221">
        <f>AD$5*'H27固定資本M（投入）'!AD31</f>
        <v>0</v>
      </c>
      <c r="AE32" s="221">
        <f>AE$5*'H27固定資本M（投入）'!AE31</f>
        <v>0</v>
      </c>
      <c r="AF32" s="221">
        <f>AF$5*'H27固定資本M（投入）'!AF31</f>
        <v>0</v>
      </c>
      <c r="AG32" s="221">
        <f>AG$5*'H27固定資本M（投入）'!AG31</f>
        <v>0</v>
      </c>
      <c r="AH32" s="221">
        <f>AH$5*'H27固定資本M（投入）'!AH31</f>
        <v>0</v>
      </c>
      <c r="AI32" s="221">
        <f>AI$5*'H27固定資本M（投入）'!AI31</f>
        <v>0</v>
      </c>
      <c r="AJ32" s="221">
        <f>AJ$5*'H27固定資本M（投入）'!AJ31</f>
        <v>0</v>
      </c>
      <c r="AK32" s="221">
        <f>AK$5*'H27固定資本M（投入）'!AK31</f>
        <v>0</v>
      </c>
      <c r="AL32" s="221">
        <f>AL$5*'H27固定資本M（投入）'!AL31</f>
        <v>0</v>
      </c>
      <c r="AM32" s="221">
        <f>AM$5*'H27固定資本M（投入）'!AM31</f>
        <v>0</v>
      </c>
      <c r="AN32" s="221">
        <f>AN$5*'H27固定資本M（投入）'!AN31</f>
        <v>0</v>
      </c>
      <c r="AO32" s="221">
        <f>AO$5*'H27固定資本M（投入）'!AO31</f>
        <v>0</v>
      </c>
      <c r="AP32" s="276">
        <f t="shared" si="0"/>
        <v>119.2683542445729</v>
      </c>
    </row>
    <row r="33" spans="1:42">
      <c r="A33" s="135" t="s">
        <v>190</v>
      </c>
      <c r="B33" s="98" t="s">
        <v>358</v>
      </c>
      <c r="C33" s="221">
        <f>C$5*'H27固定資本M（投入）'!C32</f>
        <v>0</v>
      </c>
      <c r="D33" s="221">
        <f>D$5*'H27固定資本M（投入）'!D32</f>
        <v>0</v>
      </c>
      <c r="E33" s="221">
        <f>E$5*'H27固定資本M（投入）'!E32</f>
        <v>0</v>
      </c>
      <c r="F33" s="221">
        <f>F$5*'H27固定資本M（投入）'!F32</f>
        <v>0</v>
      </c>
      <c r="G33" s="221">
        <f>G$5*'H27固定資本M（投入）'!G32</f>
        <v>0</v>
      </c>
      <c r="H33" s="221">
        <f>H$5*'H27固定資本M（投入）'!H32</f>
        <v>0</v>
      </c>
      <c r="I33" s="221">
        <f>I$5*'H27固定資本M（投入）'!I32</f>
        <v>0</v>
      </c>
      <c r="J33" s="221">
        <f>J$5*'H27固定資本M（投入）'!J32</f>
        <v>0</v>
      </c>
      <c r="K33" s="221">
        <f>K$5*'H27固定資本M（投入）'!K32</f>
        <v>0</v>
      </c>
      <c r="L33" s="221">
        <f>L$5*'H27固定資本M（投入）'!L32</f>
        <v>0</v>
      </c>
      <c r="M33" s="221">
        <f>M$5*'H27固定資本M（投入）'!M32</f>
        <v>0</v>
      </c>
      <c r="N33" s="221">
        <f>N$5*'H27固定資本M（投入）'!N32</f>
        <v>0</v>
      </c>
      <c r="O33" s="221">
        <f>O$5*'H27固定資本M（投入）'!O32</f>
        <v>0</v>
      </c>
      <c r="P33" s="221">
        <f>P$5*'H27固定資本M（投入）'!P32</f>
        <v>0</v>
      </c>
      <c r="Q33" s="221">
        <f>Q$5*'H27固定資本M（投入）'!Q32</f>
        <v>0</v>
      </c>
      <c r="R33" s="221">
        <f>R$5*'H27固定資本M（投入）'!R32</f>
        <v>0</v>
      </c>
      <c r="S33" s="221">
        <f>S$5*'H27固定資本M（投入）'!S32</f>
        <v>0</v>
      </c>
      <c r="T33" s="221">
        <f>T$5*'H27固定資本M（投入）'!T32</f>
        <v>0</v>
      </c>
      <c r="U33" s="221">
        <f>U$5*'H27固定資本M（投入）'!U32</f>
        <v>0</v>
      </c>
      <c r="V33" s="221">
        <f>V$5*'H27固定資本M（投入）'!V32</f>
        <v>0</v>
      </c>
      <c r="W33" s="221">
        <f>W$5*'H27固定資本M（投入）'!W32</f>
        <v>0</v>
      </c>
      <c r="X33" s="221">
        <f>X$5*'H27固定資本M（投入）'!X32</f>
        <v>0</v>
      </c>
      <c r="Y33" s="221">
        <f>Y$5*'H27固定資本M（投入）'!Y32</f>
        <v>0</v>
      </c>
      <c r="Z33" s="221">
        <f>Z$5*'H27固定資本M（投入）'!Z32</f>
        <v>0</v>
      </c>
      <c r="AA33" s="221">
        <f>AA$5*'H27固定資本M（投入）'!AA32</f>
        <v>0</v>
      </c>
      <c r="AB33" s="221">
        <f>AB$5*'H27固定資本M（投入）'!AB32</f>
        <v>0</v>
      </c>
      <c r="AC33" s="221">
        <f>AC$5*'H27固定資本M（投入）'!AC32</f>
        <v>0</v>
      </c>
      <c r="AD33" s="221">
        <f>AD$5*'H27固定資本M（投入）'!AD32</f>
        <v>0</v>
      </c>
      <c r="AE33" s="221">
        <f>AE$5*'H27固定資本M（投入）'!AE32</f>
        <v>0</v>
      </c>
      <c r="AF33" s="221">
        <f>AF$5*'H27固定資本M（投入）'!AF32</f>
        <v>0</v>
      </c>
      <c r="AG33" s="221">
        <f>AG$5*'H27固定資本M（投入）'!AG32</f>
        <v>0</v>
      </c>
      <c r="AH33" s="221">
        <f>AH$5*'H27固定資本M（投入）'!AH32</f>
        <v>0</v>
      </c>
      <c r="AI33" s="221">
        <f>AI$5*'H27固定資本M（投入）'!AI32</f>
        <v>0</v>
      </c>
      <c r="AJ33" s="221">
        <f>AJ$5*'H27固定資本M（投入）'!AJ32</f>
        <v>0</v>
      </c>
      <c r="AK33" s="221">
        <f>AK$5*'H27固定資本M（投入）'!AK32</f>
        <v>0</v>
      </c>
      <c r="AL33" s="221">
        <f>AL$5*'H27固定資本M（投入）'!AL32</f>
        <v>0</v>
      </c>
      <c r="AM33" s="221">
        <f>AM$5*'H27固定資本M（投入）'!AM32</f>
        <v>0</v>
      </c>
      <c r="AN33" s="221">
        <f>AN$5*'H27固定資本M（投入）'!AN32</f>
        <v>0</v>
      </c>
      <c r="AO33" s="221">
        <f>AO$5*'H27固定資本M（投入）'!AO32</f>
        <v>0</v>
      </c>
      <c r="AP33" s="276">
        <f t="shared" si="0"/>
        <v>0</v>
      </c>
    </row>
    <row r="34" spans="1:42">
      <c r="A34" s="135" t="s">
        <v>191</v>
      </c>
      <c r="B34" s="98" t="s">
        <v>21</v>
      </c>
      <c r="C34" s="221">
        <f>C$5*'H27固定資本M（投入）'!C33</f>
        <v>0</v>
      </c>
      <c r="D34" s="221">
        <f>D$5*'H27固定資本M（投入）'!D33</f>
        <v>0</v>
      </c>
      <c r="E34" s="221">
        <f>E$5*'H27固定資本M（投入）'!E33</f>
        <v>0</v>
      </c>
      <c r="F34" s="221">
        <f>F$5*'H27固定資本M（投入）'!F33</f>
        <v>0</v>
      </c>
      <c r="G34" s="221">
        <f>G$5*'H27固定資本M（投入）'!G33</f>
        <v>0</v>
      </c>
      <c r="H34" s="221">
        <f>H$5*'H27固定資本M（投入）'!H33</f>
        <v>0</v>
      </c>
      <c r="I34" s="221">
        <f>I$5*'H27固定資本M（投入）'!I33</f>
        <v>0</v>
      </c>
      <c r="J34" s="221">
        <f>J$5*'H27固定資本M（投入）'!J33</f>
        <v>0</v>
      </c>
      <c r="K34" s="221">
        <f>K$5*'H27固定資本M（投入）'!K33</f>
        <v>0</v>
      </c>
      <c r="L34" s="221">
        <f>L$5*'H27固定資本M（投入）'!L33</f>
        <v>0</v>
      </c>
      <c r="M34" s="221">
        <f>M$5*'H27固定資本M（投入）'!M33</f>
        <v>0</v>
      </c>
      <c r="N34" s="221">
        <f>N$5*'H27固定資本M（投入）'!N33</f>
        <v>0</v>
      </c>
      <c r="O34" s="221">
        <f>O$5*'H27固定資本M（投入）'!O33</f>
        <v>0</v>
      </c>
      <c r="P34" s="221">
        <f>P$5*'H27固定資本M（投入）'!P33</f>
        <v>0</v>
      </c>
      <c r="Q34" s="221">
        <f>Q$5*'H27固定資本M（投入）'!Q33</f>
        <v>0</v>
      </c>
      <c r="R34" s="221">
        <f>R$5*'H27固定資本M（投入）'!R33</f>
        <v>0</v>
      </c>
      <c r="S34" s="221">
        <f>S$5*'H27固定資本M（投入）'!S33</f>
        <v>0</v>
      </c>
      <c r="T34" s="221">
        <f>T$5*'H27固定資本M（投入）'!T33</f>
        <v>0</v>
      </c>
      <c r="U34" s="221">
        <f>U$5*'H27固定資本M（投入）'!U33</f>
        <v>0</v>
      </c>
      <c r="V34" s="221">
        <f>V$5*'H27固定資本M（投入）'!V33</f>
        <v>0</v>
      </c>
      <c r="W34" s="221">
        <f>W$5*'H27固定資本M（投入）'!W33</f>
        <v>0</v>
      </c>
      <c r="X34" s="221">
        <f>X$5*'H27固定資本M（投入）'!X33</f>
        <v>0</v>
      </c>
      <c r="Y34" s="221">
        <f>Y$5*'H27固定資本M（投入）'!Y33</f>
        <v>0</v>
      </c>
      <c r="Z34" s="221">
        <f>Z$5*'H27固定資本M（投入）'!Z33</f>
        <v>0</v>
      </c>
      <c r="AA34" s="221">
        <f>AA$5*'H27固定資本M（投入）'!AA33</f>
        <v>0</v>
      </c>
      <c r="AB34" s="221">
        <f>AB$5*'H27固定資本M（投入）'!AB33</f>
        <v>0</v>
      </c>
      <c r="AC34" s="221">
        <f>AC$5*'H27固定資本M（投入）'!AC33</f>
        <v>0</v>
      </c>
      <c r="AD34" s="221">
        <f>AD$5*'H27固定資本M（投入）'!AD33</f>
        <v>0</v>
      </c>
      <c r="AE34" s="221">
        <f>AE$5*'H27固定資本M（投入）'!AE33</f>
        <v>0</v>
      </c>
      <c r="AF34" s="221">
        <f>AF$5*'H27固定資本M（投入）'!AF33</f>
        <v>0</v>
      </c>
      <c r="AG34" s="221">
        <f>AG$5*'H27固定資本M（投入）'!AG33</f>
        <v>0</v>
      </c>
      <c r="AH34" s="221">
        <f>AH$5*'H27固定資本M（投入）'!AH33</f>
        <v>0</v>
      </c>
      <c r="AI34" s="221">
        <f>AI$5*'H27固定資本M（投入）'!AI33</f>
        <v>0</v>
      </c>
      <c r="AJ34" s="221">
        <f>AJ$5*'H27固定資本M（投入）'!AJ33</f>
        <v>0</v>
      </c>
      <c r="AK34" s="221">
        <f>AK$5*'H27固定資本M（投入）'!AK33</f>
        <v>0</v>
      </c>
      <c r="AL34" s="221">
        <f>AL$5*'H27固定資本M（投入）'!AL33</f>
        <v>0</v>
      </c>
      <c r="AM34" s="221">
        <f>AM$5*'H27固定資本M（投入）'!AM33</f>
        <v>0</v>
      </c>
      <c r="AN34" s="221">
        <f>AN$5*'H27固定資本M（投入）'!AN33</f>
        <v>0</v>
      </c>
      <c r="AO34" s="221">
        <f>AO$5*'H27固定資本M（投入）'!AO33</f>
        <v>0</v>
      </c>
      <c r="AP34" s="276">
        <f t="shared" si="0"/>
        <v>0</v>
      </c>
    </row>
    <row r="35" spans="1:42">
      <c r="A35" s="135" t="s">
        <v>192</v>
      </c>
      <c r="B35" s="98" t="s">
        <v>359</v>
      </c>
      <c r="C35" s="221">
        <f>C$5*'H27固定資本M（投入）'!C34</f>
        <v>0</v>
      </c>
      <c r="D35" s="221">
        <f>D$5*'H27固定資本M（投入）'!D34</f>
        <v>0</v>
      </c>
      <c r="E35" s="221">
        <f>E$5*'H27固定資本M（投入）'!E34</f>
        <v>0</v>
      </c>
      <c r="F35" s="221">
        <f>F$5*'H27固定資本M（投入）'!F34</f>
        <v>0</v>
      </c>
      <c r="G35" s="221">
        <f>G$5*'H27固定資本M（投入）'!G34</f>
        <v>0</v>
      </c>
      <c r="H35" s="221">
        <f>H$5*'H27固定資本M（投入）'!H34</f>
        <v>0</v>
      </c>
      <c r="I35" s="221">
        <f>I$5*'H27固定資本M（投入）'!I34</f>
        <v>0</v>
      </c>
      <c r="J35" s="221">
        <f>J$5*'H27固定資本M（投入）'!J34</f>
        <v>0</v>
      </c>
      <c r="K35" s="221">
        <f>K$5*'H27固定資本M（投入）'!K34</f>
        <v>0</v>
      </c>
      <c r="L35" s="221">
        <f>L$5*'H27固定資本M（投入）'!L34</f>
        <v>0</v>
      </c>
      <c r="M35" s="221">
        <f>M$5*'H27固定資本M（投入）'!M34</f>
        <v>0</v>
      </c>
      <c r="N35" s="221">
        <f>N$5*'H27固定資本M（投入）'!N34</f>
        <v>0</v>
      </c>
      <c r="O35" s="221">
        <f>O$5*'H27固定資本M（投入）'!O34</f>
        <v>0</v>
      </c>
      <c r="P35" s="221">
        <f>P$5*'H27固定資本M（投入）'!P34</f>
        <v>0</v>
      </c>
      <c r="Q35" s="221">
        <f>Q$5*'H27固定資本M（投入）'!Q34</f>
        <v>0</v>
      </c>
      <c r="R35" s="221">
        <f>R$5*'H27固定資本M（投入）'!R34</f>
        <v>0</v>
      </c>
      <c r="S35" s="221">
        <f>S$5*'H27固定資本M（投入）'!S34</f>
        <v>0</v>
      </c>
      <c r="T35" s="221">
        <f>T$5*'H27固定資本M（投入）'!T34</f>
        <v>0</v>
      </c>
      <c r="U35" s="221">
        <f>U$5*'H27固定資本M（投入）'!U34</f>
        <v>14.151738804327007</v>
      </c>
      <c r="V35" s="221">
        <f>V$5*'H27固定資本M（投入）'!V34</f>
        <v>0</v>
      </c>
      <c r="W35" s="221">
        <f>W$5*'H27固定資本M（投入）'!W34</f>
        <v>0</v>
      </c>
      <c r="X35" s="221">
        <f>X$5*'H27固定資本M（投入）'!X34</f>
        <v>0</v>
      </c>
      <c r="Y35" s="221">
        <f>Y$5*'H27固定資本M（投入）'!Y34</f>
        <v>0</v>
      </c>
      <c r="Z35" s="221">
        <f>Z$5*'H27固定資本M（投入）'!Z34</f>
        <v>0</v>
      </c>
      <c r="AA35" s="221">
        <f>AA$5*'H27固定資本M（投入）'!AA34</f>
        <v>0</v>
      </c>
      <c r="AB35" s="221">
        <f>AB$5*'H27固定資本M（投入）'!AB34</f>
        <v>0</v>
      </c>
      <c r="AC35" s="221">
        <f>AC$5*'H27固定資本M（投入）'!AC34</f>
        <v>0</v>
      </c>
      <c r="AD35" s="221">
        <f>AD$5*'H27固定資本M（投入）'!AD34</f>
        <v>0</v>
      </c>
      <c r="AE35" s="221">
        <f>AE$5*'H27固定資本M（投入）'!AE34</f>
        <v>0</v>
      </c>
      <c r="AF35" s="221">
        <f>AF$5*'H27固定資本M（投入）'!AF34</f>
        <v>0</v>
      </c>
      <c r="AG35" s="221">
        <f>AG$5*'H27固定資本M（投入）'!AG34</f>
        <v>0</v>
      </c>
      <c r="AH35" s="221">
        <f>AH$5*'H27固定資本M（投入）'!AH34</f>
        <v>0</v>
      </c>
      <c r="AI35" s="221">
        <f>AI$5*'H27固定資本M（投入）'!AI34</f>
        <v>0</v>
      </c>
      <c r="AJ35" s="221">
        <f>AJ$5*'H27固定資本M（投入）'!AJ34</f>
        <v>0</v>
      </c>
      <c r="AK35" s="221">
        <f>AK$5*'H27固定資本M（投入）'!AK34</f>
        <v>0</v>
      </c>
      <c r="AL35" s="221">
        <f>AL$5*'H27固定資本M（投入）'!AL34</f>
        <v>0</v>
      </c>
      <c r="AM35" s="221">
        <f>AM$5*'H27固定資本M（投入）'!AM34</f>
        <v>0</v>
      </c>
      <c r="AN35" s="221">
        <f>AN$5*'H27固定資本M（投入）'!AN34</f>
        <v>0</v>
      </c>
      <c r="AO35" s="221">
        <f>AO$5*'H27固定資本M（投入）'!AO34</f>
        <v>0</v>
      </c>
      <c r="AP35" s="276">
        <f t="shared" si="0"/>
        <v>14.151738804327007</v>
      </c>
    </row>
    <row r="36" spans="1:42">
      <c r="A36" s="135" t="s">
        <v>193</v>
      </c>
      <c r="B36" s="98" t="s">
        <v>360</v>
      </c>
      <c r="C36" s="221">
        <f>C$5*'H27固定資本M（投入）'!C35</f>
        <v>0</v>
      </c>
      <c r="D36" s="221">
        <f>D$5*'H27固定資本M（投入）'!D35</f>
        <v>0</v>
      </c>
      <c r="E36" s="221">
        <f>E$5*'H27固定資本M（投入）'!E35</f>
        <v>0</v>
      </c>
      <c r="F36" s="221">
        <f>F$5*'H27固定資本M（投入）'!F35</f>
        <v>0</v>
      </c>
      <c r="G36" s="221">
        <f>G$5*'H27固定資本M（投入）'!G35</f>
        <v>0</v>
      </c>
      <c r="H36" s="221">
        <f>H$5*'H27固定資本M（投入）'!H35</f>
        <v>0</v>
      </c>
      <c r="I36" s="221">
        <f>I$5*'H27固定資本M（投入）'!I35</f>
        <v>0</v>
      </c>
      <c r="J36" s="221">
        <f>J$5*'H27固定資本M（投入）'!J35</f>
        <v>0</v>
      </c>
      <c r="K36" s="221">
        <f>K$5*'H27固定資本M（投入）'!K35</f>
        <v>0</v>
      </c>
      <c r="L36" s="221">
        <f>L$5*'H27固定資本M（投入）'!L35</f>
        <v>0</v>
      </c>
      <c r="M36" s="221">
        <f>M$5*'H27固定資本M（投入）'!M35</f>
        <v>0</v>
      </c>
      <c r="N36" s="221">
        <f>N$5*'H27固定資本M（投入）'!N35</f>
        <v>0</v>
      </c>
      <c r="O36" s="221">
        <f>O$5*'H27固定資本M（投入）'!O35</f>
        <v>0</v>
      </c>
      <c r="P36" s="221">
        <f>P$5*'H27固定資本M（投入）'!P35</f>
        <v>0</v>
      </c>
      <c r="Q36" s="221">
        <f>Q$5*'H27固定資本M（投入）'!Q35</f>
        <v>0</v>
      </c>
      <c r="R36" s="221">
        <f>R$5*'H27固定資本M（投入）'!R35</f>
        <v>0</v>
      </c>
      <c r="S36" s="221">
        <f>S$5*'H27固定資本M（投入）'!S35</f>
        <v>0</v>
      </c>
      <c r="T36" s="221">
        <f>T$5*'H27固定資本M（投入）'!T35</f>
        <v>0</v>
      </c>
      <c r="U36" s="221">
        <f>U$5*'H27固定資本M（投入）'!U35</f>
        <v>307.22677402435596</v>
      </c>
      <c r="V36" s="221">
        <f>V$5*'H27固定資本M（投入）'!V35</f>
        <v>0</v>
      </c>
      <c r="W36" s="221">
        <f>W$5*'H27固定資本M（投入）'!W35</f>
        <v>0</v>
      </c>
      <c r="X36" s="221">
        <f>X$5*'H27固定資本M（投入）'!X35</f>
        <v>0</v>
      </c>
      <c r="Y36" s="221">
        <f>Y$5*'H27固定資本M（投入）'!Y35</f>
        <v>0</v>
      </c>
      <c r="Z36" s="221">
        <f>Z$5*'H27固定資本M（投入）'!Z35</f>
        <v>0</v>
      </c>
      <c r="AA36" s="221">
        <f>AA$5*'H27固定資本M（投入）'!AA35</f>
        <v>0</v>
      </c>
      <c r="AB36" s="221">
        <f>AB$5*'H27固定資本M（投入）'!AB35</f>
        <v>0</v>
      </c>
      <c r="AC36" s="221">
        <f>AC$5*'H27固定資本M（投入）'!AC35</f>
        <v>0</v>
      </c>
      <c r="AD36" s="221">
        <f>AD$5*'H27固定資本M（投入）'!AD35</f>
        <v>0</v>
      </c>
      <c r="AE36" s="221">
        <f>AE$5*'H27固定資本M（投入）'!AE35</f>
        <v>0</v>
      </c>
      <c r="AF36" s="221">
        <f>AF$5*'H27固定資本M（投入）'!AF35</f>
        <v>0</v>
      </c>
      <c r="AG36" s="221">
        <f>AG$5*'H27固定資本M（投入）'!AG35</f>
        <v>0</v>
      </c>
      <c r="AH36" s="221">
        <f>AH$5*'H27固定資本M（投入）'!AH35</f>
        <v>0</v>
      </c>
      <c r="AI36" s="221">
        <f>AI$5*'H27固定資本M（投入）'!AI35</f>
        <v>0</v>
      </c>
      <c r="AJ36" s="221">
        <f>AJ$5*'H27固定資本M（投入）'!AJ35</f>
        <v>0</v>
      </c>
      <c r="AK36" s="221">
        <f>AK$5*'H27固定資本M（投入）'!AK35</f>
        <v>0</v>
      </c>
      <c r="AL36" s="221">
        <f>AL$5*'H27固定資本M（投入）'!AL35</f>
        <v>0</v>
      </c>
      <c r="AM36" s="221">
        <f>AM$5*'H27固定資本M（投入）'!AM35</f>
        <v>0</v>
      </c>
      <c r="AN36" s="221">
        <f>AN$5*'H27固定資本M（投入）'!AN35</f>
        <v>0</v>
      </c>
      <c r="AO36" s="221">
        <f>AO$5*'H27固定資本M（投入）'!AO35</f>
        <v>0</v>
      </c>
      <c r="AP36" s="276">
        <f t="shared" si="0"/>
        <v>307.22677402435596</v>
      </c>
    </row>
    <row r="37" spans="1:42">
      <c r="A37" s="135" t="s">
        <v>194</v>
      </c>
      <c r="B37" s="98" t="s">
        <v>361</v>
      </c>
      <c r="C37" s="221">
        <f>C$5*'H27固定資本M（投入）'!C36</f>
        <v>0</v>
      </c>
      <c r="D37" s="221">
        <f>D$5*'H27固定資本M（投入）'!D36</f>
        <v>0</v>
      </c>
      <c r="E37" s="221">
        <f>E$5*'H27固定資本M（投入）'!E36</f>
        <v>0</v>
      </c>
      <c r="F37" s="221">
        <f>F$5*'H27固定資本M（投入）'!F36</f>
        <v>0</v>
      </c>
      <c r="G37" s="221">
        <f>G$5*'H27固定資本M（投入）'!G36</f>
        <v>0</v>
      </c>
      <c r="H37" s="221">
        <f>H$5*'H27固定資本M（投入）'!H36</f>
        <v>0</v>
      </c>
      <c r="I37" s="221">
        <f>I$5*'H27固定資本M（投入）'!I36</f>
        <v>0</v>
      </c>
      <c r="J37" s="221">
        <f>J$5*'H27固定資本M（投入）'!J36</f>
        <v>0</v>
      </c>
      <c r="K37" s="221">
        <f>K$5*'H27固定資本M（投入）'!K36</f>
        <v>0</v>
      </c>
      <c r="L37" s="221">
        <f>L$5*'H27固定資本M（投入）'!L36</f>
        <v>0</v>
      </c>
      <c r="M37" s="221">
        <f>M$5*'H27固定資本M（投入）'!M36</f>
        <v>0</v>
      </c>
      <c r="N37" s="221">
        <f>N$5*'H27固定資本M（投入）'!N36</f>
        <v>0</v>
      </c>
      <c r="O37" s="221">
        <f>O$5*'H27固定資本M（投入）'!O36</f>
        <v>0</v>
      </c>
      <c r="P37" s="221">
        <f>P$5*'H27固定資本M（投入）'!P36</f>
        <v>0</v>
      </c>
      <c r="Q37" s="221">
        <f>Q$5*'H27固定資本M（投入）'!Q36</f>
        <v>0</v>
      </c>
      <c r="R37" s="221">
        <f>R$5*'H27固定資本M（投入）'!R36</f>
        <v>0</v>
      </c>
      <c r="S37" s="221">
        <f>S$5*'H27固定資本M（投入）'!S36</f>
        <v>0</v>
      </c>
      <c r="T37" s="221">
        <f>T$5*'H27固定資本M（投入）'!T36</f>
        <v>0</v>
      </c>
      <c r="U37" s="221">
        <f>U$5*'H27固定資本M（投入）'!U36</f>
        <v>0</v>
      </c>
      <c r="V37" s="221">
        <f>V$5*'H27固定資本M（投入）'!V36</f>
        <v>0</v>
      </c>
      <c r="W37" s="221">
        <f>W$5*'H27固定資本M（投入）'!W36</f>
        <v>0</v>
      </c>
      <c r="X37" s="221">
        <f>X$5*'H27固定資本M（投入）'!X36</f>
        <v>0</v>
      </c>
      <c r="Y37" s="221">
        <f>Y$5*'H27固定資本M（投入）'!Y36</f>
        <v>0</v>
      </c>
      <c r="Z37" s="221">
        <f>Z$5*'H27固定資本M（投入）'!Z36</f>
        <v>0</v>
      </c>
      <c r="AA37" s="221">
        <f>AA$5*'H27固定資本M（投入）'!AA36</f>
        <v>0</v>
      </c>
      <c r="AB37" s="221">
        <f>AB$5*'H27固定資本M（投入）'!AB36</f>
        <v>0</v>
      </c>
      <c r="AC37" s="221">
        <f>AC$5*'H27固定資本M（投入）'!AC36</f>
        <v>0</v>
      </c>
      <c r="AD37" s="221">
        <f>AD$5*'H27固定資本M（投入）'!AD36</f>
        <v>0</v>
      </c>
      <c r="AE37" s="221">
        <f>AE$5*'H27固定資本M（投入）'!AE36</f>
        <v>0</v>
      </c>
      <c r="AF37" s="221">
        <f>AF$5*'H27固定資本M（投入）'!AF36</f>
        <v>0</v>
      </c>
      <c r="AG37" s="221">
        <f>AG$5*'H27固定資本M（投入）'!AG36</f>
        <v>0</v>
      </c>
      <c r="AH37" s="221">
        <f>AH$5*'H27固定資本M（投入）'!AH36</f>
        <v>0</v>
      </c>
      <c r="AI37" s="221">
        <f>AI$5*'H27固定資本M（投入）'!AI36</f>
        <v>0</v>
      </c>
      <c r="AJ37" s="221">
        <f>AJ$5*'H27固定資本M（投入）'!AJ36</f>
        <v>0</v>
      </c>
      <c r="AK37" s="221">
        <f>AK$5*'H27固定資本M（投入）'!AK36</f>
        <v>0</v>
      </c>
      <c r="AL37" s="221">
        <f>AL$5*'H27固定資本M（投入）'!AL36</f>
        <v>0</v>
      </c>
      <c r="AM37" s="221">
        <f>AM$5*'H27固定資本M（投入）'!AM36</f>
        <v>0</v>
      </c>
      <c r="AN37" s="221">
        <f>AN$5*'H27固定資本M（投入）'!AN36</f>
        <v>0</v>
      </c>
      <c r="AO37" s="221">
        <f>AO$5*'H27固定資本M（投入）'!AO36</f>
        <v>0</v>
      </c>
      <c r="AP37" s="276">
        <f t="shared" si="0"/>
        <v>0</v>
      </c>
    </row>
    <row r="38" spans="1:42">
      <c r="A38" s="135" t="s">
        <v>195</v>
      </c>
      <c r="B38" s="98" t="s">
        <v>362</v>
      </c>
      <c r="C38" s="221">
        <f>C$5*'H27固定資本M（投入）'!C37</f>
        <v>0</v>
      </c>
      <c r="D38" s="221">
        <f>D$5*'H27固定資本M（投入）'!D37</f>
        <v>0</v>
      </c>
      <c r="E38" s="221">
        <f>E$5*'H27固定資本M（投入）'!E37</f>
        <v>0</v>
      </c>
      <c r="F38" s="221">
        <f>F$5*'H27固定資本M（投入）'!F37</f>
        <v>0</v>
      </c>
      <c r="G38" s="221">
        <f>G$5*'H27固定資本M（投入）'!G37</f>
        <v>0</v>
      </c>
      <c r="H38" s="221">
        <f>H$5*'H27固定資本M（投入）'!H37</f>
        <v>0</v>
      </c>
      <c r="I38" s="221">
        <f>I$5*'H27固定資本M（投入）'!I37</f>
        <v>0</v>
      </c>
      <c r="J38" s="221">
        <f>J$5*'H27固定資本M（投入）'!J37</f>
        <v>0</v>
      </c>
      <c r="K38" s="221">
        <f>K$5*'H27固定資本M（投入）'!K37</f>
        <v>0</v>
      </c>
      <c r="L38" s="221">
        <f>L$5*'H27固定資本M（投入）'!L37</f>
        <v>0</v>
      </c>
      <c r="M38" s="221">
        <f>M$5*'H27固定資本M（投入）'!M37</f>
        <v>0</v>
      </c>
      <c r="N38" s="221">
        <f>N$5*'H27固定資本M（投入）'!N37</f>
        <v>0</v>
      </c>
      <c r="O38" s="221">
        <f>O$5*'H27固定資本M（投入）'!O37</f>
        <v>0</v>
      </c>
      <c r="P38" s="221">
        <f>P$5*'H27固定資本M（投入）'!P37</f>
        <v>0</v>
      </c>
      <c r="Q38" s="221">
        <f>Q$5*'H27固定資本M（投入）'!Q37</f>
        <v>0</v>
      </c>
      <c r="R38" s="221">
        <f>R$5*'H27固定資本M（投入）'!R37</f>
        <v>0</v>
      </c>
      <c r="S38" s="221">
        <f>S$5*'H27固定資本M（投入）'!S37</f>
        <v>0</v>
      </c>
      <c r="T38" s="221">
        <f>T$5*'H27固定資本M（投入）'!T37</f>
        <v>0</v>
      </c>
      <c r="U38" s="221">
        <f>U$5*'H27固定資本M（投入）'!U37</f>
        <v>1307.5085342560653</v>
      </c>
      <c r="V38" s="221">
        <f>V$5*'H27固定資本M（投入）'!V37</f>
        <v>0</v>
      </c>
      <c r="W38" s="221">
        <f>W$5*'H27固定資本M（投入）'!W37</f>
        <v>0</v>
      </c>
      <c r="X38" s="221">
        <f>X$5*'H27固定資本M（投入）'!X37</f>
        <v>0</v>
      </c>
      <c r="Y38" s="221">
        <f>Y$5*'H27固定資本M（投入）'!Y37</f>
        <v>0</v>
      </c>
      <c r="Z38" s="221">
        <f>Z$5*'H27固定資本M（投入）'!Z37</f>
        <v>0</v>
      </c>
      <c r="AA38" s="221">
        <f>AA$5*'H27固定資本M（投入）'!AA37</f>
        <v>0</v>
      </c>
      <c r="AB38" s="221">
        <f>AB$5*'H27固定資本M（投入）'!AB37</f>
        <v>0</v>
      </c>
      <c r="AC38" s="221">
        <f>AC$5*'H27固定資本M（投入）'!AC37</f>
        <v>0</v>
      </c>
      <c r="AD38" s="221">
        <f>AD$5*'H27固定資本M（投入）'!AD37</f>
        <v>0</v>
      </c>
      <c r="AE38" s="221">
        <f>AE$5*'H27固定資本M（投入）'!AE37</f>
        <v>0</v>
      </c>
      <c r="AF38" s="221">
        <f>AF$5*'H27固定資本M（投入）'!AF37</f>
        <v>0</v>
      </c>
      <c r="AG38" s="221">
        <f>AG$5*'H27固定資本M（投入）'!AG37</f>
        <v>0</v>
      </c>
      <c r="AH38" s="221">
        <f>AH$5*'H27固定資本M（投入）'!AH37</f>
        <v>0</v>
      </c>
      <c r="AI38" s="221">
        <f>AI$5*'H27固定資本M（投入）'!AI37</f>
        <v>0</v>
      </c>
      <c r="AJ38" s="221">
        <f>AJ$5*'H27固定資本M（投入）'!AJ37</f>
        <v>0</v>
      </c>
      <c r="AK38" s="221">
        <f>AK$5*'H27固定資本M（投入）'!AK37</f>
        <v>0</v>
      </c>
      <c r="AL38" s="221">
        <f>AL$5*'H27固定資本M（投入）'!AL37</f>
        <v>0</v>
      </c>
      <c r="AM38" s="221">
        <f>AM$5*'H27固定資本M（投入）'!AM37</f>
        <v>0</v>
      </c>
      <c r="AN38" s="221">
        <f>AN$5*'H27固定資本M（投入）'!AN37</f>
        <v>0</v>
      </c>
      <c r="AO38" s="221">
        <f>AO$5*'H27固定資本M（投入）'!AO37</f>
        <v>0</v>
      </c>
      <c r="AP38" s="276">
        <f t="shared" si="0"/>
        <v>1307.5085342560653</v>
      </c>
    </row>
    <row r="39" spans="1:42">
      <c r="A39" s="135" t="s">
        <v>196</v>
      </c>
      <c r="B39" s="98" t="s">
        <v>363</v>
      </c>
      <c r="C39" s="221">
        <f>C$5*'H27固定資本M（投入）'!C38</f>
        <v>0</v>
      </c>
      <c r="D39" s="221">
        <f>D$5*'H27固定資本M（投入）'!D38</f>
        <v>0</v>
      </c>
      <c r="E39" s="221">
        <f>E$5*'H27固定資本M（投入）'!E38</f>
        <v>0</v>
      </c>
      <c r="F39" s="221">
        <f>F$5*'H27固定資本M（投入）'!F38</f>
        <v>0</v>
      </c>
      <c r="G39" s="221">
        <f>G$5*'H27固定資本M（投入）'!G38</f>
        <v>0</v>
      </c>
      <c r="H39" s="221">
        <f>H$5*'H27固定資本M（投入）'!H38</f>
        <v>0</v>
      </c>
      <c r="I39" s="221">
        <f>I$5*'H27固定資本M（投入）'!I38</f>
        <v>0</v>
      </c>
      <c r="J39" s="221">
        <f>J$5*'H27固定資本M（投入）'!J38</f>
        <v>0</v>
      </c>
      <c r="K39" s="221">
        <f>K$5*'H27固定資本M（投入）'!K38</f>
        <v>0</v>
      </c>
      <c r="L39" s="221">
        <f>L$5*'H27固定資本M（投入）'!L38</f>
        <v>0</v>
      </c>
      <c r="M39" s="221">
        <f>M$5*'H27固定資本M（投入）'!M38</f>
        <v>0</v>
      </c>
      <c r="N39" s="221">
        <f>N$5*'H27固定資本M（投入）'!N38</f>
        <v>0</v>
      </c>
      <c r="O39" s="221">
        <f>O$5*'H27固定資本M（投入）'!O38</f>
        <v>0</v>
      </c>
      <c r="P39" s="221">
        <f>P$5*'H27固定資本M（投入）'!P38</f>
        <v>0</v>
      </c>
      <c r="Q39" s="221">
        <f>Q$5*'H27固定資本M（投入）'!Q38</f>
        <v>0</v>
      </c>
      <c r="R39" s="221">
        <f>R$5*'H27固定資本M（投入）'!R38</f>
        <v>0</v>
      </c>
      <c r="S39" s="221">
        <f>S$5*'H27固定資本M（投入）'!S38</f>
        <v>0</v>
      </c>
      <c r="T39" s="221">
        <f>T$5*'H27固定資本M（投入）'!T38</f>
        <v>0</v>
      </c>
      <c r="U39" s="221">
        <f>U$5*'H27固定資本M（投入）'!U38</f>
        <v>0</v>
      </c>
      <c r="V39" s="221">
        <f>V$5*'H27固定資本M（投入）'!V38</f>
        <v>0</v>
      </c>
      <c r="W39" s="221">
        <f>W$5*'H27固定資本M（投入）'!W38</f>
        <v>0</v>
      </c>
      <c r="X39" s="221">
        <f>X$5*'H27固定資本M（投入）'!X38</f>
        <v>0</v>
      </c>
      <c r="Y39" s="221">
        <f>Y$5*'H27固定資本M（投入）'!Y38</f>
        <v>0</v>
      </c>
      <c r="Z39" s="221">
        <f>Z$5*'H27固定資本M（投入）'!Z38</f>
        <v>0</v>
      </c>
      <c r="AA39" s="221">
        <f>AA$5*'H27固定資本M（投入）'!AA38</f>
        <v>0</v>
      </c>
      <c r="AB39" s="221">
        <f>AB$5*'H27固定資本M（投入）'!AB38</f>
        <v>0</v>
      </c>
      <c r="AC39" s="221">
        <f>AC$5*'H27固定資本M（投入）'!AC38</f>
        <v>0</v>
      </c>
      <c r="AD39" s="221">
        <f>AD$5*'H27固定資本M（投入）'!AD38</f>
        <v>0</v>
      </c>
      <c r="AE39" s="221">
        <f>AE$5*'H27固定資本M（投入）'!AE38</f>
        <v>0</v>
      </c>
      <c r="AF39" s="221">
        <f>AF$5*'H27固定資本M（投入）'!AF38</f>
        <v>0</v>
      </c>
      <c r="AG39" s="221">
        <f>AG$5*'H27固定資本M（投入）'!AG38</f>
        <v>0</v>
      </c>
      <c r="AH39" s="221">
        <f>AH$5*'H27固定資本M（投入）'!AH38</f>
        <v>0</v>
      </c>
      <c r="AI39" s="221">
        <f>AI$5*'H27固定資本M（投入）'!AI38</f>
        <v>0</v>
      </c>
      <c r="AJ39" s="221">
        <f>AJ$5*'H27固定資本M（投入）'!AJ38</f>
        <v>0</v>
      </c>
      <c r="AK39" s="221">
        <f>AK$5*'H27固定資本M（投入）'!AK38</f>
        <v>0</v>
      </c>
      <c r="AL39" s="221">
        <f>AL$5*'H27固定資本M（投入）'!AL38</f>
        <v>0</v>
      </c>
      <c r="AM39" s="221">
        <f>AM$5*'H27固定資本M（投入）'!AM38</f>
        <v>0</v>
      </c>
      <c r="AN39" s="221">
        <f>AN$5*'H27固定資本M（投入）'!AN38</f>
        <v>0</v>
      </c>
      <c r="AO39" s="221">
        <f>AO$5*'H27固定資本M（投入）'!AO38</f>
        <v>0</v>
      </c>
      <c r="AP39" s="276">
        <f t="shared" si="0"/>
        <v>0</v>
      </c>
    </row>
    <row r="40" spans="1:42">
      <c r="A40" s="135" t="s">
        <v>203</v>
      </c>
      <c r="B40" s="281" t="s">
        <v>364</v>
      </c>
      <c r="C40" s="221">
        <f>C$5*'H27固定資本M（投入）'!C39</f>
        <v>0</v>
      </c>
      <c r="D40" s="221">
        <f>D$5*'H27固定資本M（投入）'!D39</f>
        <v>0</v>
      </c>
      <c r="E40" s="221">
        <f>E$5*'H27固定資本M（投入）'!E39</f>
        <v>0</v>
      </c>
      <c r="F40" s="221">
        <f>F$5*'H27固定資本M（投入）'!F39</f>
        <v>0</v>
      </c>
      <c r="G40" s="221">
        <f>G$5*'H27固定資本M（投入）'!G39</f>
        <v>0</v>
      </c>
      <c r="H40" s="221">
        <f>H$5*'H27固定資本M（投入）'!H39</f>
        <v>0</v>
      </c>
      <c r="I40" s="221">
        <f>I$5*'H27固定資本M（投入）'!I39</f>
        <v>0</v>
      </c>
      <c r="J40" s="221">
        <f>J$5*'H27固定資本M（投入）'!J39</f>
        <v>0</v>
      </c>
      <c r="K40" s="221">
        <f>K$5*'H27固定資本M（投入）'!K39</f>
        <v>0</v>
      </c>
      <c r="L40" s="221">
        <f>L$5*'H27固定資本M（投入）'!L39</f>
        <v>0</v>
      </c>
      <c r="M40" s="221">
        <f>M$5*'H27固定資本M（投入）'!M39</f>
        <v>0</v>
      </c>
      <c r="N40" s="221">
        <f>N$5*'H27固定資本M（投入）'!N39</f>
        <v>0</v>
      </c>
      <c r="O40" s="221">
        <f>O$5*'H27固定資本M（投入）'!O39</f>
        <v>0</v>
      </c>
      <c r="P40" s="221">
        <f>P$5*'H27固定資本M（投入）'!P39</f>
        <v>0</v>
      </c>
      <c r="Q40" s="221">
        <f>Q$5*'H27固定資本M（投入）'!Q39</f>
        <v>0</v>
      </c>
      <c r="R40" s="221">
        <f>R$5*'H27固定資本M（投入）'!R39</f>
        <v>0</v>
      </c>
      <c r="S40" s="221">
        <f>S$5*'H27固定資本M（投入）'!S39</f>
        <v>0</v>
      </c>
      <c r="T40" s="221">
        <f>T$5*'H27固定資本M（投入）'!T39</f>
        <v>0</v>
      </c>
      <c r="U40" s="221">
        <f>U$5*'H27固定資本M（投入）'!U39</f>
        <v>0</v>
      </c>
      <c r="V40" s="221">
        <f>V$5*'H27固定資本M（投入）'!V39</f>
        <v>0</v>
      </c>
      <c r="W40" s="221">
        <f>W$5*'H27固定資本M（投入）'!W39</f>
        <v>0</v>
      </c>
      <c r="X40" s="221">
        <f>X$5*'H27固定資本M（投入）'!X39</f>
        <v>0</v>
      </c>
      <c r="Y40" s="221">
        <f>Y$5*'H27固定資本M（投入）'!Y39</f>
        <v>0</v>
      </c>
      <c r="Z40" s="221">
        <f>Z$5*'H27固定資本M（投入）'!Z39</f>
        <v>0</v>
      </c>
      <c r="AA40" s="221">
        <f>AA$5*'H27固定資本M（投入）'!AA39</f>
        <v>0</v>
      </c>
      <c r="AB40" s="221">
        <f>AB$5*'H27固定資本M（投入）'!AB39</f>
        <v>0</v>
      </c>
      <c r="AC40" s="221">
        <f>AC$5*'H27固定資本M（投入）'!AC39</f>
        <v>0</v>
      </c>
      <c r="AD40" s="221">
        <f>AD$5*'H27固定資本M（投入）'!AD39</f>
        <v>0</v>
      </c>
      <c r="AE40" s="221">
        <f>AE$5*'H27固定資本M（投入）'!AE39</f>
        <v>0</v>
      </c>
      <c r="AF40" s="221">
        <f>AF$5*'H27固定資本M（投入）'!AF39</f>
        <v>0</v>
      </c>
      <c r="AG40" s="221">
        <f>AG$5*'H27固定資本M（投入）'!AG39</f>
        <v>0</v>
      </c>
      <c r="AH40" s="221">
        <f>AH$5*'H27固定資本M（投入）'!AH39</f>
        <v>0</v>
      </c>
      <c r="AI40" s="221">
        <f>AI$5*'H27固定資本M（投入）'!AI39</f>
        <v>0</v>
      </c>
      <c r="AJ40" s="221">
        <f>AJ$5*'H27固定資本M（投入）'!AJ39</f>
        <v>0</v>
      </c>
      <c r="AK40" s="221">
        <f>AK$5*'H27固定資本M（投入）'!AK39</f>
        <v>0</v>
      </c>
      <c r="AL40" s="221">
        <f>AL$5*'H27固定資本M（投入）'!AL39</f>
        <v>0</v>
      </c>
      <c r="AM40" s="221">
        <f>AM$5*'H27固定資本M（投入）'!AM39</f>
        <v>0</v>
      </c>
      <c r="AN40" s="221">
        <f>AN$5*'H27固定資本M（投入）'!AN39</f>
        <v>0</v>
      </c>
      <c r="AO40" s="221">
        <f>AO$5*'H27固定資本M（投入）'!AO39</f>
        <v>0</v>
      </c>
      <c r="AP40" s="276">
        <f t="shared" si="0"/>
        <v>0</v>
      </c>
    </row>
    <row r="41" spans="1:42">
      <c r="A41" s="135" t="s">
        <v>252</v>
      </c>
      <c r="B41" s="98" t="s">
        <v>24</v>
      </c>
      <c r="C41" s="221">
        <f>C$5*'H27固定資本M（投入）'!C40</f>
        <v>0</v>
      </c>
      <c r="D41" s="221">
        <f>D$5*'H27固定資本M（投入）'!D40</f>
        <v>0</v>
      </c>
      <c r="E41" s="221">
        <f>E$5*'H27固定資本M（投入）'!E40</f>
        <v>0</v>
      </c>
      <c r="F41" s="221">
        <f>F$5*'H27固定資本M（投入）'!F40</f>
        <v>0</v>
      </c>
      <c r="G41" s="221">
        <f>G$5*'H27固定資本M（投入）'!G40</f>
        <v>0</v>
      </c>
      <c r="H41" s="221">
        <f>H$5*'H27固定資本M（投入）'!H40</f>
        <v>0</v>
      </c>
      <c r="I41" s="221">
        <f>I$5*'H27固定資本M（投入）'!I40</f>
        <v>0</v>
      </c>
      <c r="J41" s="221">
        <f>J$5*'H27固定資本M（投入）'!J40</f>
        <v>0</v>
      </c>
      <c r="K41" s="221">
        <f>K$5*'H27固定資本M（投入）'!K40</f>
        <v>0</v>
      </c>
      <c r="L41" s="221">
        <f>L$5*'H27固定資本M（投入）'!L40</f>
        <v>0</v>
      </c>
      <c r="M41" s="221">
        <f>M$5*'H27固定資本M（投入）'!M40</f>
        <v>0</v>
      </c>
      <c r="N41" s="221">
        <f>N$5*'H27固定資本M（投入）'!N40</f>
        <v>0</v>
      </c>
      <c r="O41" s="221">
        <f>O$5*'H27固定資本M（投入）'!O40</f>
        <v>0</v>
      </c>
      <c r="P41" s="221">
        <f>P$5*'H27固定資本M（投入）'!P40</f>
        <v>0</v>
      </c>
      <c r="Q41" s="221">
        <f>Q$5*'H27固定資本M（投入）'!Q40</f>
        <v>0</v>
      </c>
      <c r="R41" s="221">
        <f>R$5*'H27固定資本M（投入）'!R40</f>
        <v>0</v>
      </c>
      <c r="S41" s="221">
        <f>S$5*'H27固定資本M（投入）'!S40</f>
        <v>0</v>
      </c>
      <c r="T41" s="221">
        <f>T$5*'H27固定資本M（投入）'!T40</f>
        <v>0</v>
      </c>
      <c r="U41" s="221">
        <f>U$5*'H27固定資本M（投入）'!U40</f>
        <v>39.501567224160489</v>
      </c>
      <c r="V41" s="221">
        <f>V$5*'H27固定資本M（投入）'!V40</f>
        <v>0</v>
      </c>
      <c r="W41" s="221">
        <f>W$5*'H27固定資本M（投入）'!W40</f>
        <v>0</v>
      </c>
      <c r="X41" s="221">
        <f>X$5*'H27固定資本M（投入）'!X40</f>
        <v>0</v>
      </c>
      <c r="Y41" s="221">
        <f>Y$5*'H27固定資本M（投入）'!Y40</f>
        <v>0</v>
      </c>
      <c r="Z41" s="221">
        <f>Z$5*'H27固定資本M（投入）'!Z40</f>
        <v>0</v>
      </c>
      <c r="AA41" s="221">
        <f>AA$5*'H27固定資本M（投入）'!AA40</f>
        <v>0</v>
      </c>
      <c r="AB41" s="221">
        <f>AB$5*'H27固定資本M（投入）'!AB40</f>
        <v>0</v>
      </c>
      <c r="AC41" s="221">
        <f>AC$5*'H27固定資本M（投入）'!AC40</f>
        <v>0</v>
      </c>
      <c r="AD41" s="221">
        <f>AD$5*'H27固定資本M（投入）'!AD40</f>
        <v>0</v>
      </c>
      <c r="AE41" s="221">
        <f>AE$5*'H27固定資本M（投入）'!AE40</f>
        <v>0</v>
      </c>
      <c r="AF41" s="221">
        <f>AF$5*'H27固定資本M（投入）'!AF40</f>
        <v>0</v>
      </c>
      <c r="AG41" s="221">
        <f>AG$5*'H27固定資本M（投入）'!AG40</f>
        <v>0</v>
      </c>
      <c r="AH41" s="221">
        <f>AH$5*'H27固定資本M（投入）'!AH40</f>
        <v>0</v>
      </c>
      <c r="AI41" s="221">
        <f>AI$5*'H27固定資本M（投入）'!AI40</f>
        <v>0</v>
      </c>
      <c r="AJ41" s="221">
        <f>AJ$5*'H27固定資本M（投入）'!AJ40</f>
        <v>0</v>
      </c>
      <c r="AK41" s="221">
        <f>AK$5*'H27固定資本M（投入）'!AK40</f>
        <v>0</v>
      </c>
      <c r="AL41" s="221">
        <f>AL$5*'H27固定資本M（投入）'!AL40</f>
        <v>0</v>
      </c>
      <c r="AM41" s="221">
        <f>AM$5*'H27固定資本M（投入）'!AM40</f>
        <v>0</v>
      </c>
      <c r="AN41" s="221">
        <f>AN$5*'H27固定資本M（投入）'!AN40</f>
        <v>0</v>
      </c>
      <c r="AO41" s="221">
        <f>AO$5*'H27固定資本M（投入）'!AO40</f>
        <v>0</v>
      </c>
      <c r="AP41" s="276">
        <f t="shared" si="0"/>
        <v>39.501567224160489</v>
      </c>
    </row>
    <row r="42" spans="1:42">
      <c r="A42" s="135" t="s">
        <v>253</v>
      </c>
      <c r="B42" s="98" t="s">
        <v>365</v>
      </c>
      <c r="C42" s="221">
        <f>C$5*'H27固定資本M（投入）'!C41</f>
        <v>0</v>
      </c>
      <c r="D42" s="221">
        <f>D$5*'H27固定資本M（投入）'!D41</f>
        <v>0</v>
      </c>
      <c r="E42" s="221">
        <f>E$5*'H27固定資本M（投入）'!E41</f>
        <v>0</v>
      </c>
      <c r="F42" s="221">
        <f>F$5*'H27固定資本M（投入）'!F41</f>
        <v>0</v>
      </c>
      <c r="G42" s="221">
        <f>G$5*'H27固定資本M（投入）'!G41</f>
        <v>0</v>
      </c>
      <c r="H42" s="221">
        <f>H$5*'H27固定資本M（投入）'!H41</f>
        <v>0</v>
      </c>
      <c r="I42" s="221">
        <f>I$5*'H27固定資本M（投入）'!I41</f>
        <v>0</v>
      </c>
      <c r="J42" s="221">
        <f>J$5*'H27固定資本M（投入）'!J41</f>
        <v>0</v>
      </c>
      <c r="K42" s="221">
        <f>K$5*'H27固定資本M（投入）'!K41</f>
        <v>0</v>
      </c>
      <c r="L42" s="221">
        <f>L$5*'H27固定資本M（投入）'!L41</f>
        <v>0</v>
      </c>
      <c r="M42" s="221">
        <f>M$5*'H27固定資本M（投入）'!M41</f>
        <v>0</v>
      </c>
      <c r="N42" s="221">
        <f>N$5*'H27固定資本M（投入）'!N41</f>
        <v>0</v>
      </c>
      <c r="O42" s="221">
        <f>O$5*'H27固定資本M（投入）'!O41</f>
        <v>0</v>
      </c>
      <c r="P42" s="221">
        <f>P$5*'H27固定資本M（投入）'!P41</f>
        <v>0</v>
      </c>
      <c r="Q42" s="221">
        <f>Q$5*'H27固定資本M（投入）'!Q41</f>
        <v>0</v>
      </c>
      <c r="R42" s="221">
        <f>R$5*'H27固定資本M（投入）'!R41</f>
        <v>0</v>
      </c>
      <c r="S42" s="221">
        <f>S$5*'H27固定資本M（投入）'!S41</f>
        <v>0</v>
      </c>
      <c r="T42" s="221">
        <f>T$5*'H27固定資本M（投入）'!T41</f>
        <v>0</v>
      </c>
      <c r="U42" s="221">
        <f>U$5*'H27固定資本M（投入）'!U41</f>
        <v>0</v>
      </c>
      <c r="V42" s="221">
        <f>V$5*'H27固定資本M（投入）'!V41</f>
        <v>0</v>
      </c>
      <c r="W42" s="221">
        <f>W$5*'H27固定資本M（投入）'!W41</f>
        <v>0</v>
      </c>
      <c r="X42" s="221">
        <f>X$5*'H27固定資本M（投入）'!X41</f>
        <v>0</v>
      </c>
      <c r="Y42" s="221">
        <f>Y$5*'H27固定資本M（投入）'!Y41</f>
        <v>0</v>
      </c>
      <c r="Z42" s="221">
        <f>Z$5*'H27固定資本M（投入）'!Z41</f>
        <v>0</v>
      </c>
      <c r="AA42" s="221">
        <f>AA$5*'H27固定資本M（投入）'!AA41</f>
        <v>0</v>
      </c>
      <c r="AB42" s="221">
        <f>AB$5*'H27固定資本M（投入）'!AB41</f>
        <v>0</v>
      </c>
      <c r="AC42" s="221">
        <f>AC$5*'H27固定資本M（投入）'!AC41</f>
        <v>0</v>
      </c>
      <c r="AD42" s="221">
        <f>AD$5*'H27固定資本M（投入）'!AD41</f>
        <v>0</v>
      </c>
      <c r="AE42" s="221">
        <f>AE$5*'H27固定資本M（投入）'!AE41</f>
        <v>0</v>
      </c>
      <c r="AF42" s="221">
        <f>AF$5*'H27固定資本M（投入）'!AF41</f>
        <v>0</v>
      </c>
      <c r="AG42" s="221">
        <f>AG$5*'H27固定資本M（投入）'!AG41</f>
        <v>0</v>
      </c>
      <c r="AH42" s="221">
        <f>AH$5*'H27固定資本M（投入）'!AH41</f>
        <v>0</v>
      </c>
      <c r="AI42" s="221">
        <f>AI$5*'H27固定資本M（投入）'!AI41</f>
        <v>0</v>
      </c>
      <c r="AJ42" s="221">
        <f>AJ$5*'H27固定資本M（投入）'!AJ41</f>
        <v>0</v>
      </c>
      <c r="AK42" s="221">
        <f>AK$5*'H27固定資本M（投入）'!AK41</f>
        <v>0</v>
      </c>
      <c r="AL42" s="221">
        <f>AL$5*'H27固定資本M（投入）'!AL41</f>
        <v>0</v>
      </c>
      <c r="AM42" s="221">
        <f>AM$5*'H27固定資本M（投入）'!AM41</f>
        <v>0</v>
      </c>
      <c r="AN42" s="221">
        <f>AN$5*'H27固定資本M（投入）'!AN41</f>
        <v>0</v>
      </c>
      <c r="AO42" s="221">
        <f>AO$5*'H27固定資本M（投入）'!AO41</f>
        <v>0</v>
      </c>
      <c r="AP42" s="276">
        <f t="shared" si="0"/>
        <v>0</v>
      </c>
    </row>
    <row r="43" spans="1:42">
      <c r="A43" s="135" t="s">
        <v>254</v>
      </c>
      <c r="B43" s="98" t="s">
        <v>332</v>
      </c>
      <c r="C43" s="221">
        <f>C$5*'H27固定資本M（投入）'!C42</f>
        <v>0</v>
      </c>
      <c r="D43" s="221">
        <f>D$5*'H27固定資本M（投入）'!D42</f>
        <v>0</v>
      </c>
      <c r="E43" s="221">
        <f>E$5*'H27固定資本M（投入）'!E42</f>
        <v>0</v>
      </c>
      <c r="F43" s="221">
        <f>F$5*'H27固定資本M（投入）'!F42</f>
        <v>0</v>
      </c>
      <c r="G43" s="221">
        <f>G$5*'H27固定資本M（投入）'!G42</f>
        <v>0</v>
      </c>
      <c r="H43" s="221">
        <f>H$5*'H27固定資本M（投入）'!H42</f>
        <v>0</v>
      </c>
      <c r="I43" s="221">
        <f>I$5*'H27固定資本M（投入）'!I42</f>
        <v>0</v>
      </c>
      <c r="J43" s="221">
        <f>J$5*'H27固定資本M（投入）'!J42</f>
        <v>0</v>
      </c>
      <c r="K43" s="221">
        <f>K$5*'H27固定資本M（投入）'!K42</f>
        <v>0</v>
      </c>
      <c r="L43" s="221">
        <f>L$5*'H27固定資本M（投入）'!L42</f>
        <v>0</v>
      </c>
      <c r="M43" s="221">
        <f>M$5*'H27固定資本M（投入）'!M42</f>
        <v>0</v>
      </c>
      <c r="N43" s="221">
        <f>N$5*'H27固定資本M（投入）'!N42</f>
        <v>0</v>
      </c>
      <c r="O43" s="221">
        <f>O$5*'H27固定資本M（投入）'!O42</f>
        <v>0</v>
      </c>
      <c r="P43" s="221">
        <f>P$5*'H27固定資本M（投入）'!P42</f>
        <v>0</v>
      </c>
      <c r="Q43" s="221">
        <f>Q$5*'H27固定資本M（投入）'!Q42</f>
        <v>0</v>
      </c>
      <c r="R43" s="221">
        <f>R$5*'H27固定資本M（投入）'!R42</f>
        <v>0</v>
      </c>
      <c r="S43" s="221">
        <f>S$5*'H27固定資本M（投入）'!S42</f>
        <v>0</v>
      </c>
      <c r="T43" s="221">
        <f>T$5*'H27固定資本M（投入）'!T42</f>
        <v>0</v>
      </c>
      <c r="U43" s="221">
        <f>U$5*'H27固定資本M（投入）'!U42</f>
        <v>0</v>
      </c>
      <c r="V43" s="221">
        <f>V$5*'H27固定資本M（投入）'!V42</f>
        <v>0</v>
      </c>
      <c r="W43" s="221">
        <f>W$5*'H27固定資本M（投入）'!W42</f>
        <v>0</v>
      </c>
      <c r="X43" s="221">
        <f>X$5*'H27固定資本M（投入）'!X42</f>
        <v>0</v>
      </c>
      <c r="Y43" s="221">
        <f>Y$5*'H27固定資本M（投入）'!Y42</f>
        <v>0</v>
      </c>
      <c r="Z43" s="221">
        <f>Z$5*'H27固定資本M（投入）'!Z42</f>
        <v>0</v>
      </c>
      <c r="AA43" s="221">
        <f>AA$5*'H27固定資本M（投入）'!AA42</f>
        <v>0</v>
      </c>
      <c r="AB43" s="221">
        <f>AB$5*'H27固定資本M（投入）'!AB42</f>
        <v>0</v>
      </c>
      <c r="AC43" s="221">
        <f>AC$5*'H27固定資本M（投入）'!AC42</f>
        <v>0</v>
      </c>
      <c r="AD43" s="221">
        <f>AD$5*'H27固定資本M（投入）'!AD42</f>
        <v>0</v>
      </c>
      <c r="AE43" s="221">
        <f>AE$5*'H27固定資本M（投入）'!AE42</f>
        <v>0</v>
      </c>
      <c r="AF43" s="221">
        <f>AF$5*'H27固定資本M（投入）'!AF42</f>
        <v>0</v>
      </c>
      <c r="AG43" s="221">
        <f>AG$5*'H27固定資本M（投入）'!AG42</f>
        <v>0</v>
      </c>
      <c r="AH43" s="221">
        <f>AH$5*'H27固定資本M（投入）'!AH42</f>
        <v>0</v>
      </c>
      <c r="AI43" s="221">
        <f>AI$5*'H27固定資本M（投入）'!AI42</f>
        <v>0</v>
      </c>
      <c r="AJ43" s="221">
        <f>AJ$5*'H27固定資本M（投入）'!AJ42</f>
        <v>0</v>
      </c>
      <c r="AK43" s="221">
        <f>AK$5*'H27固定資本M（投入）'!AK42</f>
        <v>0</v>
      </c>
      <c r="AL43" s="221">
        <f>AL$5*'H27固定資本M（投入）'!AL42</f>
        <v>0</v>
      </c>
      <c r="AM43" s="221">
        <f>AM$5*'H27固定資本M（投入）'!AM42</f>
        <v>0</v>
      </c>
      <c r="AN43" s="221">
        <f>AN$5*'H27固定資本M（投入）'!AN42</f>
        <v>0</v>
      </c>
      <c r="AO43" s="221">
        <f>AO$5*'H27固定資本M（投入）'!AO42</f>
        <v>0</v>
      </c>
      <c r="AP43" s="276">
        <f t="shared" si="0"/>
        <v>0</v>
      </c>
    </row>
    <row r="44" spans="1:42">
      <c r="A44" s="135" t="s">
        <v>255</v>
      </c>
      <c r="B44" s="98" t="s">
        <v>366</v>
      </c>
      <c r="C44" s="221">
        <f>C$5*'H27固定資本M（投入）'!C43</f>
        <v>0</v>
      </c>
      <c r="D44" s="221">
        <f>D$5*'H27固定資本M（投入）'!D43</f>
        <v>0</v>
      </c>
      <c r="E44" s="221">
        <f>E$5*'H27固定資本M（投入）'!E43</f>
        <v>0</v>
      </c>
      <c r="F44" s="221">
        <f>F$5*'H27固定資本M（投入）'!F43</f>
        <v>0</v>
      </c>
      <c r="G44" s="221">
        <f>G$5*'H27固定資本M（投入）'!G43</f>
        <v>0</v>
      </c>
      <c r="H44" s="221">
        <f>H$5*'H27固定資本M（投入）'!H43</f>
        <v>0</v>
      </c>
      <c r="I44" s="221">
        <f>I$5*'H27固定資本M（投入）'!I43</f>
        <v>0</v>
      </c>
      <c r="J44" s="221">
        <f>J$5*'H27固定資本M（投入）'!J43</f>
        <v>0</v>
      </c>
      <c r="K44" s="221">
        <f>K$5*'H27固定資本M（投入）'!K43</f>
        <v>0</v>
      </c>
      <c r="L44" s="221">
        <f>L$5*'H27固定資本M（投入）'!L43</f>
        <v>0</v>
      </c>
      <c r="M44" s="221">
        <f>M$5*'H27固定資本M（投入）'!M43</f>
        <v>0</v>
      </c>
      <c r="N44" s="221">
        <f>N$5*'H27固定資本M（投入）'!N43</f>
        <v>0</v>
      </c>
      <c r="O44" s="221">
        <f>O$5*'H27固定資本M（投入）'!O43</f>
        <v>0</v>
      </c>
      <c r="P44" s="221">
        <f>P$5*'H27固定資本M（投入）'!P43</f>
        <v>0</v>
      </c>
      <c r="Q44" s="221">
        <f>Q$5*'H27固定資本M（投入）'!Q43</f>
        <v>0</v>
      </c>
      <c r="R44" s="221">
        <f>R$5*'H27固定資本M（投入）'!R43</f>
        <v>0</v>
      </c>
      <c r="S44" s="221">
        <f>S$5*'H27固定資本M（投入）'!S43</f>
        <v>0</v>
      </c>
      <c r="T44" s="221">
        <f>T$5*'H27固定資本M（投入）'!T43</f>
        <v>0</v>
      </c>
      <c r="U44" s="221">
        <f>U$5*'H27固定資本M（投入）'!U43</f>
        <v>0</v>
      </c>
      <c r="V44" s="221">
        <f>V$5*'H27固定資本M（投入）'!V43</f>
        <v>0</v>
      </c>
      <c r="W44" s="221">
        <f>W$5*'H27固定資本M（投入）'!W43</f>
        <v>0</v>
      </c>
      <c r="X44" s="221">
        <f>X$5*'H27固定資本M（投入）'!X43</f>
        <v>0</v>
      </c>
      <c r="Y44" s="221">
        <f>Y$5*'H27固定資本M（投入）'!Y43</f>
        <v>0</v>
      </c>
      <c r="Z44" s="221">
        <f>Z$5*'H27固定資本M（投入）'!Z43</f>
        <v>0</v>
      </c>
      <c r="AA44" s="221">
        <f>AA$5*'H27固定資本M（投入）'!AA43</f>
        <v>0</v>
      </c>
      <c r="AB44" s="221">
        <f>AB$5*'H27固定資本M（投入）'!AB43</f>
        <v>0</v>
      </c>
      <c r="AC44" s="221">
        <f>AC$5*'H27固定資本M（投入）'!AC43</f>
        <v>0</v>
      </c>
      <c r="AD44" s="221">
        <f>AD$5*'H27固定資本M（投入）'!AD43</f>
        <v>0</v>
      </c>
      <c r="AE44" s="221">
        <f>AE$5*'H27固定資本M（投入）'!AE43</f>
        <v>0</v>
      </c>
      <c r="AF44" s="221">
        <f>AF$5*'H27固定資本M（投入）'!AF43</f>
        <v>0</v>
      </c>
      <c r="AG44" s="221">
        <f>AG$5*'H27固定資本M（投入）'!AG43</f>
        <v>0</v>
      </c>
      <c r="AH44" s="221">
        <f>AH$5*'H27固定資本M（投入）'!AH43</f>
        <v>0</v>
      </c>
      <c r="AI44" s="221">
        <f>AI$5*'H27固定資本M（投入）'!AI43</f>
        <v>0</v>
      </c>
      <c r="AJ44" s="221">
        <f>AJ$5*'H27固定資本M（投入）'!AJ43</f>
        <v>0</v>
      </c>
      <c r="AK44" s="221">
        <f>AK$5*'H27固定資本M（投入）'!AK43</f>
        <v>0</v>
      </c>
      <c r="AL44" s="221">
        <f>AL$5*'H27固定資本M（投入）'!AL43</f>
        <v>0</v>
      </c>
      <c r="AM44" s="221">
        <f>AM$5*'H27固定資本M（投入）'!AM43</f>
        <v>0</v>
      </c>
      <c r="AN44" s="221">
        <f>AN$5*'H27固定資本M（投入）'!AN43</f>
        <v>0</v>
      </c>
      <c r="AO44" s="221">
        <f>AO$5*'H27固定資本M（投入）'!AO43</f>
        <v>0</v>
      </c>
      <c r="AP44" s="276">
        <f t="shared" si="0"/>
        <v>0</v>
      </c>
    </row>
    <row r="45" spans="1:42" ht="12.75" customHeight="1">
      <c r="A45" s="27">
        <v>40</v>
      </c>
      <c r="B45" s="139" t="s">
        <v>28</v>
      </c>
      <c r="C45" s="222">
        <f t="shared" ref="C45:AO45" si="1">SUM(C6:C44)</f>
        <v>0</v>
      </c>
      <c r="D45" s="223">
        <f t="shared" si="1"/>
        <v>0</v>
      </c>
      <c r="E45" s="223">
        <f t="shared" si="1"/>
        <v>0</v>
      </c>
      <c r="F45" s="223">
        <f t="shared" si="1"/>
        <v>0</v>
      </c>
      <c r="G45" s="223">
        <f t="shared" si="1"/>
        <v>0</v>
      </c>
      <c r="H45" s="223">
        <f t="shared" si="1"/>
        <v>0</v>
      </c>
      <c r="I45" s="223">
        <f t="shared" si="1"/>
        <v>0</v>
      </c>
      <c r="J45" s="223">
        <f t="shared" si="1"/>
        <v>0</v>
      </c>
      <c r="K45" s="223">
        <f t="shared" si="1"/>
        <v>0</v>
      </c>
      <c r="L45" s="223">
        <f t="shared" si="1"/>
        <v>0</v>
      </c>
      <c r="M45" s="223">
        <f t="shared" si="1"/>
        <v>0</v>
      </c>
      <c r="N45" s="223">
        <f t="shared" si="1"/>
        <v>0</v>
      </c>
      <c r="O45" s="223">
        <f t="shared" si="1"/>
        <v>0</v>
      </c>
      <c r="P45" s="223">
        <f t="shared" si="1"/>
        <v>0</v>
      </c>
      <c r="Q45" s="223">
        <f t="shared" si="1"/>
        <v>0</v>
      </c>
      <c r="R45" s="223">
        <f t="shared" si="1"/>
        <v>0</v>
      </c>
      <c r="S45" s="223">
        <f t="shared" si="1"/>
        <v>0</v>
      </c>
      <c r="T45" s="223">
        <f t="shared" si="1"/>
        <v>0</v>
      </c>
      <c r="U45" s="223">
        <f t="shared" si="1"/>
        <v>3000</v>
      </c>
      <c r="V45" s="223">
        <f t="shared" si="1"/>
        <v>0</v>
      </c>
      <c r="W45" s="223">
        <f t="shared" si="1"/>
        <v>0</v>
      </c>
      <c r="X45" s="223">
        <f t="shared" si="1"/>
        <v>0</v>
      </c>
      <c r="Y45" s="223">
        <f t="shared" si="1"/>
        <v>0</v>
      </c>
      <c r="Z45" s="223">
        <f t="shared" si="1"/>
        <v>0</v>
      </c>
      <c r="AA45" s="223">
        <f t="shared" si="1"/>
        <v>0</v>
      </c>
      <c r="AB45" s="223">
        <f t="shared" si="1"/>
        <v>0</v>
      </c>
      <c r="AC45" s="223">
        <f t="shared" si="1"/>
        <v>0</v>
      </c>
      <c r="AD45" s="223">
        <f t="shared" si="1"/>
        <v>0</v>
      </c>
      <c r="AE45" s="223">
        <f t="shared" si="1"/>
        <v>0</v>
      </c>
      <c r="AF45" s="223">
        <f t="shared" si="1"/>
        <v>0</v>
      </c>
      <c r="AG45" s="223">
        <f t="shared" si="1"/>
        <v>0</v>
      </c>
      <c r="AH45" s="223">
        <f t="shared" si="1"/>
        <v>0</v>
      </c>
      <c r="AI45" s="223">
        <f t="shared" si="1"/>
        <v>0</v>
      </c>
      <c r="AJ45" s="223">
        <f t="shared" si="1"/>
        <v>0</v>
      </c>
      <c r="AK45" s="223">
        <f t="shared" si="1"/>
        <v>0</v>
      </c>
      <c r="AL45" s="223">
        <f t="shared" si="1"/>
        <v>0</v>
      </c>
      <c r="AM45" s="223">
        <f t="shared" si="1"/>
        <v>0</v>
      </c>
      <c r="AN45" s="223">
        <f t="shared" si="1"/>
        <v>0</v>
      </c>
      <c r="AO45" s="223">
        <f t="shared" si="1"/>
        <v>0</v>
      </c>
      <c r="AP45" s="278">
        <f>SUM(AP6:AP44)</f>
        <v>3000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0"/>
  <sheetViews>
    <sheetView workbookViewId="0">
      <pane xSplit="2" ySplit="3" topLeftCell="C4" activePane="bottomRight" state="frozen"/>
      <selection pane="topRight" activeCell="C1" sqref="C1"/>
      <selection pane="bottomLeft" activeCell="A5" sqref="A5"/>
      <selection pane="bottomRight" activeCell="B3" sqref="B3"/>
    </sheetView>
  </sheetViews>
  <sheetFormatPr defaultRowHeight="12"/>
  <cols>
    <col min="1" max="1" width="3.625" style="53" customWidth="1"/>
    <col min="2" max="2" width="22.25" style="84" customWidth="1"/>
    <col min="3" max="42" width="9.125" style="84" customWidth="1"/>
    <col min="43" max="43" width="9.25" style="84" bestFit="1" customWidth="1"/>
    <col min="44" max="16384" width="9" style="84"/>
  </cols>
  <sheetData>
    <row r="1" spans="1:43">
      <c r="A1" s="123" t="s">
        <v>367</v>
      </c>
    </row>
    <row r="2" spans="1:43">
      <c r="A2" s="124" t="s">
        <v>198</v>
      </c>
      <c r="B2" s="125"/>
      <c r="C2" s="86" t="s">
        <v>163</v>
      </c>
      <c r="D2" s="86" t="s">
        <v>164</v>
      </c>
      <c r="E2" s="86" t="s">
        <v>165</v>
      </c>
      <c r="F2" s="86" t="s">
        <v>166</v>
      </c>
      <c r="G2" s="86" t="s">
        <v>167</v>
      </c>
      <c r="H2" s="86" t="s">
        <v>168</v>
      </c>
      <c r="I2" s="86" t="s">
        <v>169</v>
      </c>
      <c r="J2" s="86" t="s">
        <v>170</v>
      </c>
      <c r="K2" s="86" t="s">
        <v>171</v>
      </c>
      <c r="L2" s="86" t="s">
        <v>172</v>
      </c>
      <c r="M2" s="86" t="s">
        <v>173</v>
      </c>
      <c r="N2" s="86" t="s">
        <v>174</v>
      </c>
      <c r="O2" s="86" t="s">
        <v>175</v>
      </c>
      <c r="P2" s="86" t="s">
        <v>176</v>
      </c>
      <c r="Q2" s="86" t="s">
        <v>177</v>
      </c>
      <c r="R2" s="86" t="s">
        <v>178</v>
      </c>
      <c r="S2" s="86" t="s">
        <v>179</v>
      </c>
      <c r="T2" s="86" t="s">
        <v>180</v>
      </c>
      <c r="U2" s="86" t="s">
        <v>181</v>
      </c>
      <c r="V2" s="86" t="s">
        <v>182</v>
      </c>
      <c r="W2" s="86" t="s">
        <v>183</v>
      </c>
      <c r="X2" s="86" t="s">
        <v>184</v>
      </c>
      <c r="Y2" s="86" t="s">
        <v>185</v>
      </c>
      <c r="Z2" s="86" t="s">
        <v>186</v>
      </c>
      <c r="AA2" s="86" t="s">
        <v>187</v>
      </c>
      <c r="AB2" s="86" t="s">
        <v>188</v>
      </c>
      <c r="AC2" s="86" t="s">
        <v>189</v>
      </c>
      <c r="AD2" s="86" t="s">
        <v>190</v>
      </c>
      <c r="AE2" s="86" t="s">
        <v>191</v>
      </c>
      <c r="AF2" s="86" t="s">
        <v>192</v>
      </c>
      <c r="AG2" s="86" t="s">
        <v>193</v>
      </c>
      <c r="AH2" s="86" t="s">
        <v>194</v>
      </c>
      <c r="AI2" s="86" t="s">
        <v>195</v>
      </c>
      <c r="AJ2" s="86" t="s">
        <v>196</v>
      </c>
      <c r="AK2" s="86">
        <v>35</v>
      </c>
      <c r="AL2" s="86">
        <v>36</v>
      </c>
      <c r="AM2" s="86">
        <v>37</v>
      </c>
      <c r="AN2" s="86">
        <v>38</v>
      </c>
      <c r="AO2" s="86">
        <v>39</v>
      </c>
      <c r="AP2" s="85">
        <v>40</v>
      </c>
      <c r="AQ2" s="85">
        <v>41</v>
      </c>
    </row>
    <row r="3" spans="1:43" ht="35.25" customHeight="1">
      <c r="A3" s="126"/>
      <c r="B3" s="127" t="s">
        <v>284</v>
      </c>
      <c r="C3" s="128" t="s">
        <v>285</v>
      </c>
      <c r="D3" s="128" t="s">
        <v>327</v>
      </c>
      <c r="E3" s="128" t="s">
        <v>328</v>
      </c>
      <c r="F3" s="128" t="s">
        <v>8</v>
      </c>
      <c r="G3" s="128" t="s">
        <v>288</v>
      </c>
      <c r="H3" s="128" t="s">
        <v>9</v>
      </c>
      <c r="I3" s="128" t="s">
        <v>44</v>
      </c>
      <c r="J3" s="128" t="s">
        <v>10</v>
      </c>
      <c r="K3" s="128" t="s">
        <v>11</v>
      </c>
      <c r="L3" s="128" t="s">
        <v>329</v>
      </c>
      <c r="M3" s="128" t="s">
        <v>12</v>
      </c>
      <c r="N3" s="128" t="s">
        <v>13</v>
      </c>
      <c r="O3" s="128" t="s">
        <v>14</v>
      </c>
      <c r="P3" s="128" t="s">
        <v>15</v>
      </c>
      <c r="Q3" s="128" t="s">
        <v>278</v>
      </c>
      <c r="R3" s="128" t="s">
        <v>279</v>
      </c>
      <c r="S3" s="128" t="s">
        <v>280</v>
      </c>
      <c r="T3" s="128" t="s">
        <v>162</v>
      </c>
      <c r="U3" s="128" t="s">
        <v>16</v>
      </c>
      <c r="V3" s="128" t="s">
        <v>330</v>
      </c>
      <c r="W3" s="128" t="s">
        <v>289</v>
      </c>
      <c r="X3" s="128" t="s">
        <v>17</v>
      </c>
      <c r="Y3" s="128" t="s">
        <v>18</v>
      </c>
      <c r="Z3" s="128" t="s">
        <v>290</v>
      </c>
      <c r="AA3" s="128" t="s">
        <v>291</v>
      </c>
      <c r="AB3" s="128" t="s">
        <v>292</v>
      </c>
      <c r="AC3" s="128" t="s">
        <v>19</v>
      </c>
      <c r="AD3" s="128" t="s">
        <v>20</v>
      </c>
      <c r="AE3" s="128" t="s">
        <v>21</v>
      </c>
      <c r="AF3" s="128" t="s">
        <v>293</v>
      </c>
      <c r="AG3" s="128" t="s">
        <v>260</v>
      </c>
      <c r="AH3" s="128" t="s">
        <v>22</v>
      </c>
      <c r="AI3" s="128" t="s">
        <v>23</v>
      </c>
      <c r="AJ3" s="128" t="s">
        <v>294</v>
      </c>
      <c r="AK3" s="262" t="s">
        <v>331</v>
      </c>
      <c r="AL3" s="128" t="s">
        <v>24</v>
      </c>
      <c r="AM3" s="128" t="s">
        <v>25</v>
      </c>
      <c r="AN3" s="128" t="s">
        <v>332</v>
      </c>
      <c r="AO3" s="128" t="s">
        <v>27</v>
      </c>
      <c r="AP3" s="129" t="s">
        <v>199</v>
      </c>
      <c r="AQ3" s="282" t="s">
        <v>295</v>
      </c>
    </row>
    <row r="4" spans="1:43">
      <c r="A4" s="103" t="s">
        <v>268</v>
      </c>
      <c r="B4" s="98" t="s">
        <v>277</v>
      </c>
      <c r="C4" s="105">
        <v>142866</v>
      </c>
      <c r="D4" s="105">
        <v>0</v>
      </c>
      <c r="E4" s="105">
        <v>0</v>
      </c>
      <c r="F4" s="105">
        <v>0</v>
      </c>
      <c r="G4" s="105">
        <v>0</v>
      </c>
      <c r="H4" s="105">
        <v>0</v>
      </c>
      <c r="I4" s="105">
        <v>0</v>
      </c>
      <c r="J4" s="105">
        <v>0</v>
      </c>
      <c r="K4" s="105">
        <v>0</v>
      </c>
      <c r="L4" s="105">
        <v>0</v>
      </c>
      <c r="M4" s="105">
        <v>0</v>
      </c>
      <c r="N4" s="105">
        <v>0</v>
      </c>
      <c r="O4" s="105">
        <v>0</v>
      </c>
      <c r="P4" s="105">
        <v>0</v>
      </c>
      <c r="Q4" s="105">
        <v>0</v>
      </c>
      <c r="R4" s="105">
        <v>0</v>
      </c>
      <c r="S4" s="105">
        <v>0</v>
      </c>
      <c r="T4" s="105">
        <v>0</v>
      </c>
      <c r="U4" s="105">
        <v>0</v>
      </c>
      <c r="V4" s="105">
        <v>0</v>
      </c>
      <c r="W4" s="105">
        <v>0</v>
      </c>
      <c r="X4" s="105">
        <v>0</v>
      </c>
      <c r="Y4" s="105">
        <v>0</v>
      </c>
      <c r="Z4" s="105">
        <v>0</v>
      </c>
      <c r="AA4" s="105">
        <v>0</v>
      </c>
      <c r="AB4" s="105">
        <v>0</v>
      </c>
      <c r="AC4" s="105">
        <v>0</v>
      </c>
      <c r="AD4" s="105">
        <v>0</v>
      </c>
      <c r="AE4" s="105">
        <v>0</v>
      </c>
      <c r="AF4" s="105">
        <v>0</v>
      </c>
      <c r="AG4" s="105">
        <v>0</v>
      </c>
      <c r="AH4" s="105">
        <v>0</v>
      </c>
      <c r="AI4" s="105">
        <v>0</v>
      </c>
      <c r="AJ4" s="105">
        <v>0</v>
      </c>
      <c r="AK4" s="105">
        <v>0</v>
      </c>
      <c r="AL4" s="105">
        <v>0</v>
      </c>
      <c r="AM4" s="105">
        <v>50558</v>
      </c>
      <c r="AN4" s="105">
        <v>0</v>
      </c>
      <c r="AO4" s="105">
        <v>0</v>
      </c>
      <c r="AP4" s="104">
        <v>193424</v>
      </c>
      <c r="AQ4" s="115">
        <v>0</v>
      </c>
    </row>
    <row r="5" spans="1:43">
      <c r="A5" s="116" t="s">
        <v>269</v>
      </c>
      <c r="B5" s="98" t="s">
        <v>333</v>
      </c>
      <c r="C5" s="105">
        <v>0</v>
      </c>
      <c r="D5" s="105">
        <v>0</v>
      </c>
      <c r="E5" s="105">
        <v>0</v>
      </c>
      <c r="F5" s="105">
        <v>0</v>
      </c>
      <c r="G5" s="105">
        <v>0</v>
      </c>
      <c r="H5" s="105">
        <v>0</v>
      </c>
      <c r="I5" s="105">
        <v>0</v>
      </c>
      <c r="J5" s="105">
        <v>0</v>
      </c>
      <c r="K5" s="105">
        <v>0</v>
      </c>
      <c r="L5" s="105">
        <v>0</v>
      </c>
      <c r="M5" s="105">
        <v>0</v>
      </c>
      <c r="N5" s="105">
        <v>0</v>
      </c>
      <c r="O5" s="105">
        <v>0</v>
      </c>
      <c r="P5" s="105">
        <v>0</v>
      </c>
      <c r="Q5" s="105">
        <v>0</v>
      </c>
      <c r="R5" s="105">
        <v>0</v>
      </c>
      <c r="S5" s="105">
        <v>0</v>
      </c>
      <c r="T5" s="105">
        <v>0</v>
      </c>
      <c r="U5" s="105">
        <v>0</v>
      </c>
      <c r="V5" s="105">
        <v>0</v>
      </c>
      <c r="W5" s="105">
        <v>0</v>
      </c>
      <c r="X5" s="105">
        <v>0</v>
      </c>
      <c r="Y5" s="105">
        <v>0</v>
      </c>
      <c r="Z5" s="105">
        <v>0</v>
      </c>
      <c r="AA5" s="105">
        <v>0</v>
      </c>
      <c r="AB5" s="105">
        <v>0</v>
      </c>
      <c r="AC5" s="105">
        <v>0</v>
      </c>
      <c r="AD5" s="105">
        <v>0</v>
      </c>
      <c r="AE5" s="105">
        <v>0</v>
      </c>
      <c r="AF5" s="105">
        <v>0</v>
      </c>
      <c r="AG5" s="105">
        <v>0</v>
      </c>
      <c r="AH5" s="105">
        <v>0</v>
      </c>
      <c r="AI5" s="105">
        <v>0</v>
      </c>
      <c r="AJ5" s="105">
        <v>0</v>
      </c>
      <c r="AK5" s="105">
        <v>0</v>
      </c>
      <c r="AL5" s="105">
        <v>0</v>
      </c>
      <c r="AM5" s="105">
        <v>0</v>
      </c>
      <c r="AN5" s="105">
        <v>0</v>
      </c>
      <c r="AO5" s="105">
        <v>0</v>
      </c>
      <c r="AP5" s="104">
        <v>0</v>
      </c>
      <c r="AQ5" s="104">
        <v>0</v>
      </c>
    </row>
    <row r="6" spans="1:43">
      <c r="A6" s="116" t="s">
        <v>270</v>
      </c>
      <c r="B6" s="98" t="s">
        <v>334</v>
      </c>
      <c r="C6" s="105">
        <v>0</v>
      </c>
      <c r="D6" s="105">
        <v>0</v>
      </c>
      <c r="E6" s="105">
        <v>0</v>
      </c>
      <c r="F6" s="105">
        <v>0</v>
      </c>
      <c r="G6" s="105">
        <v>0</v>
      </c>
      <c r="H6" s="105">
        <v>0</v>
      </c>
      <c r="I6" s="105">
        <v>0</v>
      </c>
      <c r="J6" s="105">
        <v>0</v>
      </c>
      <c r="K6" s="105">
        <v>0</v>
      </c>
      <c r="L6" s="105">
        <v>0</v>
      </c>
      <c r="M6" s="105">
        <v>0</v>
      </c>
      <c r="N6" s="105">
        <v>0</v>
      </c>
      <c r="O6" s="105">
        <v>0</v>
      </c>
      <c r="P6" s="105">
        <v>0</v>
      </c>
      <c r="Q6" s="105">
        <v>0</v>
      </c>
      <c r="R6" s="105">
        <v>0</v>
      </c>
      <c r="S6" s="105">
        <v>0</v>
      </c>
      <c r="T6" s="105">
        <v>0</v>
      </c>
      <c r="U6" s="105">
        <v>0</v>
      </c>
      <c r="V6" s="105">
        <v>0</v>
      </c>
      <c r="W6" s="105">
        <v>0</v>
      </c>
      <c r="X6" s="105">
        <v>0</v>
      </c>
      <c r="Y6" s="105">
        <v>0</v>
      </c>
      <c r="Z6" s="105">
        <v>0</v>
      </c>
      <c r="AA6" s="105">
        <v>0</v>
      </c>
      <c r="AB6" s="105">
        <v>0</v>
      </c>
      <c r="AC6" s="105">
        <v>0</v>
      </c>
      <c r="AD6" s="105">
        <v>0</v>
      </c>
      <c r="AE6" s="105">
        <v>0</v>
      </c>
      <c r="AF6" s="105">
        <v>0</v>
      </c>
      <c r="AG6" s="105">
        <v>0</v>
      </c>
      <c r="AH6" s="105">
        <v>0</v>
      </c>
      <c r="AI6" s="105">
        <v>0</v>
      </c>
      <c r="AJ6" s="105">
        <v>0</v>
      </c>
      <c r="AK6" s="105">
        <v>0</v>
      </c>
      <c r="AL6" s="105">
        <v>0</v>
      </c>
      <c r="AM6" s="105">
        <v>0</v>
      </c>
      <c r="AN6" s="105">
        <v>0</v>
      </c>
      <c r="AO6" s="105">
        <v>0</v>
      </c>
      <c r="AP6" s="104">
        <v>0</v>
      </c>
      <c r="AQ6" s="104">
        <v>0</v>
      </c>
    </row>
    <row r="7" spans="1:43">
      <c r="A7" s="116" t="s">
        <v>271</v>
      </c>
      <c r="B7" s="98" t="s">
        <v>335</v>
      </c>
      <c r="C7" s="105">
        <v>0</v>
      </c>
      <c r="D7" s="105">
        <v>0</v>
      </c>
      <c r="E7" s="105">
        <v>0</v>
      </c>
      <c r="F7" s="105">
        <v>0</v>
      </c>
      <c r="G7" s="105">
        <v>0</v>
      </c>
      <c r="H7" s="105">
        <v>0</v>
      </c>
      <c r="I7" s="105">
        <v>0</v>
      </c>
      <c r="J7" s="105">
        <v>0</v>
      </c>
      <c r="K7" s="105">
        <v>0</v>
      </c>
      <c r="L7" s="105">
        <v>0</v>
      </c>
      <c r="M7" s="105">
        <v>0</v>
      </c>
      <c r="N7" s="105">
        <v>0</v>
      </c>
      <c r="O7" s="105">
        <v>0</v>
      </c>
      <c r="P7" s="105">
        <v>0</v>
      </c>
      <c r="Q7" s="105">
        <v>0</v>
      </c>
      <c r="R7" s="105">
        <v>0</v>
      </c>
      <c r="S7" s="105">
        <v>0</v>
      </c>
      <c r="T7" s="105">
        <v>0</v>
      </c>
      <c r="U7" s="105">
        <v>0</v>
      </c>
      <c r="V7" s="105">
        <v>0</v>
      </c>
      <c r="W7" s="105">
        <v>0</v>
      </c>
      <c r="X7" s="105">
        <v>0</v>
      </c>
      <c r="Y7" s="105">
        <v>0</v>
      </c>
      <c r="Z7" s="105">
        <v>0</v>
      </c>
      <c r="AA7" s="105">
        <v>0</v>
      </c>
      <c r="AB7" s="105">
        <v>0</v>
      </c>
      <c r="AC7" s="105">
        <v>0</v>
      </c>
      <c r="AD7" s="105">
        <v>0</v>
      </c>
      <c r="AE7" s="105">
        <v>0</v>
      </c>
      <c r="AF7" s="105">
        <v>0</v>
      </c>
      <c r="AG7" s="105">
        <v>0</v>
      </c>
      <c r="AH7" s="105">
        <v>0</v>
      </c>
      <c r="AI7" s="105">
        <v>0</v>
      </c>
      <c r="AJ7" s="105">
        <v>0</v>
      </c>
      <c r="AK7" s="105">
        <v>0</v>
      </c>
      <c r="AL7" s="105">
        <v>0</v>
      </c>
      <c r="AM7" s="105">
        <v>0</v>
      </c>
      <c r="AN7" s="105">
        <v>0</v>
      </c>
      <c r="AO7" s="105">
        <v>0</v>
      </c>
      <c r="AP7" s="104">
        <v>0</v>
      </c>
      <c r="AQ7" s="104">
        <v>0</v>
      </c>
    </row>
    <row r="8" spans="1:43">
      <c r="A8" s="116" t="s">
        <v>272</v>
      </c>
      <c r="B8" s="98" t="s">
        <v>336</v>
      </c>
      <c r="C8" s="105">
        <v>0</v>
      </c>
      <c r="D8" s="105">
        <v>0</v>
      </c>
      <c r="E8" s="105">
        <v>0</v>
      </c>
      <c r="F8" s="105">
        <v>0</v>
      </c>
      <c r="G8" s="105">
        <v>0</v>
      </c>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v>0</v>
      </c>
      <c r="AP8" s="104">
        <v>0</v>
      </c>
      <c r="AQ8" s="104">
        <v>0</v>
      </c>
    </row>
    <row r="9" spans="1:43">
      <c r="A9" s="116" t="s">
        <v>273</v>
      </c>
      <c r="B9" s="98" t="s">
        <v>337</v>
      </c>
      <c r="C9" s="105">
        <v>129</v>
      </c>
      <c r="D9" s="105">
        <v>4</v>
      </c>
      <c r="E9" s="105">
        <v>14304</v>
      </c>
      <c r="F9" s="105">
        <v>135</v>
      </c>
      <c r="G9" s="105">
        <v>2372</v>
      </c>
      <c r="H9" s="105">
        <v>3014</v>
      </c>
      <c r="I9" s="105">
        <v>2339</v>
      </c>
      <c r="J9" s="105">
        <v>242</v>
      </c>
      <c r="K9" s="105">
        <v>34</v>
      </c>
      <c r="L9" s="105">
        <v>1291</v>
      </c>
      <c r="M9" s="105">
        <v>920</v>
      </c>
      <c r="N9" s="105">
        <v>347</v>
      </c>
      <c r="O9" s="105">
        <v>220</v>
      </c>
      <c r="P9" s="105">
        <v>2702</v>
      </c>
      <c r="Q9" s="105">
        <v>1294</v>
      </c>
      <c r="R9" s="105">
        <v>1167</v>
      </c>
      <c r="S9" s="105">
        <v>802</v>
      </c>
      <c r="T9" s="105">
        <v>617</v>
      </c>
      <c r="U9" s="105">
        <v>835</v>
      </c>
      <c r="V9" s="105">
        <v>507</v>
      </c>
      <c r="W9" s="105">
        <v>936</v>
      </c>
      <c r="X9" s="105">
        <v>2817</v>
      </c>
      <c r="Y9" s="105">
        <v>5032</v>
      </c>
      <c r="Z9" s="105">
        <v>109</v>
      </c>
      <c r="AA9" s="105">
        <v>0</v>
      </c>
      <c r="AB9" s="105">
        <v>302</v>
      </c>
      <c r="AC9" s="105">
        <v>3077</v>
      </c>
      <c r="AD9" s="105">
        <v>3330</v>
      </c>
      <c r="AE9" s="105">
        <v>8409</v>
      </c>
      <c r="AF9" s="105">
        <v>4235</v>
      </c>
      <c r="AG9" s="105">
        <v>2402</v>
      </c>
      <c r="AH9" s="105">
        <v>0</v>
      </c>
      <c r="AI9" s="105">
        <v>932</v>
      </c>
      <c r="AJ9" s="105">
        <v>13323</v>
      </c>
      <c r="AK9" s="105">
        <v>98</v>
      </c>
      <c r="AL9" s="105">
        <v>213353</v>
      </c>
      <c r="AM9" s="105">
        <v>26650</v>
      </c>
      <c r="AN9" s="105">
        <v>0</v>
      </c>
      <c r="AO9" s="105">
        <v>408</v>
      </c>
      <c r="AP9" s="104">
        <v>318688</v>
      </c>
      <c r="AQ9" s="104">
        <v>0</v>
      </c>
    </row>
    <row r="10" spans="1:43">
      <c r="A10" s="116" t="s">
        <v>274</v>
      </c>
      <c r="B10" s="98" t="s">
        <v>338</v>
      </c>
      <c r="C10" s="105">
        <v>1025</v>
      </c>
      <c r="D10" s="105">
        <v>23</v>
      </c>
      <c r="E10" s="105">
        <v>344</v>
      </c>
      <c r="F10" s="105">
        <v>527</v>
      </c>
      <c r="G10" s="105">
        <v>11321</v>
      </c>
      <c r="H10" s="105">
        <v>11321</v>
      </c>
      <c r="I10" s="105">
        <v>9431</v>
      </c>
      <c r="J10" s="105">
        <v>5884</v>
      </c>
      <c r="K10" s="105">
        <v>523</v>
      </c>
      <c r="L10" s="105">
        <v>6251</v>
      </c>
      <c r="M10" s="105">
        <v>3672</v>
      </c>
      <c r="N10" s="105">
        <v>2418</v>
      </c>
      <c r="O10" s="105">
        <v>1097</v>
      </c>
      <c r="P10" s="105">
        <v>10315</v>
      </c>
      <c r="Q10" s="105">
        <v>5098</v>
      </c>
      <c r="R10" s="105">
        <v>4792</v>
      </c>
      <c r="S10" s="105">
        <v>4706</v>
      </c>
      <c r="T10" s="105">
        <v>3012</v>
      </c>
      <c r="U10" s="105">
        <v>4353</v>
      </c>
      <c r="V10" s="105">
        <v>3206</v>
      </c>
      <c r="W10" s="105">
        <v>6017</v>
      </c>
      <c r="X10" s="105">
        <v>20500</v>
      </c>
      <c r="Y10" s="105">
        <v>6201</v>
      </c>
      <c r="Z10" s="105">
        <v>811</v>
      </c>
      <c r="AA10" s="105">
        <v>0</v>
      </c>
      <c r="AB10" s="105">
        <v>1275</v>
      </c>
      <c r="AC10" s="105">
        <v>55062</v>
      </c>
      <c r="AD10" s="105">
        <v>21684</v>
      </c>
      <c r="AE10" s="105">
        <v>34170</v>
      </c>
      <c r="AF10" s="105">
        <v>18548</v>
      </c>
      <c r="AG10" s="105">
        <v>13565</v>
      </c>
      <c r="AH10" s="105">
        <v>0</v>
      </c>
      <c r="AI10" s="105">
        <v>12442</v>
      </c>
      <c r="AJ10" s="105">
        <v>34686</v>
      </c>
      <c r="AK10" s="105">
        <v>601</v>
      </c>
      <c r="AL10" s="105">
        <v>90870</v>
      </c>
      <c r="AM10" s="105">
        <v>38229</v>
      </c>
      <c r="AN10" s="105">
        <v>0</v>
      </c>
      <c r="AO10" s="105">
        <v>1515</v>
      </c>
      <c r="AP10" s="104">
        <v>445495</v>
      </c>
      <c r="AQ10" s="104">
        <v>0</v>
      </c>
    </row>
    <row r="11" spans="1:43">
      <c r="A11" s="116" t="s">
        <v>275</v>
      </c>
      <c r="B11" s="98" t="s">
        <v>339</v>
      </c>
      <c r="C11" s="105">
        <v>0</v>
      </c>
      <c r="D11" s="105">
        <v>0</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05">
        <v>0</v>
      </c>
      <c r="AD11" s="105">
        <v>0</v>
      </c>
      <c r="AE11" s="105">
        <v>0</v>
      </c>
      <c r="AF11" s="105">
        <v>0</v>
      </c>
      <c r="AG11" s="105">
        <v>0</v>
      </c>
      <c r="AH11" s="105">
        <v>0</v>
      </c>
      <c r="AI11" s="105">
        <v>0</v>
      </c>
      <c r="AJ11" s="105">
        <v>0</v>
      </c>
      <c r="AK11" s="105">
        <v>0</v>
      </c>
      <c r="AL11" s="105">
        <v>0</v>
      </c>
      <c r="AM11" s="105">
        <v>0</v>
      </c>
      <c r="AN11" s="105">
        <v>0</v>
      </c>
      <c r="AO11" s="105">
        <v>0</v>
      </c>
      <c r="AP11" s="104">
        <v>0</v>
      </c>
      <c r="AQ11" s="104">
        <v>0</v>
      </c>
    </row>
    <row r="12" spans="1:43">
      <c r="A12" s="116" t="s">
        <v>276</v>
      </c>
      <c r="B12" s="98" t="s">
        <v>340</v>
      </c>
      <c r="C12" s="105">
        <v>0</v>
      </c>
      <c r="D12" s="105">
        <v>0</v>
      </c>
      <c r="E12" s="105">
        <v>0</v>
      </c>
      <c r="F12" s="105">
        <v>0</v>
      </c>
      <c r="G12" s="105">
        <v>0</v>
      </c>
      <c r="H12" s="105">
        <v>0</v>
      </c>
      <c r="I12" s="105">
        <v>0</v>
      </c>
      <c r="J12" s="105">
        <v>0</v>
      </c>
      <c r="K12" s="105">
        <v>0</v>
      </c>
      <c r="L12" s="105">
        <v>0</v>
      </c>
      <c r="M12" s="105">
        <v>0</v>
      </c>
      <c r="N12" s="105">
        <v>0</v>
      </c>
      <c r="O12" s="105">
        <v>0</v>
      </c>
      <c r="P12" s="105">
        <v>0</v>
      </c>
      <c r="Q12" s="105">
        <v>0</v>
      </c>
      <c r="R12" s="105">
        <v>0</v>
      </c>
      <c r="S12" s="105">
        <v>0</v>
      </c>
      <c r="T12" s="105">
        <v>0</v>
      </c>
      <c r="U12" s="105">
        <v>0</v>
      </c>
      <c r="V12" s="105">
        <v>0</v>
      </c>
      <c r="W12" s="105">
        <v>0</v>
      </c>
      <c r="X12" s="105">
        <v>0</v>
      </c>
      <c r="Y12" s="105">
        <v>0</v>
      </c>
      <c r="Z12" s="105">
        <v>0</v>
      </c>
      <c r="AA12" s="105">
        <v>0</v>
      </c>
      <c r="AB12" s="105">
        <v>0</v>
      </c>
      <c r="AC12" s="105">
        <v>0</v>
      </c>
      <c r="AD12" s="105">
        <v>0</v>
      </c>
      <c r="AE12" s="105">
        <v>0</v>
      </c>
      <c r="AF12" s="105">
        <v>0</v>
      </c>
      <c r="AG12" s="105">
        <v>0</v>
      </c>
      <c r="AH12" s="105">
        <v>0</v>
      </c>
      <c r="AI12" s="105">
        <v>0</v>
      </c>
      <c r="AJ12" s="105">
        <v>0</v>
      </c>
      <c r="AK12" s="105">
        <v>0</v>
      </c>
      <c r="AL12" s="105">
        <v>0</v>
      </c>
      <c r="AM12" s="105">
        <v>0</v>
      </c>
      <c r="AN12" s="105">
        <v>0</v>
      </c>
      <c r="AO12" s="105">
        <v>0</v>
      </c>
      <c r="AP12" s="104">
        <v>0</v>
      </c>
      <c r="AQ12" s="104">
        <v>0</v>
      </c>
    </row>
    <row r="13" spans="1:43">
      <c r="A13" s="116" t="s">
        <v>172</v>
      </c>
      <c r="B13" s="98" t="s">
        <v>341</v>
      </c>
      <c r="C13" s="105">
        <v>0</v>
      </c>
      <c r="D13" s="105">
        <v>0</v>
      </c>
      <c r="E13" s="105">
        <v>0</v>
      </c>
      <c r="F13" s="105">
        <v>0</v>
      </c>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5">
        <v>0</v>
      </c>
      <c r="AO13" s="105">
        <v>0</v>
      </c>
      <c r="AP13" s="104">
        <v>0</v>
      </c>
      <c r="AQ13" s="104">
        <v>0</v>
      </c>
    </row>
    <row r="14" spans="1:43">
      <c r="A14" s="116" t="s">
        <v>173</v>
      </c>
      <c r="B14" s="98" t="s">
        <v>342</v>
      </c>
      <c r="C14" s="105">
        <v>0</v>
      </c>
      <c r="D14" s="105">
        <v>0</v>
      </c>
      <c r="E14" s="105">
        <v>0</v>
      </c>
      <c r="F14" s="105">
        <v>0</v>
      </c>
      <c r="G14" s="105">
        <v>0</v>
      </c>
      <c r="H14" s="105">
        <v>0</v>
      </c>
      <c r="I14" s="105">
        <v>0</v>
      </c>
      <c r="J14" s="105">
        <v>0</v>
      </c>
      <c r="K14" s="105">
        <v>0</v>
      </c>
      <c r="L14" s="105">
        <v>0</v>
      </c>
      <c r="M14" s="105">
        <v>0</v>
      </c>
      <c r="N14" s="105">
        <v>0</v>
      </c>
      <c r="O14" s="105">
        <v>0</v>
      </c>
      <c r="P14" s="105">
        <v>0</v>
      </c>
      <c r="Q14" s="105">
        <v>0</v>
      </c>
      <c r="R14" s="105">
        <v>0</v>
      </c>
      <c r="S14" s="105">
        <v>0</v>
      </c>
      <c r="T14" s="105">
        <v>0</v>
      </c>
      <c r="U14" s="105">
        <v>0</v>
      </c>
      <c r="V14" s="105">
        <v>0</v>
      </c>
      <c r="W14" s="105">
        <v>0</v>
      </c>
      <c r="X14" s="105">
        <v>0</v>
      </c>
      <c r="Y14" s="105">
        <v>0</v>
      </c>
      <c r="Z14" s="105">
        <v>0</v>
      </c>
      <c r="AA14" s="105">
        <v>0</v>
      </c>
      <c r="AB14" s="105">
        <v>0</v>
      </c>
      <c r="AC14" s="105">
        <v>0</v>
      </c>
      <c r="AD14" s="105">
        <v>0</v>
      </c>
      <c r="AE14" s="105">
        <v>0</v>
      </c>
      <c r="AF14" s="105">
        <v>0</v>
      </c>
      <c r="AG14" s="105">
        <v>0</v>
      </c>
      <c r="AH14" s="105">
        <v>0</v>
      </c>
      <c r="AI14" s="105">
        <v>0</v>
      </c>
      <c r="AJ14" s="105">
        <v>0</v>
      </c>
      <c r="AK14" s="105">
        <v>0</v>
      </c>
      <c r="AL14" s="105">
        <v>0</v>
      </c>
      <c r="AM14" s="105">
        <v>0</v>
      </c>
      <c r="AN14" s="105">
        <v>0</v>
      </c>
      <c r="AO14" s="105">
        <v>0</v>
      </c>
      <c r="AP14" s="104">
        <v>0</v>
      </c>
      <c r="AQ14" s="104">
        <v>0</v>
      </c>
    </row>
    <row r="15" spans="1:43">
      <c r="A15" s="116" t="s">
        <v>174</v>
      </c>
      <c r="B15" s="98" t="s">
        <v>343</v>
      </c>
      <c r="C15" s="105">
        <v>0</v>
      </c>
      <c r="D15" s="105">
        <v>0</v>
      </c>
      <c r="E15" s="105">
        <v>0</v>
      </c>
      <c r="F15" s="105">
        <v>0</v>
      </c>
      <c r="G15" s="105">
        <v>0</v>
      </c>
      <c r="H15" s="105">
        <v>0</v>
      </c>
      <c r="I15" s="105">
        <v>0</v>
      </c>
      <c r="J15" s="105">
        <v>0</v>
      </c>
      <c r="K15" s="105">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4">
        <v>0</v>
      </c>
      <c r="AQ15" s="104">
        <v>0</v>
      </c>
    </row>
    <row r="16" spans="1:43">
      <c r="A16" s="116" t="s">
        <v>175</v>
      </c>
      <c r="B16" s="98" t="s">
        <v>344</v>
      </c>
      <c r="C16" s="105">
        <v>0</v>
      </c>
      <c r="D16" s="105">
        <v>0</v>
      </c>
      <c r="E16" s="105">
        <v>0</v>
      </c>
      <c r="F16" s="105">
        <v>0</v>
      </c>
      <c r="G16" s="105">
        <v>0</v>
      </c>
      <c r="H16" s="105">
        <v>0</v>
      </c>
      <c r="I16" s="105">
        <v>0</v>
      </c>
      <c r="J16" s="105">
        <v>0</v>
      </c>
      <c r="K16" s="105">
        <v>0</v>
      </c>
      <c r="L16" s="105">
        <v>0</v>
      </c>
      <c r="M16" s="105">
        <v>0</v>
      </c>
      <c r="N16" s="105">
        <v>0</v>
      </c>
      <c r="O16" s="105">
        <v>0</v>
      </c>
      <c r="P16" s="105">
        <v>0</v>
      </c>
      <c r="Q16" s="105">
        <v>0</v>
      </c>
      <c r="R16" s="105">
        <v>0</v>
      </c>
      <c r="S16" s="105">
        <v>0</v>
      </c>
      <c r="T16" s="105">
        <v>0</v>
      </c>
      <c r="U16" s="105">
        <v>0</v>
      </c>
      <c r="V16" s="105">
        <v>0</v>
      </c>
      <c r="W16" s="105">
        <v>0</v>
      </c>
      <c r="X16" s="105">
        <v>0</v>
      </c>
      <c r="Y16" s="105">
        <v>0</v>
      </c>
      <c r="Z16" s="105">
        <v>336808</v>
      </c>
      <c r="AA16" s="105">
        <v>0</v>
      </c>
      <c r="AB16" s="105">
        <v>0</v>
      </c>
      <c r="AC16" s="105">
        <v>0</v>
      </c>
      <c r="AD16" s="105">
        <v>0</v>
      </c>
      <c r="AE16" s="105">
        <v>0</v>
      </c>
      <c r="AF16" s="105">
        <v>0</v>
      </c>
      <c r="AG16" s="105">
        <v>0</v>
      </c>
      <c r="AH16" s="105">
        <v>0</v>
      </c>
      <c r="AI16" s="105">
        <v>0</v>
      </c>
      <c r="AJ16" s="105">
        <v>0</v>
      </c>
      <c r="AK16" s="105">
        <v>0</v>
      </c>
      <c r="AL16" s="105">
        <v>0</v>
      </c>
      <c r="AM16" s="105">
        <v>0</v>
      </c>
      <c r="AN16" s="105">
        <v>0</v>
      </c>
      <c r="AO16" s="105">
        <v>0</v>
      </c>
      <c r="AP16" s="104">
        <v>336808</v>
      </c>
      <c r="AQ16" s="104">
        <v>0</v>
      </c>
    </row>
    <row r="17" spans="1:43">
      <c r="A17" s="116" t="s">
        <v>176</v>
      </c>
      <c r="B17" s="98" t="s">
        <v>345</v>
      </c>
      <c r="C17" s="105">
        <v>380</v>
      </c>
      <c r="D17" s="105">
        <v>259</v>
      </c>
      <c r="E17" s="105">
        <v>447</v>
      </c>
      <c r="F17" s="105">
        <v>636</v>
      </c>
      <c r="G17" s="105">
        <v>31557</v>
      </c>
      <c r="H17" s="105">
        <v>12797</v>
      </c>
      <c r="I17" s="105">
        <v>11074</v>
      </c>
      <c r="J17" s="105">
        <v>1201</v>
      </c>
      <c r="K17" s="105">
        <v>168</v>
      </c>
      <c r="L17" s="105">
        <v>6082</v>
      </c>
      <c r="M17" s="105">
        <v>4339</v>
      </c>
      <c r="N17" s="105">
        <v>1743</v>
      </c>
      <c r="O17" s="105">
        <v>1056</v>
      </c>
      <c r="P17" s="105">
        <v>25359</v>
      </c>
      <c r="Q17" s="105">
        <v>6094</v>
      </c>
      <c r="R17" s="105">
        <v>5502</v>
      </c>
      <c r="S17" s="105">
        <v>3848</v>
      </c>
      <c r="T17" s="105">
        <v>2909</v>
      </c>
      <c r="U17" s="105">
        <v>3997</v>
      </c>
      <c r="V17" s="105">
        <v>2412</v>
      </c>
      <c r="W17" s="105">
        <v>5093</v>
      </c>
      <c r="X17" s="105">
        <v>13418</v>
      </c>
      <c r="Y17" s="105">
        <v>8171</v>
      </c>
      <c r="Z17" s="105">
        <v>595</v>
      </c>
      <c r="AA17" s="105">
        <v>0</v>
      </c>
      <c r="AB17" s="105">
        <v>929</v>
      </c>
      <c r="AC17" s="105">
        <v>42649</v>
      </c>
      <c r="AD17" s="105">
        <v>12578</v>
      </c>
      <c r="AE17" s="105">
        <v>26991</v>
      </c>
      <c r="AF17" s="105">
        <v>20187</v>
      </c>
      <c r="AG17" s="105">
        <v>10061</v>
      </c>
      <c r="AH17" s="105">
        <v>0</v>
      </c>
      <c r="AI17" s="105">
        <v>8300</v>
      </c>
      <c r="AJ17" s="105">
        <v>23137</v>
      </c>
      <c r="AK17" s="105">
        <v>498</v>
      </c>
      <c r="AL17" s="105">
        <v>60531</v>
      </c>
      <c r="AM17" s="105">
        <v>89067</v>
      </c>
      <c r="AN17" s="105">
        <v>0</v>
      </c>
      <c r="AO17" s="105">
        <v>1939</v>
      </c>
      <c r="AP17" s="104">
        <v>446004</v>
      </c>
      <c r="AQ17" s="104">
        <v>0</v>
      </c>
    </row>
    <row r="18" spans="1:43">
      <c r="A18" s="116" t="s">
        <v>177</v>
      </c>
      <c r="B18" s="98" t="s">
        <v>346</v>
      </c>
      <c r="C18" s="105">
        <v>3755</v>
      </c>
      <c r="D18" s="105">
        <v>3166</v>
      </c>
      <c r="E18" s="105">
        <v>64930</v>
      </c>
      <c r="F18" s="105">
        <v>8659</v>
      </c>
      <c r="G18" s="105">
        <v>183916</v>
      </c>
      <c r="H18" s="105">
        <v>18476</v>
      </c>
      <c r="I18" s="105">
        <v>39372</v>
      </c>
      <c r="J18" s="105">
        <v>145972</v>
      </c>
      <c r="K18" s="105">
        <v>37332</v>
      </c>
      <c r="L18" s="105">
        <v>28129</v>
      </c>
      <c r="M18" s="105">
        <v>26900</v>
      </c>
      <c r="N18" s="105">
        <v>109228</v>
      </c>
      <c r="O18" s="105">
        <v>37516</v>
      </c>
      <c r="P18" s="105">
        <v>18630</v>
      </c>
      <c r="Q18" s="105">
        <v>255977</v>
      </c>
      <c r="R18" s="105">
        <v>227265</v>
      </c>
      <c r="S18" s="105">
        <v>43395</v>
      </c>
      <c r="T18" s="105">
        <v>53163</v>
      </c>
      <c r="U18" s="105">
        <v>75607</v>
      </c>
      <c r="V18" s="105">
        <v>49694</v>
      </c>
      <c r="W18" s="105">
        <v>369975</v>
      </c>
      <c r="X18" s="105">
        <v>47045</v>
      </c>
      <c r="Y18" s="105">
        <v>73169</v>
      </c>
      <c r="Z18" s="105">
        <v>682680</v>
      </c>
      <c r="AA18" s="105">
        <v>2033</v>
      </c>
      <c r="AB18" s="105">
        <v>25898</v>
      </c>
      <c r="AC18" s="105">
        <v>532724</v>
      </c>
      <c r="AD18" s="105">
        <v>58218</v>
      </c>
      <c r="AE18" s="105">
        <v>28783</v>
      </c>
      <c r="AF18" s="105">
        <v>160135</v>
      </c>
      <c r="AG18" s="105">
        <v>33948</v>
      </c>
      <c r="AH18" s="105">
        <v>0</v>
      </c>
      <c r="AI18" s="105">
        <v>56176</v>
      </c>
      <c r="AJ18" s="105">
        <v>40313</v>
      </c>
      <c r="AK18" s="105">
        <v>12163</v>
      </c>
      <c r="AL18" s="105">
        <v>394117</v>
      </c>
      <c r="AM18" s="105">
        <v>320536</v>
      </c>
      <c r="AN18" s="105">
        <v>0</v>
      </c>
      <c r="AO18" s="105">
        <v>9076</v>
      </c>
      <c r="AP18" s="104">
        <v>4278071</v>
      </c>
      <c r="AQ18" s="104">
        <v>0</v>
      </c>
    </row>
    <row r="19" spans="1:43">
      <c r="A19" s="116" t="s">
        <v>178</v>
      </c>
      <c r="B19" s="98" t="s">
        <v>347</v>
      </c>
      <c r="C19" s="105">
        <v>480553</v>
      </c>
      <c r="D19" s="105">
        <v>11381</v>
      </c>
      <c r="E19" s="105">
        <v>1326</v>
      </c>
      <c r="F19" s="105">
        <v>21790</v>
      </c>
      <c r="G19" s="105">
        <v>303653</v>
      </c>
      <c r="H19" s="105">
        <v>112043</v>
      </c>
      <c r="I19" s="105">
        <v>111429</v>
      </c>
      <c r="J19" s="105">
        <v>539658</v>
      </c>
      <c r="K19" s="105">
        <v>109700</v>
      </c>
      <c r="L19" s="105">
        <v>465784</v>
      </c>
      <c r="M19" s="105">
        <v>131098</v>
      </c>
      <c r="N19" s="105">
        <v>259488</v>
      </c>
      <c r="O19" s="105">
        <v>53249</v>
      </c>
      <c r="P19" s="105">
        <v>167813</v>
      </c>
      <c r="Q19" s="105">
        <v>311331</v>
      </c>
      <c r="R19" s="105">
        <v>245536</v>
      </c>
      <c r="S19" s="105">
        <v>198360</v>
      </c>
      <c r="T19" s="105">
        <v>1326048</v>
      </c>
      <c r="U19" s="105">
        <v>268157</v>
      </c>
      <c r="V19" s="105">
        <v>147804</v>
      </c>
      <c r="W19" s="105">
        <v>1427237</v>
      </c>
      <c r="X19" s="105">
        <v>219633</v>
      </c>
      <c r="Y19" s="105">
        <v>316287</v>
      </c>
      <c r="Z19" s="105">
        <v>36500</v>
      </c>
      <c r="AA19" s="105">
        <v>0</v>
      </c>
      <c r="AB19" s="105">
        <v>133520</v>
      </c>
      <c r="AC19" s="105">
        <v>42008</v>
      </c>
      <c r="AD19" s="105">
        <v>3389</v>
      </c>
      <c r="AE19" s="105">
        <v>3034</v>
      </c>
      <c r="AF19" s="105">
        <v>8363</v>
      </c>
      <c r="AG19" s="105">
        <v>64626</v>
      </c>
      <c r="AH19" s="105">
        <v>0</v>
      </c>
      <c r="AI19" s="105">
        <v>41866</v>
      </c>
      <c r="AJ19" s="105">
        <v>2244</v>
      </c>
      <c r="AK19" s="105">
        <v>128</v>
      </c>
      <c r="AL19" s="105">
        <v>1000982</v>
      </c>
      <c r="AM19" s="105">
        <v>7199</v>
      </c>
      <c r="AN19" s="105">
        <v>0</v>
      </c>
      <c r="AO19" s="105">
        <v>1233</v>
      </c>
      <c r="AP19" s="104">
        <v>8574450</v>
      </c>
      <c r="AQ19" s="104">
        <v>0</v>
      </c>
    </row>
    <row r="20" spans="1:43">
      <c r="A20" s="116" t="s">
        <v>179</v>
      </c>
      <c r="B20" s="98" t="s">
        <v>348</v>
      </c>
      <c r="C20" s="105">
        <v>5552</v>
      </c>
      <c r="D20" s="105">
        <v>31</v>
      </c>
      <c r="E20" s="105">
        <v>7039</v>
      </c>
      <c r="F20" s="105">
        <v>674</v>
      </c>
      <c r="G20" s="105">
        <v>132710</v>
      </c>
      <c r="H20" s="105">
        <v>7557</v>
      </c>
      <c r="I20" s="105">
        <v>4053</v>
      </c>
      <c r="J20" s="105">
        <v>79403</v>
      </c>
      <c r="K20" s="105">
        <v>8269</v>
      </c>
      <c r="L20" s="105">
        <v>19621</v>
      </c>
      <c r="M20" s="105">
        <v>16075</v>
      </c>
      <c r="N20" s="105">
        <v>22097</v>
      </c>
      <c r="O20" s="105">
        <v>18036</v>
      </c>
      <c r="P20" s="105">
        <v>9306</v>
      </c>
      <c r="Q20" s="105">
        <v>23931</v>
      </c>
      <c r="R20" s="105">
        <v>22380</v>
      </c>
      <c r="S20" s="105">
        <v>37400</v>
      </c>
      <c r="T20" s="105">
        <v>79417</v>
      </c>
      <c r="U20" s="105">
        <v>52776</v>
      </c>
      <c r="V20" s="105">
        <v>58150</v>
      </c>
      <c r="W20" s="105">
        <v>60920</v>
      </c>
      <c r="X20" s="105">
        <v>41592</v>
      </c>
      <c r="Y20" s="105">
        <v>65066</v>
      </c>
      <c r="Z20" s="105">
        <v>154136</v>
      </c>
      <c r="AA20" s="105">
        <v>0</v>
      </c>
      <c r="AB20" s="105">
        <v>12310</v>
      </c>
      <c r="AC20" s="105">
        <v>181186</v>
      </c>
      <c r="AD20" s="105">
        <v>11233</v>
      </c>
      <c r="AE20" s="105">
        <v>3757</v>
      </c>
      <c r="AF20" s="105">
        <v>92954</v>
      </c>
      <c r="AG20" s="105">
        <v>38669</v>
      </c>
      <c r="AH20" s="105">
        <v>0</v>
      </c>
      <c r="AI20" s="105">
        <v>147407</v>
      </c>
      <c r="AJ20" s="105">
        <v>922402</v>
      </c>
      <c r="AK20" s="105">
        <v>11474</v>
      </c>
      <c r="AL20" s="105">
        <v>580737</v>
      </c>
      <c r="AM20" s="105">
        <v>1374302</v>
      </c>
      <c r="AN20" s="105">
        <v>0</v>
      </c>
      <c r="AO20" s="105">
        <v>751</v>
      </c>
      <c r="AP20" s="104">
        <v>4303373</v>
      </c>
      <c r="AQ20" s="104">
        <v>0</v>
      </c>
    </row>
    <row r="21" spans="1:43">
      <c r="A21" s="116" t="s">
        <v>180</v>
      </c>
      <c r="B21" s="98" t="s">
        <v>349</v>
      </c>
      <c r="C21" s="105">
        <v>0</v>
      </c>
      <c r="D21" s="105">
        <v>0</v>
      </c>
      <c r="E21" s="105">
        <v>0</v>
      </c>
      <c r="F21" s="105">
        <v>0</v>
      </c>
      <c r="G21" s="105">
        <v>0</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5">
        <v>0</v>
      </c>
      <c r="X21" s="105">
        <v>0</v>
      </c>
      <c r="Y21" s="105">
        <v>0</v>
      </c>
      <c r="Z21" s="105">
        <v>0</v>
      </c>
      <c r="AA21" s="105">
        <v>0</v>
      </c>
      <c r="AB21" s="105">
        <v>0</v>
      </c>
      <c r="AC21" s="105">
        <v>0</v>
      </c>
      <c r="AD21" s="105">
        <v>0</v>
      </c>
      <c r="AE21" s="105">
        <v>0</v>
      </c>
      <c r="AF21" s="105">
        <v>0</v>
      </c>
      <c r="AG21" s="105">
        <v>0</v>
      </c>
      <c r="AH21" s="105">
        <v>0</v>
      </c>
      <c r="AI21" s="105">
        <v>0</v>
      </c>
      <c r="AJ21" s="105">
        <v>0</v>
      </c>
      <c r="AK21" s="105">
        <v>0</v>
      </c>
      <c r="AL21" s="105">
        <v>0</v>
      </c>
      <c r="AM21" s="105">
        <v>0</v>
      </c>
      <c r="AN21" s="105">
        <v>0</v>
      </c>
      <c r="AO21" s="105">
        <v>0</v>
      </c>
      <c r="AP21" s="104">
        <v>0</v>
      </c>
      <c r="AQ21" s="104">
        <v>0</v>
      </c>
    </row>
    <row r="22" spans="1:43">
      <c r="A22" s="116" t="s">
        <v>181</v>
      </c>
      <c r="B22" s="98" t="s">
        <v>350</v>
      </c>
      <c r="C22" s="105">
        <v>6211</v>
      </c>
      <c r="D22" s="105">
        <v>344</v>
      </c>
      <c r="E22" s="105">
        <v>1023</v>
      </c>
      <c r="F22" s="105">
        <v>3358</v>
      </c>
      <c r="G22" s="105">
        <v>109422</v>
      </c>
      <c r="H22" s="105">
        <v>41833</v>
      </c>
      <c r="I22" s="105">
        <v>84254</v>
      </c>
      <c r="J22" s="105">
        <v>242609</v>
      </c>
      <c r="K22" s="105">
        <v>43990</v>
      </c>
      <c r="L22" s="105">
        <v>62642</v>
      </c>
      <c r="M22" s="105">
        <v>38151</v>
      </c>
      <c r="N22" s="105">
        <v>246302</v>
      </c>
      <c r="O22" s="105">
        <v>31123</v>
      </c>
      <c r="P22" s="105">
        <v>35098</v>
      </c>
      <c r="Q22" s="105">
        <v>134341</v>
      </c>
      <c r="R22" s="105">
        <v>140048</v>
      </c>
      <c r="S22" s="105">
        <v>81479</v>
      </c>
      <c r="T22" s="105">
        <v>93057</v>
      </c>
      <c r="U22" s="105">
        <v>341762</v>
      </c>
      <c r="V22" s="105">
        <v>102704</v>
      </c>
      <c r="W22" s="105">
        <v>302334</v>
      </c>
      <c r="X22" s="105">
        <v>125666</v>
      </c>
      <c r="Y22" s="105">
        <v>74971</v>
      </c>
      <c r="Z22" s="105">
        <v>1113253</v>
      </c>
      <c r="AA22" s="105">
        <v>8873</v>
      </c>
      <c r="AB22" s="105">
        <v>22716</v>
      </c>
      <c r="AC22" s="105">
        <v>239893</v>
      </c>
      <c r="AD22" s="105">
        <v>57672</v>
      </c>
      <c r="AE22" s="105">
        <v>96793</v>
      </c>
      <c r="AF22" s="105">
        <v>323886</v>
      </c>
      <c r="AG22" s="105">
        <v>142764</v>
      </c>
      <c r="AH22" s="105">
        <v>0</v>
      </c>
      <c r="AI22" s="105">
        <v>109755</v>
      </c>
      <c r="AJ22" s="105">
        <v>280642</v>
      </c>
      <c r="AK22" s="105">
        <v>2106</v>
      </c>
      <c r="AL22" s="105">
        <v>367645</v>
      </c>
      <c r="AM22" s="105">
        <v>112680</v>
      </c>
      <c r="AN22" s="105">
        <v>0</v>
      </c>
      <c r="AO22" s="105">
        <v>9631</v>
      </c>
      <c r="AP22" s="104">
        <v>5231031</v>
      </c>
      <c r="AQ22" s="104">
        <v>0</v>
      </c>
    </row>
    <row r="23" spans="1:43">
      <c r="A23" s="116" t="s">
        <v>182</v>
      </c>
      <c r="B23" s="98" t="s">
        <v>351</v>
      </c>
      <c r="C23" s="105">
        <v>4626</v>
      </c>
      <c r="D23" s="105">
        <v>107</v>
      </c>
      <c r="E23" s="105">
        <v>596</v>
      </c>
      <c r="F23" s="105">
        <v>889</v>
      </c>
      <c r="G23" s="105">
        <v>39369</v>
      </c>
      <c r="H23" s="105">
        <v>11367</v>
      </c>
      <c r="I23" s="105">
        <v>18934</v>
      </c>
      <c r="J23" s="105">
        <v>41128</v>
      </c>
      <c r="K23" s="105">
        <v>4028</v>
      </c>
      <c r="L23" s="105">
        <v>6660</v>
      </c>
      <c r="M23" s="105">
        <v>7157</v>
      </c>
      <c r="N23" s="105">
        <v>18512</v>
      </c>
      <c r="O23" s="105">
        <v>7639</v>
      </c>
      <c r="P23" s="105">
        <v>12423</v>
      </c>
      <c r="Q23" s="105">
        <v>14501</v>
      </c>
      <c r="R23" s="105">
        <v>16756</v>
      </c>
      <c r="S23" s="105">
        <v>26171</v>
      </c>
      <c r="T23" s="105">
        <v>36923</v>
      </c>
      <c r="U23" s="105">
        <v>61903</v>
      </c>
      <c r="V23" s="105">
        <v>95402</v>
      </c>
      <c r="W23" s="105">
        <v>56877</v>
      </c>
      <c r="X23" s="105">
        <v>53363</v>
      </c>
      <c r="Y23" s="105">
        <v>36120</v>
      </c>
      <c r="Z23" s="105">
        <v>37974</v>
      </c>
      <c r="AA23" s="105">
        <v>0</v>
      </c>
      <c r="AB23" s="105">
        <v>1343</v>
      </c>
      <c r="AC23" s="105">
        <v>196668</v>
      </c>
      <c r="AD23" s="105">
        <v>255610</v>
      </c>
      <c r="AE23" s="105">
        <v>24348</v>
      </c>
      <c r="AF23" s="105">
        <v>219899</v>
      </c>
      <c r="AG23" s="105">
        <v>1551938</v>
      </c>
      <c r="AH23" s="105">
        <v>0</v>
      </c>
      <c r="AI23" s="105">
        <v>61131</v>
      </c>
      <c r="AJ23" s="105">
        <v>50315</v>
      </c>
      <c r="AK23" s="105">
        <v>5171</v>
      </c>
      <c r="AL23" s="105">
        <v>1814208</v>
      </c>
      <c r="AM23" s="105">
        <v>91051</v>
      </c>
      <c r="AN23" s="105">
        <v>0</v>
      </c>
      <c r="AO23" s="105">
        <v>3724</v>
      </c>
      <c r="AP23" s="104">
        <v>4884831</v>
      </c>
      <c r="AQ23" s="104">
        <v>0</v>
      </c>
    </row>
    <row r="24" spans="1:43">
      <c r="A24" s="116" t="s">
        <v>183</v>
      </c>
      <c r="B24" s="98" t="s">
        <v>352</v>
      </c>
      <c r="C24" s="105">
        <v>84491</v>
      </c>
      <c r="D24" s="105">
        <v>5676</v>
      </c>
      <c r="E24" s="105">
        <v>37432</v>
      </c>
      <c r="F24" s="105">
        <v>4994</v>
      </c>
      <c r="G24" s="105">
        <v>102702</v>
      </c>
      <c r="H24" s="105">
        <v>21687</v>
      </c>
      <c r="I24" s="105">
        <v>56193</v>
      </c>
      <c r="J24" s="105">
        <v>57078</v>
      </c>
      <c r="K24" s="105">
        <v>4217</v>
      </c>
      <c r="L24" s="105">
        <v>37391</v>
      </c>
      <c r="M24" s="105">
        <v>52061</v>
      </c>
      <c r="N24" s="105">
        <v>25780</v>
      </c>
      <c r="O24" s="105">
        <v>14003</v>
      </c>
      <c r="P24" s="105">
        <v>71820</v>
      </c>
      <c r="Q24" s="105">
        <v>35712</v>
      </c>
      <c r="R24" s="105">
        <v>64393</v>
      </c>
      <c r="S24" s="105">
        <v>20004</v>
      </c>
      <c r="T24" s="105">
        <v>9404</v>
      </c>
      <c r="U24" s="105">
        <v>25483</v>
      </c>
      <c r="V24" s="105">
        <v>5245</v>
      </c>
      <c r="W24" s="105">
        <v>60630</v>
      </c>
      <c r="X24" s="105">
        <v>78919</v>
      </c>
      <c r="Y24" s="105">
        <v>791407</v>
      </c>
      <c r="Z24" s="105">
        <v>16939</v>
      </c>
      <c r="AA24" s="105">
        <v>0</v>
      </c>
      <c r="AB24" s="105">
        <v>61940</v>
      </c>
      <c r="AC24" s="105">
        <v>1166180</v>
      </c>
      <c r="AD24" s="105">
        <v>84978</v>
      </c>
      <c r="AE24" s="105">
        <v>109286</v>
      </c>
      <c r="AF24" s="105">
        <v>1837178</v>
      </c>
      <c r="AG24" s="105">
        <v>65531</v>
      </c>
      <c r="AH24" s="105">
        <v>0</v>
      </c>
      <c r="AI24" s="105">
        <v>91827</v>
      </c>
      <c r="AJ24" s="105">
        <v>245665</v>
      </c>
      <c r="AK24" s="105">
        <v>9455</v>
      </c>
      <c r="AL24" s="105">
        <v>975297</v>
      </c>
      <c r="AM24" s="105">
        <v>531771</v>
      </c>
      <c r="AN24" s="105">
        <v>0</v>
      </c>
      <c r="AO24" s="105">
        <v>3150</v>
      </c>
      <c r="AP24" s="104">
        <v>6865919</v>
      </c>
      <c r="AQ24" s="104">
        <v>0</v>
      </c>
    </row>
    <row r="25" spans="1:43">
      <c r="A25" s="116" t="s">
        <v>184</v>
      </c>
      <c r="B25" s="98" t="s">
        <v>17</v>
      </c>
      <c r="C25" s="105">
        <v>765</v>
      </c>
      <c r="D25" s="105">
        <v>667</v>
      </c>
      <c r="E25" s="105">
        <v>1142</v>
      </c>
      <c r="F25" s="105">
        <v>1663</v>
      </c>
      <c r="G25" s="105">
        <v>29345</v>
      </c>
      <c r="H25" s="105">
        <v>37274</v>
      </c>
      <c r="I25" s="105">
        <v>28939</v>
      </c>
      <c r="J25" s="105">
        <v>3023</v>
      </c>
      <c r="K25" s="105">
        <v>436</v>
      </c>
      <c r="L25" s="105">
        <v>15961</v>
      </c>
      <c r="M25" s="105">
        <v>11354</v>
      </c>
      <c r="N25" s="105">
        <v>4777</v>
      </c>
      <c r="O25" s="105">
        <v>2738</v>
      </c>
      <c r="P25" s="105">
        <v>34017</v>
      </c>
      <c r="Q25" s="105">
        <v>16002</v>
      </c>
      <c r="R25" s="105">
        <v>14431</v>
      </c>
      <c r="S25" s="105">
        <v>9926</v>
      </c>
      <c r="T25" s="105">
        <v>7625</v>
      </c>
      <c r="U25" s="105">
        <v>12722</v>
      </c>
      <c r="V25" s="105">
        <v>8554</v>
      </c>
      <c r="W25" s="105">
        <v>11597</v>
      </c>
      <c r="X25" s="105">
        <v>35185</v>
      </c>
      <c r="Y25" s="105">
        <v>35221</v>
      </c>
      <c r="Z25" s="105">
        <v>1397</v>
      </c>
      <c r="AA25" s="105">
        <v>0</v>
      </c>
      <c r="AB25" s="105">
        <v>3749</v>
      </c>
      <c r="AC25" s="105">
        <v>66274</v>
      </c>
      <c r="AD25" s="105">
        <v>34672</v>
      </c>
      <c r="AE25" s="105">
        <v>104011</v>
      </c>
      <c r="AF25" s="105">
        <v>53372</v>
      </c>
      <c r="AG25" s="105">
        <v>28109</v>
      </c>
      <c r="AH25" s="105">
        <v>0</v>
      </c>
      <c r="AI25" s="105">
        <v>47513</v>
      </c>
      <c r="AJ25" s="105">
        <v>57300</v>
      </c>
      <c r="AK25" s="105">
        <v>911</v>
      </c>
      <c r="AL25" s="105">
        <v>224634</v>
      </c>
      <c r="AM25" s="105">
        <v>119210</v>
      </c>
      <c r="AN25" s="105">
        <v>0</v>
      </c>
      <c r="AO25" s="105">
        <v>4057</v>
      </c>
      <c r="AP25" s="104">
        <v>1068573</v>
      </c>
      <c r="AQ25" s="104">
        <v>0</v>
      </c>
    </row>
    <row r="26" spans="1:43">
      <c r="A26" s="116" t="s">
        <v>185</v>
      </c>
      <c r="B26" s="98" t="s">
        <v>353</v>
      </c>
      <c r="C26" s="105">
        <v>291674</v>
      </c>
      <c r="D26" s="105">
        <v>9761</v>
      </c>
      <c r="E26" s="105">
        <v>21492</v>
      </c>
      <c r="F26" s="105">
        <v>63920</v>
      </c>
      <c r="G26" s="105">
        <v>332395</v>
      </c>
      <c r="H26" s="105">
        <v>76318</v>
      </c>
      <c r="I26" s="105">
        <v>124362</v>
      </c>
      <c r="J26" s="105">
        <v>305905</v>
      </c>
      <c r="K26" s="105">
        <v>31743</v>
      </c>
      <c r="L26" s="105">
        <v>127926</v>
      </c>
      <c r="M26" s="105">
        <v>67110</v>
      </c>
      <c r="N26" s="105">
        <v>97418</v>
      </c>
      <c r="O26" s="105">
        <v>115469</v>
      </c>
      <c r="P26" s="105">
        <v>202212</v>
      </c>
      <c r="Q26" s="105">
        <v>116402</v>
      </c>
      <c r="R26" s="105">
        <v>104727</v>
      </c>
      <c r="S26" s="105">
        <v>78769</v>
      </c>
      <c r="T26" s="105">
        <v>139858</v>
      </c>
      <c r="U26" s="105">
        <v>281159</v>
      </c>
      <c r="V26" s="105">
        <v>62421</v>
      </c>
      <c r="W26" s="105">
        <v>317222</v>
      </c>
      <c r="X26" s="105">
        <v>268030</v>
      </c>
      <c r="Y26" s="105">
        <v>283053</v>
      </c>
      <c r="Z26" s="105">
        <v>1229017</v>
      </c>
      <c r="AA26" s="105">
        <v>0</v>
      </c>
      <c r="AB26" s="105">
        <v>82459</v>
      </c>
      <c r="AC26" s="105">
        <v>1853042</v>
      </c>
      <c r="AD26" s="105">
        <v>213435</v>
      </c>
      <c r="AE26" s="105">
        <v>5230544</v>
      </c>
      <c r="AF26" s="105">
        <v>2771903</v>
      </c>
      <c r="AG26" s="105">
        <v>945411</v>
      </c>
      <c r="AH26" s="105">
        <v>0</v>
      </c>
      <c r="AI26" s="105">
        <v>713584</v>
      </c>
      <c r="AJ26" s="105">
        <v>2582520</v>
      </c>
      <c r="AK26" s="105">
        <v>306719</v>
      </c>
      <c r="AL26" s="105">
        <v>638976</v>
      </c>
      <c r="AM26" s="105">
        <v>1371069</v>
      </c>
      <c r="AN26" s="105">
        <v>0</v>
      </c>
      <c r="AO26" s="105">
        <v>0</v>
      </c>
      <c r="AP26" s="104">
        <v>21458025</v>
      </c>
      <c r="AQ26" s="104">
        <v>15128996</v>
      </c>
    </row>
    <row r="27" spans="1:43">
      <c r="A27" s="116" t="s">
        <v>186</v>
      </c>
      <c r="B27" s="98" t="s">
        <v>354</v>
      </c>
      <c r="C27" s="105">
        <v>0</v>
      </c>
      <c r="D27" s="105">
        <v>0</v>
      </c>
      <c r="E27" s="105">
        <v>0</v>
      </c>
      <c r="F27" s="105">
        <v>0</v>
      </c>
      <c r="G27" s="105">
        <v>0</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0</v>
      </c>
      <c r="X27" s="105">
        <v>0</v>
      </c>
      <c r="Y27" s="105">
        <v>0</v>
      </c>
      <c r="Z27" s="105">
        <v>0</v>
      </c>
      <c r="AA27" s="105">
        <v>0</v>
      </c>
      <c r="AB27" s="105">
        <v>0</v>
      </c>
      <c r="AC27" s="105">
        <v>0</v>
      </c>
      <c r="AD27" s="105">
        <v>0</v>
      </c>
      <c r="AE27" s="105">
        <v>0</v>
      </c>
      <c r="AF27" s="105">
        <v>0</v>
      </c>
      <c r="AG27" s="105">
        <v>0</v>
      </c>
      <c r="AH27" s="105">
        <v>0</v>
      </c>
      <c r="AI27" s="105">
        <v>0</v>
      </c>
      <c r="AJ27" s="105">
        <v>0</v>
      </c>
      <c r="AK27" s="105">
        <v>0</v>
      </c>
      <c r="AL27" s="105">
        <v>0</v>
      </c>
      <c r="AM27" s="105">
        <v>0</v>
      </c>
      <c r="AN27" s="105">
        <v>0</v>
      </c>
      <c r="AO27" s="105">
        <v>0</v>
      </c>
      <c r="AP27" s="104">
        <v>0</v>
      </c>
      <c r="AQ27" s="104">
        <v>0</v>
      </c>
    </row>
    <row r="28" spans="1:43">
      <c r="A28" s="116" t="s">
        <v>187</v>
      </c>
      <c r="B28" s="98" t="s">
        <v>355</v>
      </c>
      <c r="C28" s="105">
        <v>0</v>
      </c>
      <c r="D28" s="105">
        <v>0</v>
      </c>
      <c r="E28" s="105">
        <v>0</v>
      </c>
      <c r="F28" s="105">
        <v>0</v>
      </c>
      <c r="G28" s="105">
        <v>0</v>
      </c>
      <c r="H28" s="105">
        <v>0</v>
      </c>
      <c r="I28" s="105">
        <v>0</v>
      </c>
      <c r="J28" s="105">
        <v>0</v>
      </c>
      <c r="K28" s="105">
        <v>0</v>
      </c>
      <c r="L28" s="105">
        <v>0</v>
      </c>
      <c r="M28" s="105">
        <v>0</v>
      </c>
      <c r="N28" s="105">
        <v>0</v>
      </c>
      <c r="O28" s="105">
        <v>0</v>
      </c>
      <c r="P28" s="105">
        <v>0</v>
      </c>
      <c r="Q28" s="105">
        <v>0</v>
      </c>
      <c r="R28" s="105">
        <v>0</v>
      </c>
      <c r="S28" s="105">
        <v>0</v>
      </c>
      <c r="T28" s="105">
        <v>0</v>
      </c>
      <c r="U28" s="105">
        <v>0</v>
      </c>
      <c r="V28" s="105">
        <v>0</v>
      </c>
      <c r="W28" s="105">
        <v>0</v>
      </c>
      <c r="X28" s="105">
        <v>0</v>
      </c>
      <c r="Y28" s="105">
        <v>0</v>
      </c>
      <c r="Z28" s="105">
        <v>0</v>
      </c>
      <c r="AA28" s="105">
        <v>0</v>
      </c>
      <c r="AB28" s="105">
        <v>0</v>
      </c>
      <c r="AC28" s="105">
        <v>0</v>
      </c>
      <c r="AD28" s="105">
        <v>0</v>
      </c>
      <c r="AE28" s="105">
        <v>0</v>
      </c>
      <c r="AF28" s="105">
        <v>0</v>
      </c>
      <c r="AG28" s="105">
        <v>0</v>
      </c>
      <c r="AH28" s="105">
        <v>0</v>
      </c>
      <c r="AI28" s="105">
        <v>0</v>
      </c>
      <c r="AJ28" s="105">
        <v>0</v>
      </c>
      <c r="AK28" s="105">
        <v>0</v>
      </c>
      <c r="AL28" s="105">
        <v>0</v>
      </c>
      <c r="AM28" s="105">
        <v>0</v>
      </c>
      <c r="AN28" s="105">
        <v>0</v>
      </c>
      <c r="AO28" s="105">
        <v>0</v>
      </c>
      <c r="AP28" s="104">
        <v>0</v>
      </c>
      <c r="AQ28" s="104">
        <v>0</v>
      </c>
    </row>
    <row r="29" spans="1:43">
      <c r="A29" s="116" t="s">
        <v>188</v>
      </c>
      <c r="B29" s="98" t="s">
        <v>356</v>
      </c>
      <c r="C29" s="105">
        <v>0</v>
      </c>
      <c r="D29" s="105">
        <v>0</v>
      </c>
      <c r="E29" s="105">
        <v>0</v>
      </c>
      <c r="F29" s="105">
        <v>0</v>
      </c>
      <c r="G29" s="105">
        <v>0</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5">
        <v>0</v>
      </c>
      <c r="X29" s="105">
        <v>0</v>
      </c>
      <c r="Y29" s="105">
        <v>0</v>
      </c>
      <c r="Z29" s="105">
        <v>0</v>
      </c>
      <c r="AA29" s="105">
        <v>0</v>
      </c>
      <c r="AB29" s="105">
        <v>0</v>
      </c>
      <c r="AC29" s="105">
        <v>0</v>
      </c>
      <c r="AD29" s="105">
        <v>0</v>
      </c>
      <c r="AE29" s="105">
        <v>0</v>
      </c>
      <c r="AF29" s="105">
        <v>0</v>
      </c>
      <c r="AG29" s="105">
        <v>0</v>
      </c>
      <c r="AH29" s="105">
        <v>0</v>
      </c>
      <c r="AI29" s="105">
        <v>0</v>
      </c>
      <c r="AJ29" s="105">
        <v>0</v>
      </c>
      <c r="AK29" s="105">
        <v>0</v>
      </c>
      <c r="AL29" s="105">
        <v>0</v>
      </c>
      <c r="AM29" s="105">
        <v>0</v>
      </c>
      <c r="AN29" s="105">
        <v>0</v>
      </c>
      <c r="AO29" s="105">
        <v>0</v>
      </c>
      <c r="AP29" s="104">
        <v>0</v>
      </c>
      <c r="AQ29" s="104">
        <v>0</v>
      </c>
    </row>
    <row r="30" spans="1:43">
      <c r="A30" s="116" t="s">
        <v>189</v>
      </c>
      <c r="B30" s="98" t="s">
        <v>357</v>
      </c>
      <c r="C30" s="105">
        <v>337378</v>
      </c>
      <c r="D30" s="105">
        <v>4424</v>
      </c>
      <c r="E30" s="105">
        <v>23380</v>
      </c>
      <c r="F30" s="105">
        <v>11765</v>
      </c>
      <c r="G30" s="105">
        <v>138542</v>
      </c>
      <c r="H30" s="105">
        <v>81216</v>
      </c>
      <c r="I30" s="105">
        <v>68814</v>
      </c>
      <c r="J30" s="105">
        <v>161374</v>
      </c>
      <c r="K30" s="105">
        <v>24875</v>
      </c>
      <c r="L30" s="105">
        <v>90557</v>
      </c>
      <c r="M30" s="105">
        <v>53826</v>
      </c>
      <c r="N30" s="105">
        <v>82347</v>
      </c>
      <c r="O30" s="105">
        <v>23473</v>
      </c>
      <c r="P30" s="105">
        <v>78067</v>
      </c>
      <c r="Q30" s="105">
        <v>121385</v>
      </c>
      <c r="R30" s="105">
        <v>116316</v>
      </c>
      <c r="S30" s="105">
        <v>60072</v>
      </c>
      <c r="T30" s="105">
        <v>222103</v>
      </c>
      <c r="U30" s="105">
        <v>111045</v>
      </c>
      <c r="V30" s="105">
        <v>68361</v>
      </c>
      <c r="W30" s="105">
        <v>280151</v>
      </c>
      <c r="X30" s="105">
        <v>114816</v>
      </c>
      <c r="Y30" s="105">
        <v>265005</v>
      </c>
      <c r="Z30" s="105">
        <v>200509</v>
      </c>
      <c r="AA30" s="105">
        <v>1141</v>
      </c>
      <c r="AB30" s="105">
        <v>64823</v>
      </c>
      <c r="AC30" s="105">
        <v>416684</v>
      </c>
      <c r="AD30" s="105">
        <v>108976</v>
      </c>
      <c r="AE30" s="105">
        <v>146311</v>
      </c>
      <c r="AF30" s="105">
        <v>427830</v>
      </c>
      <c r="AG30" s="105">
        <v>374380</v>
      </c>
      <c r="AH30" s="105">
        <v>0</v>
      </c>
      <c r="AI30" s="105">
        <v>103291</v>
      </c>
      <c r="AJ30" s="105">
        <v>433620</v>
      </c>
      <c r="AK30" s="105">
        <v>6588</v>
      </c>
      <c r="AL30" s="105">
        <v>1280847</v>
      </c>
      <c r="AM30" s="105">
        <v>495853</v>
      </c>
      <c r="AN30" s="105">
        <v>0</v>
      </c>
      <c r="AO30" s="105">
        <v>8378</v>
      </c>
      <c r="AP30" s="104">
        <v>6608523</v>
      </c>
      <c r="AQ30" s="104">
        <v>0</v>
      </c>
    </row>
    <row r="31" spans="1:43">
      <c r="A31" s="116" t="s">
        <v>190</v>
      </c>
      <c r="B31" s="98" t="s">
        <v>358</v>
      </c>
      <c r="C31" s="105">
        <v>0</v>
      </c>
      <c r="D31" s="105">
        <v>0</v>
      </c>
      <c r="E31" s="105">
        <v>0</v>
      </c>
      <c r="F31" s="105">
        <v>0</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4">
        <v>0</v>
      </c>
      <c r="AQ31" s="104">
        <v>0</v>
      </c>
    </row>
    <row r="32" spans="1:43">
      <c r="A32" s="116" t="s">
        <v>191</v>
      </c>
      <c r="B32" s="98" t="s">
        <v>21</v>
      </c>
      <c r="C32" s="105">
        <v>0</v>
      </c>
      <c r="D32" s="105">
        <v>0</v>
      </c>
      <c r="E32" s="105">
        <v>0</v>
      </c>
      <c r="F32" s="105">
        <v>0</v>
      </c>
      <c r="G32" s="105">
        <v>0</v>
      </c>
      <c r="H32" s="105">
        <v>0</v>
      </c>
      <c r="I32" s="105">
        <v>0</v>
      </c>
      <c r="J32" s="105">
        <v>0</v>
      </c>
      <c r="K32" s="105">
        <v>0</v>
      </c>
      <c r="L32" s="105">
        <v>0</v>
      </c>
      <c r="M32" s="105">
        <v>0</v>
      </c>
      <c r="N32" s="105">
        <v>0</v>
      </c>
      <c r="O32" s="105">
        <v>0</v>
      </c>
      <c r="P32" s="105">
        <v>0</v>
      </c>
      <c r="Q32" s="105">
        <v>0</v>
      </c>
      <c r="R32" s="105">
        <v>0</v>
      </c>
      <c r="S32" s="105">
        <v>0</v>
      </c>
      <c r="T32" s="105">
        <v>0</v>
      </c>
      <c r="U32" s="105">
        <v>0</v>
      </c>
      <c r="V32" s="105">
        <v>0</v>
      </c>
      <c r="W32" s="105">
        <v>0</v>
      </c>
      <c r="X32" s="105">
        <v>0</v>
      </c>
      <c r="Y32" s="105">
        <v>0</v>
      </c>
      <c r="Z32" s="105">
        <v>0</v>
      </c>
      <c r="AA32" s="105">
        <v>0</v>
      </c>
      <c r="AB32" s="105">
        <v>0</v>
      </c>
      <c r="AC32" s="105">
        <v>0</v>
      </c>
      <c r="AD32" s="105">
        <v>0</v>
      </c>
      <c r="AE32" s="105">
        <v>173552</v>
      </c>
      <c r="AF32" s="105">
        <v>0</v>
      </c>
      <c r="AG32" s="105">
        <v>0</v>
      </c>
      <c r="AH32" s="105">
        <v>0</v>
      </c>
      <c r="AI32" s="105">
        <v>0</v>
      </c>
      <c r="AJ32" s="105">
        <v>0</v>
      </c>
      <c r="AK32" s="105">
        <v>0</v>
      </c>
      <c r="AL32" s="105">
        <v>0</v>
      </c>
      <c r="AM32" s="105">
        <v>0</v>
      </c>
      <c r="AN32" s="105">
        <v>0</v>
      </c>
      <c r="AO32" s="105">
        <v>0</v>
      </c>
      <c r="AP32" s="104">
        <v>173552</v>
      </c>
      <c r="AQ32" s="104">
        <v>2680105</v>
      </c>
    </row>
    <row r="33" spans="1:43">
      <c r="A33" s="116" t="s">
        <v>192</v>
      </c>
      <c r="B33" s="98" t="s">
        <v>359</v>
      </c>
      <c r="C33" s="105">
        <v>10205</v>
      </c>
      <c r="D33" s="105">
        <v>450</v>
      </c>
      <c r="E33" s="105">
        <v>1906</v>
      </c>
      <c r="F33" s="105">
        <v>989</v>
      </c>
      <c r="G33" s="105">
        <v>19769</v>
      </c>
      <c r="H33" s="105">
        <v>9923</v>
      </c>
      <c r="I33" s="105">
        <v>9796</v>
      </c>
      <c r="J33" s="105">
        <v>16970</v>
      </c>
      <c r="K33" s="105">
        <v>3233</v>
      </c>
      <c r="L33" s="105">
        <v>11277</v>
      </c>
      <c r="M33" s="105">
        <v>6095</v>
      </c>
      <c r="N33" s="105">
        <v>11972</v>
      </c>
      <c r="O33" s="105">
        <v>2950</v>
      </c>
      <c r="P33" s="105">
        <v>11621</v>
      </c>
      <c r="Q33" s="105">
        <v>15837</v>
      </c>
      <c r="R33" s="105">
        <v>14190</v>
      </c>
      <c r="S33" s="105">
        <v>7785</v>
      </c>
      <c r="T33" s="105">
        <v>25803</v>
      </c>
      <c r="U33" s="105">
        <v>13176</v>
      </c>
      <c r="V33" s="105">
        <v>7451</v>
      </c>
      <c r="W33" s="105">
        <v>37170</v>
      </c>
      <c r="X33" s="105">
        <v>14970</v>
      </c>
      <c r="Y33" s="105">
        <v>31265</v>
      </c>
      <c r="Z33" s="105">
        <v>84783</v>
      </c>
      <c r="AA33" s="105">
        <v>122</v>
      </c>
      <c r="AB33" s="105">
        <v>5250</v>
      </c>
      <c r="AC33" s="105">
        <v>55434</v>
      </c>
      <c r="AD33" s="105">
        <v>12453</v>
      </c>
      <c r="AE33" s="105">
        <v>21471</v>
      </c>
      <c r="AF33" s="105">
        <v>53474</v>
      </c>
      <c r="AG33" s="105">
        <v>25020</v>
      </c>
      <c r="AH33" s="105">
        <v>0</v>
      </c>
      <c r="AI33" s="105">
        <v>12000</v>
      </c>
      <c r="AJ33" s="105">
        <v>35666</v>
      </c>
      <c r="AK33" s="105">
        <v>853</v>
      </c>
      <c r="AL33" s="105">
        <v>115921</v>
      </c>
      <c r="AM33" s="105">
        <v>63060</v>
      </c>
      <c r="AN33" s="105">
        <v>0</v>
      </c>
      <c r="AO33" s="105">
        <v>1115</v>
      </c>
      <c r="AP33" s="104">
        <v>771425</v>
      </c>
      <c r="AQ33" s="104">
        <v>0</v>
      </c>
    </row>
    <row r="34" spans="1:43">
      <c r="A34" s="116" t="s">
        <v>193</v>
      </c>
      <c r="B34" s="98" t="s">
        <v>360</v>
      </c>
      <c r="C34" s="105">
        <v>5649</v>
      </c>
      <c r="D34" s="105">
        <v>291</v>
      </c>
      <c r="E34" s="105">
        <v>6713</v>
      </c>
      <c r="F34" s="105">
        <v>2535</v>
      </c>
      <c r="G34" s="105">
        <v>115448</v>
      </c>
      <c r="H34" s="105">
        <v>32362</v>
      </c>
      <c r="I34" s="105">
        <v>30217</v>
      </c>
      <c r="J34" s="105">
        <v>200222</v>
      </c>
      <c r="K34" s="105">
        <v>23320</v>
      </c>
      <c r="L34" s="105">
        <v>52289</v>
      </c>
      <c r="M34" s="105">
        <v>32328</v>
      </c>
      <c r="N34" s="105">
        <v>67420</v>
      </c>
      <c r="O34" s="105">
        <v>35341</v>
      </c>
      <c r="P34" s="105">
        <v>98166</v>
      </c>
      <c r="Q34" s="105">
        <v>70219</v>
      </c>
      <c r="R34" s="105">
        <v>75710</v>
      </c>
      <c r="S34" s="105">
        <v>136155</v>
      </c>
      <c r="T34" s="105">
        <v>294967</v>
      </c>
      <c r="U34" s="105">
        <v>286044</v>
      </c>
      <c r="V34" s="105">
        <v>378171</v>
      </c>
      <c r="W34" s="105">
        <v>322013</v>
      </c>
      <c r="X34" s="105">
        <v>68175</v>
      </c>
      <c r="Y34" s="105">
        <v>168076</v>
      </c>
      <c r="Z34" s="105">
        <v>72948</v>
      </c>
      <c r="AA34" s="105">
        <v>0</v>
      </c>
      <c r="AB34" s="105">
        <v>38243</v>
      </c>
      <c r="AC34" s="105">
        <v>1261600</v>
      </c>
      <c r="AD34" s="105">
        <v>1859581</v>
      </c>
      <c r="AE34" s="105">
        <v>62053</v>
      </c>
      <c r="AF34" s="105">
        <v>275580</v>
      </c>
      <c r="AG34" s="105">
        <v>1125884</v>
      </c>
      <c r="AH34" s="105">
        <v>0</v>
      </c>
      <c r="AI34" s="105">
        <v>223379</v>
      </c>
      <c r="AJ34" s="105">
        <v>97105</v>
      </c>
      <c r="AK34" s="105">
        <v>21954</v>
      </c>
      <c r="AL34" s="105">
        <v>525705</v>
      </c>
      <c r="AM34" s="105">
        <v>256843</v>
      </c>
      <c r="AN34" s="105">
        <v>0</v>
      </c>
      <c r="AO34" s="105">
        <v>0</v>
      </c>
      <c r="AP34" s="104">
        <v>8322706</v>
      </c>
      <c r="AQ34" s="104">
        <v>0</v>
      </c>
    </row>
    <row r="35" spans="1:43">
      <c r="A35" s="116" t="s">
        <v>194</v>
      </c>
      <c r="B35" s="98" t="s">
        <v>361</v>
      </c>
      <c r="C35" s="105">
        <v>0</v>
      </c>
      <c r="D35" s="105">
        <v>0</v>
      </c>
      <c r="E35" s="105">
        <v>0</v>
      </c>
      <c r="F35" s="105">
        <v>0</v>
      </c>
      <c r="G35" s="105">
        <v>0</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05">
        <v>0</v>
      </c>
      <c r="AD35" s="105">
        <v>0</v>
      </c>
      <c r="AE35" s="105">
        <v>0</v>
      </c>
      <c r="AF35" s="105">
        <v>0</v>
      </c>
      <c r="AG35" s="105">
        <v>0</v>
      </c>
      <c r="AH35" s="105">
        <v>0</v>
      </c>
      <c r="AI35" s="105">
        <v>0</v>
      </c>
      <c r="AJ35" s="105">
        <v>0</v>
      </c>
      <c r="AK35" s="105">
        <v>0</v>
      </c>
      <c r="AL35" s="105">
        <v>0</v>
      </c>
      <c r="AM35" s="105">
        <v>0</v>
      </c>
      <c r="AN35" s="105">
        <v>0</v>
      </c>
      <c r="AO35" s="105">
        <v>0</v>
      </c>
      <c r="AP35" s="104">
        <v>0</v>
      </c>
      <c r="AQ35" s="104">
        <v>0</v>
      </c>
    </row>
    <row r="36" spans="1:43">
      <c r="A36" s="116" t="s">
        <v>195</v>
      </c>
      <c r="B36" s="98" t="s">
        <v>362</v>
      </c>
      <c r="C36" s="105">
        <v>3321</v>
      </c>
      <c r="D36" s="105">
        <v>0</v>
      </c>
      <c r="E36" s="105">
        <v>212</v>
      </c>
      <c r="F36" s="105">
        <v>4864</v>
      </c>
      <c r="G36" s="105">
        <v>201417</v>
      </c>
      <c r="H36" s="105">
        <v>90918</v>
      </c>
      <c r="I36" s="105">
        <v>55768</v>
      </c>
      <c r="J36" s="105">
        <v>2441937</v>
      </c>
      <c r="K36" s="105">
        <v>46112</v>
      </c>
      <c r="L36" s="105">
        <v>352954</v>
      </c>
      <c r="M36" s="105">
        <v>158252</v>
      </c>
      <c r="N36" s="105">
        <v>154458</v>
      </c>
      <c r="O36" s="105">
        <v>168759</v>
      </c>
      <c r="P36" s="105">
        <v>79601</v>
      </c>
      <c r="Q36" s="105">
        <v>309269</v>
      </c>
      <c r="R36" s="105">
        <v>514434</v>
      </c>
      <c r="S36" s="105">
        <v>1146374</v>
      </c>
      <c r="T36" s="105">
        <v>669928</v>
      </c>
      <c r="U36" s="105">
        <v>1217358</v>
      </c>
      <c r="V36" s="105">
        <v>1647745</v>
      </c>
      <c r="W36" s="105">
        <v>2992677</v>
      </c>
      <c r="X36" s="105">
        <v>127575</v>
      </c>
      <c r="Y36" s="105">
        <v>149092</v>
      </c>
      <c r="Z36" s="105">
        <v>139826</v>
      </c>
      <c r="AA36" s="105">
        <v>0</v>
      </c>
      <c r="AB36" s="105">
        <v>0</v>
      </c>
      <c r="AC36" s="105">
        <v>74077</v>
      </c>
      <c r="AD36" s="105">
        <v>8378</v>
      </c>
      <c r="AE36" s="105">
        <v>0</v>
      </c>
      <c r="AF36" s="105">
        <v>64900</v>
      </c>
      <c r="AG36" s="105">
        <v>790317</v>
      </c>
      <c r="AH36" s="105">
        <v>7894</v>
      </c>
      <c r="AI36" s="105">
        <v>1029572</v>
      </c>
      <c r="AJ36" s="105">
        <v>251407</v>
      </c>
      <c r="AK36" s="105">
        <v>0</v>
      </c>
      <c r="AL36" s="105">
        <v>76897</v>
      </c>
      <c r="AM36" s="105">
        <v>1579</v>
      </c>
      <c r="AN36" s="105">
        <v>0</v>
      </c>
      <c r="AO36" s="105">
        <v>527</v>
      </c>
      <c r="AP36" s="104">
        <v>14978399</v>
      </c>
      <c r="AQ36" s="104">
        <v>0</v>
      </c>
    </row>
    <row r="37" spans="1:43">
      <c r="A37" s="116" t="s">
        <v>196</v>
      </c>
      <c r="B37" s="98" t="s">
        <v>363</v>
      </c>
      <c r="C37" s="105">
        <v>0</v>
      </c>
      <c r="D37" s="105">
        <v>0</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5">
        <v>0</v>
      </c>
      <c r="AO37" s="105">
        <v>0</v>
      </c>
      <c r="AP37" s="104">
        <v>0</v>
      </c>
      <c r="AQ37" s="104">
        <v>0</v>
      </c>
    </row>
    <row r="38" spans="1:43">
      <c r="A38" s="116" t="s">
        <v>203</v>
      </c>
      <c r="B38" s="281" t="s">
        <v>364</v>
      </c>
      <c r="C38" s="105">
        <v>0</v>
      </c>
      <c r="D38" s="105">
        <v>0</v>
      </c>
      <c r="E38" s="105">
        <v>0</v>
      </c>
      <c r="F38" s="105">
        <v>0</v>
      </c>
      <c r="G38" s="105">
        <v>0</v>
      </c>
      <c r="H38" s="105">
        <v>0</v>
      </c>
      <c r="I38" s="105">
        <v>0</v>
      </c>
      <c r="J38" s="105">
        <v>0</v>
      </c>
      <c r="K38" s="105">
        <v>0</v>
      </c>
      <c r="L38" s="105">
        <v>0</v>
      </c>
      <c r="M38" s="105">
        <v>0</v>
      </c>
      <c r="N38" s="105">
        <v>0</v>
      </c>
      <c r="O38" s="105">
        <v>0</v>
      </c>
      <c r="P38" s="105">
        <v>0</v>
      </c>
      <c r="Q38" s="105">
        <v>0</v>
      </c>
      <c r="R38" s="105">
        <v>0</v>
      </c>
      <c r="S38" s="105">
        <v>0</v>
      </c>
      <c r="T38" s="105">
        <v>0</v>
      </c>
      <c r="U38" s="105">
        <v>0</v>
      </c>
      <c r="V38" s="105">
        <v>0</v>
      </c>
      <c r="W38" s="105">
        <v>0</v>
      </c>
      <c r="X38" s="105">
        <v>0</v>
      </c>
      <c r="Y38" s="105">
        <v>0</v>
      </c>
      <c r="Z38" s="105">
        <v>0</v>
      </c>
      <c r="AA38" s="105">
        <v>0</v>
      </c>
      <c r="AB38" s="105">
        <v>0</v>
      </c>
      <c r="AC38" s="105">
        <v>0</v>
      </c>
      <c r="AD38" s="105">
        <v>0</v>
      </c>
      <c r="AE38" s="105">
        <v>0</v>
      </c>
      <c r="AF38" s="105">
        <v>0</v>
      </c>
      <c r="AG38" s="105">
        <v>0</v>
      </c>
      <c r="AH38" s="105">
        <v>0</v>
      </c>
      <c r="AI38" s="105">
        <v>0</v>
      </c>
      <c r="AJ38" s="105">
        <v>0</v>
      </c>
      <c r="AK38" s="105">
        <v>0</v>
      </c>
      <c r="AL38" s="105">
        <v>0</v>
      </c>
      <c r="AM38" s="105">
        <v>0</v>
      </c>
      <c r="AN38" s="105">
        <v>0</v>
      </c>
      <c r="AO38" s="105">
        <v>0</v>
      </c>
      <c r="AP38" s="104">
        <v>0</v>
      </c>
      <c r="AQ38" s="104">
        <v>0</v>
      </c>
    </row>
    <row r="39" spans="1:43">
      <c r="A39" s="116" t="s">
        <v>252</v>
      </c>
      <c r="B39" s="98" t="s">
        <v>24</v>
      </c>
      <c r="C39" s="105">
        <v>0</v>
      </c>
      <c r="D39" s="105">
        <v>0</v>
      </c>
      <c r="E39" s="105">
        <v>0</v>
      </c>
      <c r="F39" s="105">
        <v>559</v>
      </c>
      <c r="G39" s="105">
        <v>196282</v>
      </c>
      <c r="H39" s="105">
        <v>0</v>
      </c>
      <c r="I39" s="105">
        <v>72440</v>
      </c>
      <c r="J39" s="105">
        <v>262910</v>
      </c>
      <c r="K39" s="105">
        <v>19222</v>
      </c>
      <c r="L39" s="105">
        <v>21801</v>
      </c>
      <c r="M39" s="105">
        <v>28920</v>
      </c>
      <c r="N39" s="105">
        <v>136520</v>
      </c>
      <c r="O39" s="105">
        <v>7897</v>
      </c>
      <c r="P39" s="105">
        <v>18235</v>
      </c>
      <c r="Q39" s="105">
        <v>28548</v>
      </c>
      <c r="R39" s="105">
        <v>26561</v>
      </c>
      <c r="S39" s="105">
        <v>16054</v>
      </c>
      <c r="T39" s="105">
        <v>32962</v>
      </c>
      <c r="U39" s="105">
        <v>36778</v>
      </c>
      <c r="V39" s="105">
        <v>36804</v>
      </c>
      <c r="W39" s="105">
        <v>93430</v>
      </c>
      <c r="X39" s="105">
        <v>20347</v>
      </c>
      <c r="Y39" s="105">
        <v>0</v>
      </c>
      <c r="Z39" s="105">
        <v>556879</v>
      </c>
      <c r="AA39" s="105">
        <v>3174</v>
      </c>
      <c r="AB39" s="105">
        <v>17148</v>
      </c>
      <c r="AC39" s="105">
        <v>38201</v>
      </c>
      <c r="AD39" s="105">
        <v>0</v>
      </c>
      <c r="AE39" s="105">
        <v>0</v>
      </c>
      <c r="AF39" s="105">
        <v>85283</v>
      </c>
      <c r="AG39" s="105">
        <v>56298</v>
      </c>
      <c r="AH39" s="105">
        <v>0</v>
      </c>
      <c r="AI39" s="105">
        <v>0</v>
      </c>
      <c r="AJ39" s="105">
        <v>0</v>
      </c>
      <c r="AK39" s="105">
        <v>0</v>
      </c>
      <c r="AL39" s="105">
        <v>0</v>
      </c>
      <c r="AM39" s="105">
        <v>0</v>
      </c>
      <c r="AN39" s="105">
        <v>0</v>
      </c>
      <c r="AO39" s="105">
        <v>0</v>
      </c>
      <c r="AP39" s="104">
        <v>1813253</v>
      </c>
      <c r="AQ39" s="104">
        <v>0</v>
      </c>
    </row>
    <row r="40" spans="1:43">
      <c r="A40" s="116" t="s">
        <v>253</v>
      </c>
      <c r="B40" s="98" t="s">
        <v>365</v>
      </c>
      <c r="C40" s="105">
        <v>0</v>
      </c>
      <c r="D40" s="105">
        <v>0</v>
      </c>
      <c r="E40" s="105">
        <v>0</v>
      </c>
      <c r="F40" s="105">
        <v>0</v>
      </c>
      <c r="G40" s="105">
        <v>0</v>
      </c>
      <c r="H40" s="105">
        <v>0</v>
      </c>
      <c r="I40" s="105">
        <v>0</v>
      </c>
      <c r="J40" s="105">
        <v>0</v>
      </c>
      <c r="K40" s="105">
        <v>0</v>
      </c>
      <c r="L40" s="105">
        <v>0</v>
      </c>
      <c r="M40" s="105">
        <v>0</v>
      </c>
      <c r="N40" s="105">
        <v>0</v>
      </c>
      <c r="O40" s="105">
        <v>0</v>
      </c>
      <c r="P40" s="105">
        <v>0</v>
      </c>
      <c r="Q40" s="105">
        <v>0</v>
      </c>
      <c r="R40" s="105">
        <v>0</v>
      </c>
      <c r="S40" s="105">
        <v>0</v>
      </c>
      <c r="T40" s="105">
        <v>0</v>
      </c>
      <c r="U40" s="105">
        <v>0</v>
      </c>
      <c r="V40" s="105">
        <v>0</v>
      </c>
      <c r="W40" s="105">
        <v>0</v>
      </c>
      <c r="X40" s="105">
        <v>0</v>
      </c>
      <c r="Y40" s="105">
        <v>0</v>
      </c>
      <c r="Z40" s="105">
        <v>0</v>
      </c>
      <c r="AA40" s="105">
        <v>0</v>
      </c>
      <c r="AB40" s="105">
        <v>0</v>
      </c>
      <c r="AC40" s="105">
        <v>0</v>
      </c>
      <c r="AD40" s="105">
        <v>0</v>
      </c>
      <c r="AE40" s="105">
        <v>0</v>
      </c>
      <c r="AF40" s="105">
        <v>0</v>
      </c>
      <c r="AG40" s="105">
        <v>0</v>
      </c>
      <c r="AH40" s="105">
        <v>0</v>
      </c>
      <c r="AI40" s="105">
        <v>0</v>
      </c>
      <c r="AJ40" s="105">
        <v>0</v>
      </c>
      <c r="AK40" s="105">
        <v>0</v>
      </c>
      <c r="AL40" s="105">
        <v>0</v>
      </c>
      <c r="AM40" s="105">
        <v>0</v>
      </c>
      <c r="AN40" s="105">
        <v>0</v>
      </c>
      <c r="AO40" s="105">
        <v>0</v>
      </c>
      <c r="AP40" s="104">
        <v>0</v>
      </c>
      <c r="AQ40" s="104">
        <v>0</v>
      </c>
    </row>
    <row r="41" spans="1:43">
      <c r="A41" s="116" t="s">
        <v>254</v>
      </c>
      <c r="B41" s="98" t="s">
        <v>332</v>
      </c>
      <c r="C41" s="105">
        <v>0</v>
      </c>
      <c r="D41" s="105">
        <v>0</v>
      </c>
      <c r="E41" s="105">
        <v>0</v>
      </c>
      <c r="F41" s="105">
        <v>0</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4">
        <v>0</v>
      </c>
      <c r="AQ41" s="104">
        <v>0</v>
      </c>
    </row>
    <row r="42" spans="1:43">
      <c r="A42" s="116" t="s">
        <v>255</v>
      </c>
      <c r="B42" s="98" t="s">
        <v>366</v>
      </c>
      <c r="C42" s="105">
        <v>0</v>
      </c>
      <c r="D42" s="105">
        <v>0</v>
      </c>
      <c r="E42" s="105">
        <v>0</v>
      </c>
      <c r="F42" s="105">
        <v>0</v>
      </c>
      <c r="G42" s="105">
        <v>0</v>
      </c>
      <c r="H42" s="105">
        <v>0</v>
      </c>
      <c r="I42" s="105">
        <v>0</v>
      </c>
      <c r="J42" s="105">
        <v>0</v>
      </c>
      <c r="K42" s="105">
        <v>0</v>
      </c>
      <c r="L42" s="105">
        <v>0</v>
      </c>
      <c r="M42" s="105">
        <v>0</v>
      </c>
      <c r="N42" s="105">
        <v>0</v>
      </c>
      <c r="O42" s="105">
        <v>0</v>
      </c>
      <c r="P42" s="105">
        <v>0</v>
      </c>
      <c r="Q42" s="105">
        <v>0</v>
      </c>
      <c r="R42" s="105">
        <v>0</v>
      </c>
      <c r="S42" s="105">
        <v>0</v>
      </c>
      <c r="T42" s="105">
        <v>0</v>
      </c>
      <c r="U42" s="105">
        <v>0</v>
      </c>
      <c r="V42" s="105">
        <v>0</v>
      </c>
      <c r="W42" s="105">
        <v>0</v>
      </c>
      <c r="X42" s="105">
        <v>0</v>
      </c>
      <c r="Y42" s="105">
        <v>0</v>
      </c>
      <c r="Z42" s="105">
        <v>0</v>
      </c>
      <c r="AA42" s="105">
        <v>0</v>
      </c>
      <c r="AB42" s="105">
        <v>0</v>
      </c>
      <c r="AC42" s="105">
        <v>0</v>
      </c>
      <c r="AD42" s="105">
        <v>0</v>
      </c>
      <c r="AE42" s="105">
        <v>0</v>
      </c>
      <c r="AF42" s="105">
        <v>0</v>
      </c>
      <c r="AG42" s="105">
        <v>0</v>
      </c>
      <c r="AH42" s="105">
        <v>0</v>
      </c>
      <c r="AI42" s="105">
        <v>0</v>
      </c>
      <c r="AJ42" s="105">
        <v>0</v>
      </c>
      <c r="AK42" s="105">
        <v>0</v>
      </c>
      <c r="AL42" s="105">
        <v>0</v>
      </c>
      <c r="AM42" s="105">
        <v>0</v>
      </c>
      <c r="AN42" s="105">
        <v>0</v>
      </c>
      <c r="AO42" s="105">
        <v>0</v>
      </c>
      <c r="AP42" s="104">
        <v>0</v>
      </c>
      <c r="AQ42" s="104">
        <v>0</v>
      </c>
    </row>
    <row r="43" spans="1:43">
      <c r="A43" s="131"/>
      <c r="B43" s="132" t="s">
        <v>199</v>
      </c>
      <c r="C43" s="114">
        <v>1378580</v>
      </c>
      <c r="D43" s="114">
        <v>36584</v>
      </c>
      <c r="E43" s="114">
        <v>182286</v>
      </c>
      <c r="F43" s="114">
        <v>127957</v>
      </c>
      <c r="G43" s="114">
        <v>1950220</v>
      </c>
      <c r="H43" s="114">
        <v>568106</v>
      </c>
      <c r="I43" s="114">
        <v>727415</v>
      </c>
      <c r="J43" s="114">
        <v>4505516</v>
      </c>
      <c r="K43" s="114">
        <v>357202</v>
      </c>
      <c r="L43" s="114">
        <v>1306616</v>
      </c>
      <c r="M43" s="114">
        <v>638258</v>
      </c>
      <c r="N43" s="114">
        <v>1240827</v>
      </c>
      <c r="O43" s="114">
        <v>520566</v>
      </c>
      <c r="P43" s="114">
        <v>875385</v>
      </c>
      <c r="Q43" s="114">
        <v>1465941</v>
      </c>
      <c r="R43" s="114">
        <v>1594208</v>
      </c>
      <c r="S43" s="114">
        <v>1871300</v>
      </c>
      <c r="T43" s="114">
        <v>2997796</v>
      </c>
      <c r="U43" s="114">
        <v>2793155</v>
      </c>
      <c r="V43" s="114">
        <v>2674631</v>
      </c>
      <c r="W43" s="114">
        <v>6344279</v>
      </c>
      <c r="X43" s="114">
        <v>1252051</v>
      </c>
      <c r="Y43" s="114">
        <v>2308136</v>
      </c>
      <c r="Z43" s="114">
        <v>4665164</v>
      </c>
      <c r="AA43" s="114">
        <v>15343</v>
      </c>
      <c r="AB43" s="114">
        <v>471905</v>
      </c>
      <c r="AC43" s="114">
        <v>6224759</v>
      </c>
      <c r="AD43" s="114">
        <v>2746187</v>
      </c>
      <c r="AE43" s="114">
        <v>6073513</v>
      </c>
      <c r="AF43" s="114">
        <v>6417727</v>
      </c>
      <c r="AG43" s="114">
        <v>5268923</v>
      </c>
      <c r="AH43" s="114">
        <v>7894</v>
      </c>
      <c r="AI43" s="114">
        <v>2659175</v>
      </c>
      <c r="AJ43" s="114">
        <v>5070345</v>
      </c>
      <c r="AK43" s="114">
        <v>378719</v>
      </c>
      <c r="AL43" s="114">
        <v>8360720</v>
      </c>
      <c r="AM43" s="114">
        <v>4949657</v>
      </c>
      <c r="AN43" s="114">
        <v>0</v>
      </c>
      <c r="AO43" s="114">
        <v>45504</v>
      </c>
      <c r="AP43" s="120">
        <v>91072550</v>
      </c>
      <c r="AQ43" s="120">
        <v>17809101</v>
      </c>
    </row>
    <row r="46" spans="1:43">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row>
    <row r="47" spans="1:43">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row>
    <row r="48" spans="1:4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row>
    <row r="49" spans="3:42" s="84" customFormat="1">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row>
    <row r="50" spans="3:42" s="84" customFormat="1">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row>
    <row r="51" spans="3:42" s="84" customFormat="1">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row>
    <row r="52" spans="3:42" s="84" customFormat="1">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row>
    <row r="53" spans="3:42" s="84" customFormat="1">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row>
    <row r="54" spans="3:42" s="84" customFormat="1">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row>
    <row r="55" spans="3:42" s="84" customFormat="1">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row>
    <row r="56" spans="3:42" s="84" customFormat="1">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row>
    <row r="57" spans="3:42" s="84" customFormat="1">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row>
    <row r="58" spans="3:42" s="84" customFormat="1">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row>
    <row r="59" spans="3:42" s="84" customFormat="1">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row>
    <row r="60" spans="3:42" s="84" customFormat="1">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row>
    <row r="61" spans="3:42" s="84" customFormat="1">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row>
    <row r="62" spans="3:42" s="84" customFormat="1">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row>
    <row r="63" spans="3:42" s="84" customFormat="1">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row>
    <row r="64" spans="3:42" s="84" customFormat="1">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row>
    <row r="65" spans="3:42" s="84" customFormat="1">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row>
    <row r="66" spans="3:42" s="84" customFormat="1">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row>
    <row r="67" spans="3:42" s="84" customFormat="1">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row>
    <row r="68" spans="3:42" s="84" customFormat="1">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row>
    <row r="69" spans="3:42" s="84" customFormat="1">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row>
    <row r="70" spans="3:42" s="84" customFormat="1">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row>
    <row r="71" spans="3:42" s="84" customFormat="1">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row>
    <row r="72" spans="3:42" s="84" customFormat="1">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row>
    <row r="73" spans="3:42" s="84" customFormat="1">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row>
    <row r="74" spans="3:42" s="84" customFormat="1">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row>
    <row r="75" spans="3:42" s="84" customFormat="1">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row>
    <row r="76" spans="3:42" s="84" customFormat="1">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row>
    <row r="77" spans="3:42" s="84" customFormat="1">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row>
    <row r="78" spans="3:42" s="84" customFormat="1">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row>
    <row r="79" spans="3:42" s="84" customFormat="1">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row>
    <row r="80" spans="3:42" s="84" customFormat="1">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row>
    <row r="81" spans="3:42" s="84" customFormat="1">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row>
    <row r="82" spans="3:42" s="84" customFormat="1">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row>
    <row r="83" spans="3:42" s="84" customFormat="1">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row>
    <row r="84" spans="3:42" s="84" customFormat="1">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row>
    <row r="85" spans="3:42" s="84" customFormat="1">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row>
    <row r="86" spans="3:42" s="84" customFormat="1">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row>
    <row r="87" spans="3:42" s="84" customFormat="1">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row>
    <row r="88" spans="3:42" s="84" customFormat="1">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row>
    <row r="89" spans="3:42" s="84" customFormat="1">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row>
    <row r="90" spans="3:42" s="84" customFormat="1">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row>
    <row r="91" spans="3:42" s="84" customFormat="1">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row>
    <row r="92" spans="3:42" s="84" customFormat="1">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row>
    <row r="93" spans="3:42" s="84" customFormat="1">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row>
    <row r="94" spans="3:42" s="84" customFormat="1">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row>
    <row r="95" spans="3:42" s="84" customFormat="1">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row>
    <row r="96" spans="3:42" s="84" customFormat="1">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row>
    <row r="97" spans="3:42" s="84" customFormat="1">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row>
    <row r="98" spans="3:42" s="84" customFormat="1">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row>
    <row r="99" spans="3:42" s="84" customFormat="1">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row>
    <row r="100" spans="3:42" s="84" customFormat="1">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row>
    <row r="101" spans="3:42" s="84" customFormat="1">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row>
    <row r="102" spans="3:42" s="84" customFormat="1">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row>
    <row r="103" spans="3:42" s="84" customFormat="1">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row>
    <row r="104" spans="3:42" s="84" customFormat="1">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row>
    <row r="105" spans="3:42" s="84" customFormat="1">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row>
    <row r="106" spans="3:42" s="84" customFormat="1">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row>
    <row r="107" spans="3:42" s="84" customFormat="1">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row>
    <row r="108" spans="3:42" s="84" customFormat="1">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row>
    <row r="109" spans="3:42" s="84" customFormat="1">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row>
    <row r="110" spans="3:42" s="84" customFormat="1">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4"/>
  <sheetViews>
    <sheetView workbookViewId="0">
      <pane xSplit="2" ySplit="4" topLeftCell="C5" activePane="bottomRight" state="frozen"/>
      <selection activeCell="Z37" sqref="Z37"/>
      <selection pane="topRight" activeCell="Z37" sqref="Z37"/>
      <selection pane="bottomLeft" activeCell="Z37" sqref="Z37"/>
      <selection pane="bottomRight" activeCell="B4" sqref="B4"/>
    </sheetView>
  </sheetViews>
  <sheetFormatPr defaultRowHeight="12"/>
  <cols>
    <col min="1" max="1" width="3.25" style="84" customWidth="1"/>
    <col min="2" max="2" width="20.5" style="84" customWidth="1"/>
    <col min="3" max="16384" width="9" style="84"/>
  </cols>
  <sheetData>
    <row r="1" spans="1:42">
      <c r="A1" s="133" t="s">
        <v>428</v>
      </c>
    </row>
    <row r="2" spans="1:42">
      <c r="A2" s="87"/>
      <c r="B2" s="32" t="s">
        <v>61</v>
      </c>
      <c r="C2" s="32" t="s">
        <v>268</v>
      </c>
      <c r="D2" s="32" t="s">
        <v>269</v>
      </c>
      <c r="E2" s="32" t="s">
        <v>270</v>
      </c>
      <c r="F2" s="32" t="s">
        <v>271</v>
      </c>
      <c r="G2" s="32" t="s">
        <v>272</v>
      </c>
      <c r="H2" s="32" t="s">
        <v>273</v>
      </c>
      <c r="I2" s="32" t="s">
        <v>274</v>
      </c>
      <c r="J2" s="32" t="s">
        <v>275</v>
      </c>
      <c r="K2" s="32" t="s">
        <v>276</v>
      </c>
      <c r="L2" s="32" t="s">
        <v>172</v>
      </c>
      <c r="M2" s="32" t="s">
        <v>173</v>
      </c>
      <c r="N2" s="32" t="s">
        <v>174</v>
      </c>
      <c r="O2" s="32" t="s">
        <v>175</v>
      </c>
      <c r="P2" s="32" t="s">
        <v>176</v>
      </c>
      <c r="Q2" s="32" t="s">
        <v>177</v>
      </c>
      <c r="R2" s="32" t="s">
        <v>178</v>
      </c>
      <c r="S2" s="32" t="s">
        <v>179</v>
      </c>
      <c r="T2" s="32" t="s">
        <v>180</v>
      </c>
      <c r="U2" s="32" t="s">
        <v>181</v>
      </c>
      <c r="V2" s="32" t="s">
        <v>182</v>
      </c>
      <c r="W2" s="32" t="s">
        <v>183</v>
      </c>
      <c r="X2" s="32" t="s">
        <v>184</v>
      </c>
      <c r="Y2" s="32" t="s">
        <v>185</v>
      </c>
      <c r="Z2" s="32" t="s">
        <v>186</v>
      </c>
      <c r="AA2" s="32" t="s">
        <v>187</v>
      </c>
      <c r="AB2" s="32" t="s">
        <v>188</v>
      </c>
      <c r="AC2" s="32" t="s">
        <v>189</v>
      </c>
      <c r="AD2" s="32" t="s">
        <v>190</v>
      </c>
      <c r="AE2" s="32" t="s">
        <v>191</v>
      </c>
      <c r="AF2" s="32" t="s">
        <v>192</v>
      </c>
      <c r="AG2" s="32" t="s">
        <v>193</v>
      </c>
      <c r="AH2" s="32" t="s">
        <v>194</v>
      </c>
      <c r="AI2" s="32" t="s">
        <v>195</v>
      </c>
      <c r="AJ2" s="32" t="s">
        <v>196</v>
      </c>
      <c r="AK2" s="32" t="s">
        <v>203</v>
      </c>
      <c r="AL2" s="32" t="s">
        <v>252</v>
      </c>
      <c r="AM2" s="32" t="s">
        <v>253</v>
      </c>
      <c r="AN2" s="32" t="s">
        <v>254</v>
      </c>
      <c r="AO2" s="32" t="s">
        <v>255</v>
      </c>
      <c r="AP2" s="283">
        <v>40</v>
      </c>
    </row>
    <row r="3" spans="1:42">
      <c r="A3" s="135"/>
      <c r="B3" s="136"/>
      <c r="C3" s="55" t="s">
        <v>285</v>
      </c>
      <c r="D3" s="55" t="s">
        <v>327</v>
      </c>
      <c r="E3" s="55" t="s">
        <v>328</v>
      </c>
      <c r="F3" s="55" t="s">
        <v>8</v>
      </c>
      <c r="G3" s="55" t="s">
        <v>288</v>
      </c>
      <c r="H3" s="55" t="s">
        <v>9</v>
      </c>
      <c r="I3" s="55" t="s">
        <v>44</v>
      </c>
      <c r="J3" s="55" t="s">
        <v>10</v>
      </c>
      <c r="K3" s="55" t="s">
        <v>11</v>
      </c>
      <c r="L3" s="55" t="s">
        <v>329</v>
      </c>
      <c r="M3" s="55" t="s">
        <v>12</v>
      </c>
      <c r="N3" s="55" t="s">
        <v>13</v>
      </c>
      <c r="O3" s="55" t="s">
        <v>14</v>
      </c>
      <c r="P3" s="55" t="s">
        <v>15</v>
      </c>
      <c r="Q3" s="55" t="s">
        <v>278</v>
      </c>
      <c r="R3" s="55" t="s">
        <v>279</v>
      </c>
      <c r="S3" s="55" t="s">
        <v>280</v>
      </c>
      <c r="T3" s="55" t="s">
        <v>162</v>
      </c>
      <c r="U3" s="55" t="s">
        <v>16</v>
      </c>
      <c r="V3" s="55" t="s">
        <v>330</v>
      </c>
      <c r="W3" s="55" t="s">
        <v>289</v>
      </c>
      <c r="X3" s="55" t="s">
        <v>17</v>
      </c>
      <c r="Y3" s="55" t="s">
        <v>18</v>
      </c>
      <c r="Z3" s="55" t="s">
        <v>290</v>
      </c>
      <c r="AA3" s="55" t="s">
        <v>291</v>
      </c>
      <c r="AB3" s="55" t="s">
        <v>292</v>
      </c>
      <c r="AC3" s="55" t="s">
        <v>19</v>
      </c>
      <c r="AD3" s="55" t="s">
        <v>20</v>
      </c>
      <c r="AE3" s="55" t="s">
        <v>21</v>
      </c>
      <c r="AF3" s="55" t="s">
        <v>293</v>
      </c>
      <c r="AG3" s="55" t="s">
        <v>260</v>
      </c>
      <c r="AH3" s="55" t="s">
        <v>22</v>
      </c>
      <c r="AI3" s="55" t="s">
        <v>23</v>
      </c>
      <c r="AJ3" s="55" t="s">
        <v>294</v>
      </c>
      <c r="AK3" s="55" t="s">
        <v>331</v>
      </c>
      <c r="AL3" s="55" t="s">
        <v>24</v>
      </c>
      <c r="AM3" s="55" t="s">
        <v>25</v>
      </c>
      <c r="AN3" s="55" t="s">
        <v>332</v>
      </c>
      <c r="AO3" s="55" t="s">
        <v>27</v>
      </c>
      <c r="AP3" s="33" t="s">
        <v>63</v>
      </c>
    </row>
    <row r="4" spans="1:42">
      <c r="A4" s="137"/>
      <c r="B4" s="138"/>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5"/>
    </row>
    <row r="5" spans="1:42">
      <c r="A5" s="135" t="s">
        <v>268</v>
      </c>
      <c r="B5" s="98" t="s">
        <v>277</v>
      </c>
      <c r="C5" s="349">
        <f>IF(H27固定資本M!C$43=0,0,H27固定資本M!C4/H27固定資本M!C$43)</f>
        <v>0.1036327235271076</v>
      </c>
      <c r="D5" s="350">
        <f>IF(H27固定資本M!D$43=0,0,H27固定資本M!D4/H27固定資本M!D$43)</f>
        <v>0</v>
      </c>
      <c r="E5" s="350">
        <f>IF(H27固定資本M!E$43=0,0,H27固定資本M!E4/H27固定資本M!E$43)</f>
        <v>0</v>
      </c>
      <c r="F5" s="350">
        <f>IF(H27固定資本M!F$43=0,0,H27固定資本M!F4/H27固定資本M!F$43)</f>
        <v>0</v>
      </c>
      <c r="G5" s="350">
        <f>IF(H27固定資本M!G$43=0,0,H27固定資本M!G4/H27固定資本M!G$43)</f>
        <v>0</v>
      </c>
      <c r="H5" s="350">
        <f>IF(H27固定資本M!H$43=0,0,H27固定資本M!H4/H27固定資本M!H$43)</f>
        <v>0</v>
      </c>
      <c r="I5" s="350">
        <f>IF(H27固定資本M!I$43=0,0,H27固定資本M!I4/H27固定資本M!I$43)</f>
        <v>0</v>
      </c>
      <c r="J5" s="350">
        <f>IF(H27固定資本M!J$43=0,0,H27固定資本M!J4/H27固定資本M!J$43)</f>
        <v>0</v>
      </c>
      <c r="K5" s="350">
        <f>IF(H27固定資本M!K$43=0,0,H27固定資本M!K4/H27固定資本M!K$43)</f>
        <v>0</v>
      </c>
      <c r="L5" s="350">
        <f>IF(H27固定資本M!L$43=0,0,H27固定資本M!L4/H27固定資本M!L$43)</f>
        <v>0</v>
      </c>
      <c r="M5" s="350">
        <f>IF(H27固定資本M!M$43=0,0,H27固定資本M!M4/H27固定資本M!M$43)</f>
        <v>0</v>
      </c>
      <c r="N5" s="350">
        <f>IF(H27固定資本M!N$43=0,0,H27固定資本M!N4/H27固定資本M!N$43)</f>
        <v>0</v>
      </c>
      <c r="O5" s="350">
        <f>IF(H27固定資本M!O$43=0,0,H27固定資本M!O4/H27固定資本M!O$43)</f>
        <v>0</v>
      </c>
      <c r="P5" s="350">
        <f>IF(H27固定資本M!P$43=0,0,H27固定資本M!P4/H27固定資本M!P$43)</f>
        <v>0</v>
      </c>
      <c r="Q5" s="350">
        <f>IF(H27固定資本M!Q$43=0,0,H27固定資本M!Q4/H27固定資本M!Q$43)</f>
        <v>0</v>
      </c>
      <c r="R5" s="350">
        <f>IF(H27固定資本M!R$43=0,0,H27固定資本M!R4/H27固定資本M!R$43)</f>
        <v>0</v>
      </c>
      <c r="S5" s="350">
        <f>IF(H27固定資本M!S$43=0,0,H27固定資本M!S4/H27固定資本M!S$43)</f>
        <v>0</v>
      </c>
      <c r="T5" s="350">
        <f>IF(H27固定資本M!T$43=0,0,H27固定資本M!T4/H27固定資本M!T$43)</f>
        <v>0</v>
      </c>
      <c r="U5" s="350">
        <f>IF(H27固定資本M!U$43=0,0,H27固定資本M!U4/H27固定資本M!U$43)</f>
        <v>0</v>
      </c>
      <c r="V5" s="350">
        <f>IF(H27固定資本M!V$43=0,0,H27固定資本M!V4/H27固定資本M!V$43)</f>
        <v>0</v>
      </c>
      <c r="W5" s="350">
        <f>IF(H27固定資本M!W$43=0,0,H27固定資本M!W4/H27固定資本M!W$43)</f>
        <v>0</v>
      </c>
      <c r="X5" s="350">
        <f>IF(H27固定資本M!X$43=0,0,H27固定資本M!X4/H27固定資本M!X$43)</f>
        <v>0</v>
      </c>
      <c r="Y5" s="350">
        <f>IF(H27固定資本M!Y$43=0,0,H27固定資本M!Y4/H27固定資本M!Y$43)</f>
        <v>0</v>
      </c>
      <c r="Z5" s="350">
        <f>IF(H27固定資本M!Z$43=0,0,H27固定資本M!Z4/H27固定資本M!Z$43)</f>
        <v>0</v>
      </c>
      <c r="AA5" s="350">
        <f>IF(H27固定資本M!AA$43=0,0,H27固定資本M!AA4/H27固定資本M!AA$43)</f>
        <v>0</v>
      </c>
      <c r="AB5" s="350">
        <f>IF(H27固定資本M!AB$43=0,0,H27固定資本M!AB4/H27固定資本M!AB$43)</f>
        <v>0</v>
      </c>
      <c r="AC5" s="350">
        <f>IF(H27固定資本M!AC$43=0,0,H27固定資本M!AC4/H27固定資本M!AC$43)</f>
        <v>0</v>
      </c>
      <c r="AD5" s="350">
        <f>IF(H27固定資本M!AD$43=0,0,H27固定資本M!AD4/H27固定資本M!AD$43)</f>
        <v>0</v>
      </c>
      <c r="AE5" s="350">
        <f>IF(H27固定資本M!AE$43=0,0,H27固定資本M!AE4/H27固定資本M!AE$43)</f>
        <v>0</v>
      </c>
      <c r="AF5" s="350">
        <f>IF(H27固定資本M!AF$43=0,0,H27固定資本M!AF4/H27固定資本M!AF$43)</f>
        <v>0</v>
      </c>
      <c r="AG5" s="350">
        <f>IF(H27固定資本M!AG$43=0,0,H27固定資本M!AG4/H27固定資本M!AG$43)</f>
        <v>0</v>
      </c>
      <c r="AH5" s="350">
        <f>IF(H27固定資本M!AH$43=0,0,H27固定資本M!AH4/H27固定資本M!AH$43)</f>
        <v>0</v>
      </c>
      <c r="AI5" s="350">
        <f>IF(H27固定資本M!AI$43=0,0,H27固定資本M!AI4/H27固定資本M!AI$43)</f>
        <v>0</v>
      </c>
      <c r="AJ5" s="350">
        <f>IF(H27固定資本M!AJ$43=0,0,H27固定資本M!AJ4/H27固定資本M!AJ$43)</f>
        <v>0</v>
      </c>
      <c r="AK5" s="350">
        <f>IF(H27固定資本M!AK$43=0,0,H27固定資本M!AK4/H27固定資本M!AK$43)</f>
        <v>0</v>
      </c>
      <c r="AL5" s="350">
        <f>IF(H27固定資本M!AL$43=0,0,H27固定資本M!AL4/H27固定資本M!AL$43)</f>
        <v>0</v>
      </c>
      <c r="AM5" s="350">
        <f>IF(H27固定資本M!AM$43=0,0,H27固定資本M!AM4/H27固定資本M!AM$43)</f>
        <v>1.021444516256379E-2</v>
      </c>
      <c r="AN5" s="350">
        <f>IF(H27固定資本M!AN$43=0,0,H27固定資本M!AN4/H27固定資本M!AN$43)</f>
        <v>0</v>
      </c>
      <c r="AO5" s="350">
        <f>IF(H27固定資本M!AO$43=0,0,H27固定資本M!AO4/H27固定資本M!AO$43)</f>
        <v>0</v>
      </c>
      <c r="AP5" s="351">
        <f>IF(H27固定資本M!AP$43=0,0,H27固定資本M!AP4/H27固定資本M!AP$43)</f>
        <v>2.1238452201019957E-3</v>
      </c>
    </row>
    <row r="6" spans="1:42">
      <c r="A6" s="135" t="s">
        <v>269</v>
      </c>
      <c r="B6" s="98" t="s">
        <v>333</v>
      </c>
      <c r="C6" s="352">
        <f>IF(H27固定資本M!C$43=0,0,H27固定資本M!C5/H27固定資本M!C$43)</f>
        <v>0</v>
      </c>
      <c r="D6" s="353">
        <f>IF(H27固定資本M!D$43=0,0,H27固定資本M!D5/H27固定資本M!D$43)</f>
        <v>0</v>
      </c>
      <c r="E6" s="353">
        <f>IF(H27固定資本M!E$43=0,0,H27固定資本M!E5/H27固定資本M!E$43)</f>
        <v>0</v>
      </c>
      <c r="F6" s="353">
        <f>IF(H27固定資本M!F$43=0,0,H27固定資本M!F5/H27固定資本M!F$43)</f>
        <v>0</v>
      </c>
      <c r="G6" s="353">
        <f>IF(H27固定資本M!G$43=0,0,H27固定資本M!G5/H27固定資本M!G$43)</f>
        <v>0</v>
      </c>
      <c r="H6" s="353">
        <f>IF(H27固定資本M!H$43=0,0,H27固定資本M!H5/H27固定資本M!H$43)</f>
        <v>0</v>
      </c>
      <c r="I6" s="353">
        <f>IF(H27固定資本M!I$43=0,0,H27固定資本M!I5/H27固定資本M!I$43)</f>
        <v>0</v>
      </c>
      <c r="J6" s="353">
        <f>IF(H27固定資本M!J$43=0,0,H27固定資本M!J5/H27固定資本M!J$43)</f>
        <v>0</v>
      </c>
      <c r="K6" s="353">
        <f>IF(H27固定資本M!K$43=0,0,H27固定資本M!K5/H27固定資本M!K$43)</f>
        <v>0</v>
      </c>
      <c r="L6" s="353">
        <f>IF(H27固定資本M!L$43=0,0,H27固定資本M!L5/H27固定資本M!L$43)</f>
        <v>0</v>
      </c>
      <c r="M6" s="353">
        <f>IF(H27固定資本M!M$43=0,0,H27固定資本M!M5/H27固定資本M!M$43)</f>
        <v>0</v>
      </c>
      <c r="N6" s="353">
        <f>IF(H27固定資本M!N$43=0,0,H27固定資本M!N5/H27固定資本M!N$43)</f>
        <v>0</v>
      </c>
      <c r="O6" s="353">
        <f>IF(H27固定資本M!O$43=0,0,H27固定資本M!O5/H27固定資本M!O$43)</f>
        <v>0</v>
      </c>
      <c r="P6" s="353">
        <f>IF(H27固定資本M!P$43=0,0,H27固定資本M!P5/H27固定資本M!P$43)</f>
        <v>0</v>
      </c>
      <c r="Q6" s="353">
        <f>IF(H27固定資本M!Q$43=0,0,H27固定資本M!Q5/H27固定資本M!Q$43)</f>
        <v>0</v>
      </c>
      <c r="R6" s="353">
        <f>IF(H27固定資本M!R$43=0,0,H27固定資本M!R5/H27固定資本M!R$43)</f>
        <v>0</v>
      </c>
      <c r="S6" s="353">
        <f>IF(H27固定資本M!S$43=0,0,H27固定資本M!S5/H27固定資本M!S$43)</f>
        <v>0</v>
      </c>
      <c r="T6" s="353">
        <f>IF(H27固定資本M!T$43=0,0,H27固定資本M!T5/H27固定資本M!T$43)</f>
        <v>0</v>
      </c>
      <c r="U6" s="353">
        <f>IF(H27固定資本M!U$43=0,0,H27固定資本M!U5/H27固定資本M!U$43)</f>
        <v>0</v>
      </c>
      <c r="V6" s="353">
        <f>IF(H27固定資本M!V$43=0,0,H27固定資本M!V5/H27固定資本M!V$43)</f>
        <v>0</v>
      </c>
      <c r="W6" s="353">
        <f>IF(H27固定資本M!W$43=0,0,H27固定資本M!W5/H27固定資本M!W$43)</f>
        <v>0</v>
      </c>
      <c r="X6" s="353">
        <f>IF(H27固定資本M!X$43=0,0,H27固定資本M!X5/H27固定資本M!X$43)</f>
        <v>0</v>
      </c>
      <c r="Y6" s="353">
        <f>IF(H27固定資本M!Y$43=0,0,H27固定資本M!Y5/H27固定資本M!Y$43)</f>
        <v>0</v>
      </c>
      <c r="Z6" s="353">
        <f>IF(H27固定資本M!Z$43=0,0,H27固定資本M!Z5/H27固定資本M!Z$43)</f>
        <v>0</v>
      </c>
      <c r="AA6" s="353">
        <f>IF(H27固定資本M!AA$43=0,0,H27固定資本M!AA5/H27固定資本M!AA$43)</f>
        <v>0</v>
      </c>
      <c r="AB6" s="353">
        <f>IF(H27固定資本M!AB$43=0,0,H27固定資本M!AB5/H27固定資本M!AB$43)</f>
        <v>0</v>
      </c>
      <c r="AC6" s="353">
        <f>IF(H27固定資本M!AC$43=0,0,H27固定資本M!AC5/H27固定資本M!AC$43)</f>
        <v>0</v>
      </c>
      <c r="AD6" s="353">
        <f>IF(H27固定資本M!AD$43=0,0,H27固定資本M!AD5/H27固定資本M!AD$43)</f>
        <v>0</v>
      </c>
      <c r="AE6" s="353">
        <f>IF(H27固定資本M!AE$43=0,0,H27固定資本M!AE5/H27固定資本M!AE$43)</f>
        <v>0</v>
      </c>
      <c r="AF6" s="353">
        <f>IF(H27固定資本M!AF$43=0,0,H27固定資本M!AF5/H27固定資本M!AF$43)</f>
        <v>0</v>
      </c>
      <c r="AG6" s="353">
        <f>IF(H27固定資本M!AG$43=0,0,H27固定資本M!AG5/H27固定資本M!AG$43)</f>
        <v>0</v>
      </c>
      <c r="AH6" s="353">
        <f>IF(H27固定資本M!AH$43=0,0,H27固定資本M!AH5/H27固定資本M!AH$43)</f>
        <v>0</v>
      </c>
      <c r="AI6" s="353">
        <f>IF(H27固定資本M!AI$43=0,0,H27固定資本M!AI5/H27固定資本M!AI$43)</f>
        <v>0</v>
      </c>
      <c r="AJ6" s="353">
        <f>IF(H27固定資本M!AJ$43=0,0,H27固定資本M!AJ5/H27固定資本M!AJ$43)</f>
        <v>0</v>
      </c>
      <c r="AK6" s="353">
        <f>IF(H27固定資本M!AK$43=0,0,H27固定資本M!AK5/H27固定資本M!AK$43)</f>
        <v>0</v>
      </c>
      <c r="AL6" s="353">
        <f>IF(H27固定資本M!AL$43=0,0,H27固定資本M!AL5/H27固定資本M!AL$43)</f>
        <v>0</v>
      </c>
      <c r="AM6" s="353">
        <f>IF(H27固定資本M!AM$43=0,0,H27固定資本M!AM5/H27固定資本M!AM$43)</f>
        <v>0</v>
      </c>
      <c r="AN6" s="353">
        <f>IF(H27固定資本M!AN$43=0,0,H27固定資本M!AN5/H27固定資本M!AN$43)</f>
        <v>0</v>
      </c>
      <c r="AO6" s="353">
        <f>IF(H27固定資本M!AO$43=0,0,H27固定資本M!AO5/H27固定資本M!AO$43)</f>
        <v>0</v>
      </c>
      <c r="AP6" s="340">
        <f>IF(H27固定資本M!AP$43=0,0,H27固定資本M!AP5/H27固定資本M!AP$43)</f>
        <v>0</v>
      </c>
    </row>
    <row r="7" spans="1:42">
      <c r="A7" s="135" t="s">
        <v>270</v>
      </c>
      <c r="B7" s="98" t="s">
        <v>334</v>
      </c>
      <c r="C7" s="352">
        <f>IF(H27固定資本M!C$43=0,0,H27固定資本M!C6/H27固定資本M!C$43)</f>
        <v>0</v>
      </c>
      <c r="D7" s="353">
        <f>IF(H27固定資本M!D$43=0,0,H27固定資本M!D6/H27固定資本M!D$43)</f>
        <v>0</v>
      </c>
      <c r="E7" s="353">
        <f>IF(H27固定資本M!E$43=0,0,H27固定資本M!E6/H27固定資本M!E$43)</f>
        <v>0</v>
      </c>
      <c r="F7" s="353">
        <f>IF(H27固定資本M!F$43=0,0,H27固定資本M!F6/H27固定資本M!F$43)</f>
        <v>0</v>
      </c>
      <c r="G7" s="353">
        <f>IF(H27固定資本M!G$43=0,0,H27固定資本M!G6/H27固定資本M!G$43)</f>
        <v>0</v>
      </c>
      <c r="H7" s="353">
        <f>IF(H27固定資本M!H$43=0,0,H27固定資本M!H6/H27固定資本M!H$43)</f>
        <v>0</v>
      </c>
      <c r="I7" s="353">
        <f>IF(H27固定資本M!I$43=0,0,H27固定資本M!I6/H27固定資本M!I$43)</f>
        <v>0</v>
      </c>
      <c r="J7" s="353">
        <f>IF(H27固定資本M!J$43=0,0,H27固定資本M!J6/H27固定資本M!J$43)</f>
        <v>0</v>
      </c>
      <c r="K7" s="353">
        <f>IF(H27固定資本M!K$43=0,0,H27固定資本M!K6/H27固定資本M!K$43)</f>
        <v>0</v>
      </c>
      <c r="L7" s="353">
        <f>IF(H27固定資本M!L$43=0,0,H27固定資本M!L6/H27固定資本M!L$43)</f>
        <v>0</v>
      </c>
      <c r="M7" s="353">
        <f>IF(H27固定資本M!M$43=0,0,H27固定資本M!M6/H27固定資本M!M$43)</f>
        <v>0</v>
      </c>
      <c r="N7" s="353">
        <f>IF(H27固定資本M!N$43=0,0,H27固定資本M!N6/H27固定資本M!N$43)</f>
        <v>0</v>
      </c>
      <c r="O7" s="353">
        <f>IF(H27固定資本M!O$43=0,0,H27固定資本M!O6/H27固定資本M!O$43)</f>
        <v>0</v>
      </c>
      <c r="P7" s="353">
        <f>IF(H27固定資本M!P$43=0,0,H27固定資本M!P6/H27固定資本M!P$43)</f>
        <v>0</v>
      </c>
      <c r="Q7" s="353">
        <f>IF(H27固定資本M!Q$43=0,0,H27固定資本M!Q6/H27固定資本M!Q$43)</f>
        <v>0</v>
      </c>
      <c r="R7" s="353">
        <f>IF(H27固定資本M!R$43=0,0,H27固定資本M!R6/H27固定資本M!R$43)</f>
        <v>0</v>
      </c>
      <c r="S7" s="353">
        <f>IF(H27固定資本M!S$43=0,0,H27固定資本M!S6/H27固定資本M!S$43)</f>
        <v>0</v>
      </c>
      <c r="T7" s="353">
        <f>IF(H27固定資本M!T$43=0,0,H27固定資本M!T6/H27固定資本M!T$43)</f>
        <v>0</v>
      </c>
      <c r="U7" s="353">
        <f>IF(H27固定資本M!U$43=0,0,H27固定資本M!U6/H27固定資本M!U$43)</f>
        <v>0</v>
      </c>
      <c r="V7" s="353">
        <f>IF(H27固定資本M!V$43=0,0,H27固定資本M!V6/H27固定資本M!V$43)</f>
        <v>0</v>
      </c>
      <c r="W7" s="353">
        <f>IF(H27固定資本M!W$43=0,0,H27固定資本M!W6/H27固定資本M!W$43)</f>
        <v>0</v>
      </c>
      <c r="X7" s="353">
        <f>IF(H27固定資本M!X$43=0,0,H27固定資本M!X6/H27固定資本M!X$43)</f>
        <v>0</v>
      </c>
      <c r="Y7" s="353">
        <f>IF(H27固定資本M!Y$43=0,0,H27固定資本M!Y6/H27固定資本M!Y$43)</f>
        <v>0</v>
      </c>
      <c r="Z7" s="353">
        <f>IF(H27固定資本M!Z$43=0,0,H27固定資本M!Z6/H27固定資本M!Z$43)</f>
        <v>0</v>
      </c>
      <c r="AA7" s="353">
        <f>IF(H27固定資本M!AA$43=0,0,H27固定資本M!AA6/H27固定資本M!AA$43)</f>
        <v>0</v>
      </c>
      <c r="AB7" s="353">
        <f>IF(H27固定資本M!AB$43=0,0,H27固定資本M!AB6/H27固定資本M!AB$43)</f>
        <v>0</v>
      </c>
      <c r="AC7" s="353">
        <f>IF(H27固定資本M!AC$43=0,0,H27固定資本M!AC6/H27固定資本M!AC$43)</f>
        <v>0</v>
      </c>
      <c r="AD7" s="353">
        <f>IF(H27固定資本M!AD$43=0,0,H27固定資本M!AD6/H27固定資本M!AD$43)</f>
        <v>0</v>
      </c>
      <c r="AE7" s="353">
        <f>IF(H27固定資本M!AE$43=0,0,H27固定資本M!AE6/H27固定資本M!AE$43)</f>
        <v>0</v>
      </c>
      <c r="AF7" s="353">
        <f>IF(H27固定資本M!AF$43=0,0,H27固定資本M!AF6/H27固定資本M!AF$43)</f>
        <v>0</v>
      </c>
      <c r="AG7" s="353">
        <f>IF(H27固定資本M!AG$43=0,0,H27固定資本M!AG6/H27固定資本M!AG$43)</f>
        <v>0</v>
      </c>
      <c r="AH7" s="353">
        <f>IF(H27固定資本M!AH$43=0,0,H27固定資本M!AH6/H27固定資本M!AH$43)</f>
        <v>0</v>
      </c>
      <c r="AI7" s="353">
        <f>IF(H27固定資本M!AI$43=0,0,H27固定資本M!AI6/H27固定資本M!AI$43)</f>
        <v>0</v>
      </c>
      <c r="AJ7" s="353">
        <f>IF(H27固定資本M!AJ$43=0,0,H27固定資本M!AJ6/H27固定資本M!AJ$43)</f>
        <v>0</v>
      </c>
      <c r="AK7" s="353">
        <f>IF(H27固定資本M!AK$43=0,0,H27固定資本M!AK6/H27固定資本M!AK$43)</f>
        <v>0</v>
      </c>
      <c r="AL7" s="353">
        <f>IF(H27固定資本M!AL$43=0,0,H27固定資本M!AL6/H27固定資本M!AL$43)</f>
        <v>0</v>
      </c>
      <c r="AM7" s="353">
        <f>IF(H27固定資本M!AM$43=0,0,H27固定資本M!AM6/H27固定資本M!AM$43)</f>
        <v>0</v>
      </c>
      <c r="AN7" s="353">
        <f>IF(H27固定資本M!AN$43=0,0,H27固定資本M!AN6/H27固定資本M!AN$43)</f>
        <v>0</v>
      </c>
      <c r="AO7" s="353">
        <f>IF(H27固定資本M!AO$43=0,0,H27固定資本M!AO6/H27固定資本M!AO$43)</f>
        <v>0</v>
      </c>
      <c r="AP7" s="340">
        <f>IF(H27固定資本M!AP$43=0,0,H27固定資本M!AP6/H27固定資本M!AP$43)</f>
        <v>0</v>
      </c>
    </row>
    <row r="8" spans="1:42">
      <c r="A8" s="135" t="s">
        <v>271</v>
      </c>
      <c r="B8" s="98" t="s">
        <v>335</v>
      </c>
      <c r="C8" s="352">
        <f>IF(H27固定資本M!C$43=0,0,H27固定資本M!C7/H27固定資本M!C$43)</f>
        <v>0</v>
      </c>
      <c r="D8" s="353">
        <f>IF(H27固定資本M!D$43=0,0,H27固定資本M!D7/H27固定資本M!D$43)</f>
        <v>0</v>
      </c>
      <c r="E8" s="353">
        <f>IF(H27固定資本M!E$43=0,0,H27固定資本M!E7/H27固定資本M!E$43)</f>
        <v>0</v>
      </c>
      <c r="F8" s="353">
        <f>IF(H27固定資本M!F$43=0,0,H27固定資本M!F7/H27固定資本M!F$43)</f>
        <v>0</v>
      </c>
      <c r="G8" s="353">
        <f>IF(H27固定資本M!G$43=0,0,H27固定資本M!G7/H27固定資本M!G$43)</f>
        <v>0</v>
      </c>
      <c r="H8" s="353">
        <f>IF(H27固定資本M!H$43=0,0,H27固定資本M!H7/H27固定資本M!H$43)</f>
        <v>0</v>
      </c>
      <c r="I8" s="353">
        <f>IF(H27固定資本M!I$43=0,0,H27固定資本M!I7/H27固定資本M!I$43)</f>
        <v>0</v>
      </c>
      <c r="J8" s="353">
        <f>IF(H27固定資本M!J$43=0,0,H27固定資本M!J7/H27固定資本M!J$43)</f>
        <v>0</v>
      </c>
      <c r="K8" s="353">
        <f>IF(H27固定資本M!K$43=0,0,H27固定資本M!K7/H27固定資本M!K$43)</f>
        <v>0</v>
      </c>
      <c r="L8" s="353">
        <f>IF(H27固定資本M!L$43=0,0,H27固定資本M!L7/H27固定資本M!L$43)</f>
        <v>0</v>
      </c>
      <c r="M8" s="353">
        <f>IF(H27固定資本M!M$43=0,0,H27固定資本M!M7/H27固定資本M!M$43)</f>
        <v>0</v>
      </c>
      <c r="N8" s="353">
        <f>IF(H27固定資本M!N$43=0,0,H27固定資本M!N7/H27固定資本M!N$43)</f>
        <v>0</v>
      </c>
      <c r="O8" s="353">
        <f>IF(H27固定資本M!O$43=0,0,H27固定資本M!O7/H27固定資本M!O$43)</f>
        <v>0</v>
      </c>
      <c r="P8" s="353">
        <f>IF(H27固定資本M!P$43=0,0,H27固定資本M!P7/H27固定資本M!P$43)</f>
        <v>0</v>
      </c>
      <c r="Q8" s="353">
        <f>IF(H27固定資本M!Q$43=0,0,H27固定資本M!Q7/H27固定資本M!Q$43)</f>
        <v>0</v>
      </c>
      <c r="R8" s="353">
        <f>IF(H27固定資本M!R$43=0,0,H27固定資本M!R7/H27固定資本M!R$43)</f>
        <v>0</v>
      </c>
      <c r="S8" s="353">
        <f>IF(H27固定資本M!S$43=0,0,H27固定資本M!S7/H27固定資本M!S$43)</f>
        <v>0</v>
      </c>
      <c r="T8" s="353">
        <f>IF(H27固定資本M!T$43=0,0,H27固定資本M!T7/H27固定資本M!T$43)</f>
        <v>0</v>
      </c>
      <c r="U8" s="353">
        <f>IF(H27固定資本M!U$43=0,0,H27固定資本M!U7/H27固定資本M!U$43)</f>
        <v>0</v>
      </c>
      <c r="V8" s="353">
        <f>IF(H27固定資本M!V$43=0,0,H27固定資本M!V7/H27固定資本M!V$43)</f>
        <v>0</v>
      </c>
      <c r="W8" s="353">
        <f>IF(H27固定資本M!W$43=0,0,H27固定資本M!W7/H27固定資本M!W$43)</f>
        <v>0</v>
      </c>
      <c r="X8" s="353">
        <f>IF(H27固定資本M!X$43=0,0,H27固定資本M!X7/H27固定資本M!X$43)</f>
        <v>0</v>
      </c>
      <c r="Y8" s="353">
        <f>IF(H27固定資本M!Y$43=0,0,H27固定資本M!Y7/H27固定資本M!Y$43)</f>
        <v>0</v>
      </c>
      <c r="Z8" s="353">
        <f>IF(H27固定資本M!Z$43=0,0,H27固定資本M!Z7/H27固定資本M!Z$43)</f>
        <v>0</v>
      </c>
      <c r="AA8" s="353">
        <f>IF(H27固定資本M!AA$43=0,0,H27固定資本M!AA7/H27固定資本M!AA$43)</f>
        <v>0</v>
      </c>
      <c r="AB8" s="353">
        <f>IF(H27固定資本M!AB$43=0,0,H27固定資本M!AB7/H27固定資本M!AB$43)</f>
        <v>0</v>
      </c>
      <c r="AC8" s="353">
        <f>IF(H27固定資本M!AC$43=0,0,H27固定資本M!AC7/H27固定資本M!AC$43)</f>
        <v>0</v>
      </c>
      <c r="AD8" s="353">
        <f>IF(H27固定資本M!AD$43=0,0,H27固定資本M!AD7/H27固定資本M!AD$43)</f>
        <v>0</v>
      </c>
      <c r="AE8" s="353">
        <f>IF(H27固定資本M!AE$43=0,0,H27固定資本M!AE7/H27固定資本M!AE$43)</f>
        <v>0</v>
      </c>
      <c r="AF8" s="353">
        <f>IF(H27固定資本M!AF$43=0,0,H27固定資本M!AF7/H27固定資本M!AF$43)</f>
        <v>0</v>
      </c>
      <c r="AG8" s="353">
        <f>IF(H27固定資本M!AG$43=0,0,H27固定資本M!AG7/H27固定資本M!AG$43)</f>
        <v>0</v>
      </c>
      <c r="AH8" s="353">
        <f>IF(H27固定資本M!AH$43=0,0,H27固定資本M!AH7/H27固定資本M!AH$43)</f>
        <v>0</v>
      </c>
      <c r="AI8" s="353">
        <f>IF(H27固定資本M!AI$43=0,0,H27固定資本M!AI7/H27固定資本M!AI$43)</f>
        <v>0</v>
      </c>
      <c r="AJ8" s="353">
        <f>IF(H27固定資本M!AJ$43=0,0,H27固定資本M!AJ7/H27固定資本M!AJ$43)</f>
        <v>0</v>
      </c>
      <c r="AK8" s="353">
        <f>IF(H27固定資本M!AK$43=0,0,H27固定資本M!AK7/H27固定資本M!AK$43)</f>
        <v>0</v>
      </c>
      <c r="AL8" s="353">
        <f>IF(H27固定資本M!AL$43=0,0,H27固定資本M!AL7/H27固定資本M!AL$43)</f>
        <v>0</v>
      </c>
      <c r="AM8" s="353">
        <f>IF(H27固定資本M!AM$43=0,0,H27固定資本M!AM7/H27固定資本M!AM$43)</f>
        <v>0</v>
      </c>
      <c r="AN8" s="353">
        <f>IF(H27固定資本M!AN$43=0,0,H27固定資本M!AN7/H27固定資本M!AN$43)</f>
        <v>0</v>
      </c>
      <c r="AO8" s="353">
        <f>IF(H27固定資本M!AO$43=0,0,H27固定資本M!AO7/H27固定資本M!AO$43)</f>
        <v>0</v>
      </c>
      <c r="AP8" s="340">
        <f>IF(H27固定資本M!AP$43=0,0,H27固定資本M!AP7/H27固定資本M!AP$43)</f>
        <v>0</v>
      </c>
    </row>
    <row r="9" spans="1:42">
      <c r="A9" s="135" t="s">
        <v>272</v>
      </c>
      <c r="B9" s="98" t="s">
        <v>336</v>
      </c>
      <c r="C9" s="352">
        <f>IF(H27固定資本M!C$43=0,0,H27固定資本M!C8/H27固定資本M!C$43)</f>
        <v>0</v>
      </c>
      <c r="D9" s="353">
        <f>IF(H27固定資本M!D$43=0,0,H27固定資本M!D8/H27固定資本M!D$43)</f>
        <v>0</v>
      </c>
      <c r="E9" s="353">
        <f>IF(H27固定資本M!E$43=0,0,H27固定資本M!E8/H27固定資本M!E$43)</f>
        <v>0</v>
      </c>
      <c r="F9" s="353">
        <f>IF(H27固定資本M!F$43=0,0,H27固定資本M!F8/H27固定資本M!F$43)</f>
        <v>0</v>
      </c>
      <c r="G9" s="353">
        <f>IF(H27固定資本M!G$43=0,0,H27固定資本M!G8/H27固定資本M!G$43)</f>
        <v>0</v>
      </c>
      <c r="H9" s="353">
        <f>IF(H27固定資本M!H$43=0,0,H27固定資本M!H8/H27固定資本M!H$43)</f>
        <v>0</v>
      </c>
      <c r="I9" s="353">
        <f>IF(H27固定資本M!I$43=0,0,H27固定資本M!I8/H27固定資本M!I$43)</f>
        <v>0</v>
      </c>
      <c r="J9" s="353">
        <f>IF(H27固定資本M!J$43=0,0,H27固定資本M!J8/H27固定資本M!J$43)</f>
        <v>0</v>
      </c>
      <c r="K9" s="353">
        <f>IF(H27固定資本M!K$43=0,0,H27固定資本M!K8/H27固定資本M!K$43)</f>
        <v>0</v>
      </c>
      <c r="L9" s="353">
        <f>IF(H27固定資本M!L$43=0,0,H27固定資本M!L8/H27固定資本M!L$43)</f>
        <v>0</v>
      </c>
      <c r="M9" s="353">
        <f>IF(H27固定資本M!M$43=0,0,H27固定資本M!M8/H27固定資本M!M$43)</f>
        <v>0</v>
      </c>
      <c r="N9" s="353">
        <f>IF(H27固定資本M!N$43=0,0,H27固定資本M!N8/H27固定資本M!N$43)</f>
        <v>0</v>
      </c>
      <c r="O9" s="353">
        <f>IF(H27固定資本M!O$43=0,0,H27固定資本M!O8/H27固定資本M!O$43)</f>
        <v>0</v>
      </c>
      <c r="P9" s="353">
        <f>IF(H27固定資本M!P$43=0,0,H27固定資本M!P8/H27固定資本M!P$43)</f>
        <v>0</v>
      </c>
      <c r="Q9" s="353">
        <f>IF(H27固定資本M!Q$43=0,0,H27固定資本M!Q8/H27固定資本M!Q$43)</f>
        <v>0</v>
      </c>
      <c r="R9" s="353">
        <f>IF(H27固定資本M!R$43=0,0,H27固定資本M!R8/H27固定資本M!R$43)</f>
        <v>0</v>
      </c>
      <c r="S9" s="353">
        <f>IF(H27固定資本M!S$43=0,0,H27固定資本M!S8/H27固定資本M!S$43)</f>
        <v>0</v>
      </c>
      <c r="T9" s="353">
        <f>IF(H27固定資本M!T$43=0,0,H27固定資本M!T8/H27固定資本M!T$43)</f>
        <v>0</v>
      </c>
      <c r="U9" s="353">
        <f>IF(H27固定資本M!U$43=0,0,H27固定資本M!U8/H27固定資本M!U$43)</f>
        <v>0</v>
      </c>
      <c r="V9" s="353">
        <f>IF(H27固定資本M!V$43=0,0,H27固定資本M!V8/H27固定資本M!V$43)</f>
        <v>0</v>
      </c>
      <c r="W9" s="353">
        <f>IF(H27固定資本M!W$43=0,0,H27固定資本M!W8/H27固定資本M!W$43)</f>
        <v>0</v>
      </c>
      <c r="X9" s="353">
        <f>IF(H27固定資本M!X$43=0,0,H27固定資本M!X8/H27固定資本M!X$43)</f>
        <v>0</v>
      </c>
      <c r="Y9" s="353">
        <f>IF(H27固定資本M!Y$43=0,0,H27固定資本M!Y8/H27固定資本M!Y$43)</f>
        <v>0</v>
      </c>
      <c r="Z9" s="353">
        <f>IF(H27固定資本M!Z$43=0,0,H27固定資本M!Z8/H27固定資本M!Z$43)</f>
        <v>0</v>
      </c>
      <c r="AA9" s="353">
        <f>IF(H27固定資本M!AA$43=0,0,H27固定資本M!AA8/H27固定資本M!AA$43)</f>
        <v>0</v>
      </c>
      <c r="AB9" s="353">
        <f>IF(H27固定資本M!AB$43=0,0,H27固定資本M!AB8/H27固定資本M!AB$43)</f>
        <v>0</v>
      </c>
      <c r="AC9" s="353">
        <f>IF(H27固定資本M!AC$43=0,0,H27固定資本M!AC8/H27固定資本M!AC$43)</f>
        <v>0</v>
      </c>
      <c r="AD9" s="353">
        <f>IF(H27固定資本M!AD$43=0,0,H27固定資本M!AD8/H27固定資本M!AD$43)</f>
        <v>0</v>
      </c>
      <c r="AE9" s="353">
        <f>IF(H27固定資本M!AE$43=0,0,H27固定資本M!AE8/H27固定資本M!AE$43)</f>
        <v>0</v>
      </c>
      <c r="AF9" s="353">
        <f>IF(H27固定資本M!AF$43=0,0,H27固定資本M!AF8/H27固定資本M!AF$43)</f>
        <v>0</v>
      </c>
      <c r="AG9" s="353">
        <f>IF(H27固定資本M!AG$43=0,0,H27固定資本M!AG8/H27固定資本M!AG$43)</f>
        <v>0</v>
      </c>
      <c r="AH9" s="353">
        <f>IF(H27固定資本M!AH$43=0,0,H27固定資本M!AH8/H27固定資本M!AH$43)</f>
        <v>0</v>
      </c>
      <c r="AI9" s="353">
        <f>IF(H27固定資本M!AI$43=0,0,H27固定資本M!AI8/H27固定資本M!AI$43)</f>
        <v>0</v>
      </c>
      <c r="AJ9" s="353">
        <f>IF(H27固定資本M!AJ$43=0,0,H27固定資本M!AJ8/H27固定資本M!AJ$43)</f>
        <v>0</v>
      </c>
      <c r="AK9" s="353">
        <f>IF(H27固定資本M!AK$43=0,0,H27固定資本M!AK8/H27固定資本M!AK$43)</f>
        <v>0</v>
      </c>
      <c r="AL9" s="353">
        <f>IF(H27固定資本M!AL$43=0,0,H27固定資本M!AL8/H27固定資本M!AL$43)</f>
        <v>0</v>
      </c>
      <c r="AM9" s="353">
        <f>IF(H27固定資本M!AM$43=0,0,H27固定資本M!AM8/H27固定資本M!AM$43)</f>
        <v>0</v>
      </c>
      <c r="AN9" s="353">
        <f>IF(H27固定資本M!AN$43=0,0,H27固定資本M!AN8/H27固定資本M!AN$43)</f>
        <v>0</v>
      </c>
      <c r="AO9" s="353">
        <f>IF(H27固定資本M!AO$43=0,0,H27固定資本M!AO8/H27固定資本M!AO$43)</f>
        <v>0</v>
      </c>
      <c r="AP9" s="340">
        <f>IF(H27固定資本M!AP$43=0,0,H27固定資本M!AP8/H27固定資本M!AP$43)</f>
        <v>0</v>
      </c>
    </row>
    <row r="10" spans="1:42">
      <c r="A10" s="135" t="s">
        <v>273</v>
      </c>
      <c r="B10" s="98" t="s">
        <v>337</v>
      </c>
      <c r="C10" s="352">
        <f>IF(H27固定資本M!C$43=0,0,H27固定資本M!C9/H27固定資本M!C$43)</f>
        <v>9.3574547723019333E-5</v>
      </c>
      <c r="D10" s="353">
        <f>IF(H27固定資本M!D$43=0,0,H27固定資本M!D9/H27固定資本M!D$43)</f>
        <v>1.0933741526350318E-4</v>
      </c>
      <c r="E10" s="353">
        <f>IF(H27固定資本M!E$43=0,0,H27固定資本M!E9/H27固定資本M!E$43)</f>
        <v>7.8470096441855111E-2</v>
      </c>
      <c r="F10" s="353">
        <f>IF(H27固定資本M!F$43=0,0,H27固定資本M!F9/H27固定資本M!F$43)</f>
        <v>1.0550419281477371E-3</v>
      </c>
      <c r="G10" s="353">
        <f>IF(H27固定資本M!G$43=0,0,H27固定資本M!G9/H27固定資本M!G$43)</f>
        <v>1.2162730358626205E-3</v>
      </c>
      <c r="H10" s="353">
        <f>IF(H27固定資本M!H$43=0,0,H27固定資本M!H9/H27固定資本M!H$43)</f>
        <v>5.3053479456298645E-3</v>
      </c>
      <c r="I10" s="353">
        <f>IF(H27固定資本M!I$43=0,0,H27固定資本M!I9/H27固定資本M!I$43)</f>
        <v>3.2154959686011425E-3</v>
      </c>
      <c r="J10" s="353">
        <f>IF(H27固定資本M!J$43=0,0,H27固定資本M!J9/H27固定資本M!J$43)</f>
        <v>5.3711938876701361E-5</v>
      </c>
      <c r="K10" s="353">
        <f>IF(H27固定資本M!K$43=0,0,H27固定資本M!K9/H27固定資本M!K$43)</f>
        <v>9.5184237490271605E-5</v>
      </c>
      <c r="L10" s="353">
        <f>IF(H27固定資本M!L$43=0,0,H27固定資本M!L9/H27固定資本M!L$43)</f>
        <v>9.8804851616695341E-4</v>
      </c>
      <c r="M10" s="353">
        <f>IF(H27固定資本M!M$43=0,0,H27固定資本M!M9/H27固定資本M!M$43)</f>
        <v>1.4414233742467779E-3</v>
      </c>
      <c r="N10" s="353">
        <f>IF(H27固定資本M!N$43=0,0,H27固定資本M!N9/H27固定資本M!N$43)</f>
        <v>2.7965219970229531E-4</v>
      </c>
      <c r="O10" s="353">
        <f>IF(H27固定資本M!O$43=0,0,H27固定資本M!O9/H27固定資本M!O$43)</f>
        <v>4.2261692081311495E-4</v>
      </c>
      <c r="P10" s="353">
        <f>IF(H27固定資本M!P$43=0,0,H27固定資本M!P9/H27固定資本M!P$43)</f>
        <v>3.0866418775738675E-3</v>
      </c>
      <c r="Q10" s="353">
        <f>IF(H27固定資本M!Q$43=0,0,H27固定資本M!Q9/H27固定資本M!Q$43)</f>
        <v>8.827094678435217E-4</v>
      </c>
      <c r="R10" s="353">
        <f>IF(H27固定資本M!R$43=0,0,H27固定資本M!R9/H27固定資本M!R$43)</f>
        <v>7.3202493024749596E-4</v>
      </c>
      <c r="S10" s="353">
        <f>IF(H27固定資本M!S$43=0,0,H27固定資本M!S9/H27固定資本M!S$43)</f>
        <v>4.285790626836958E-4</v>
      </c>
      <c r="T10" s="353">
        <f>IF(H27固定資本M!T$43=0,0,H27固定資本M!T9/H27固定資本M!T$43)</f>
        <v>2.0581787419824432E-4</v>
      </c>
      <c r="U10" s="353">
        <f>IF(H27固定資本M!U$43=0,0,H27固定資本M!U9/H27固定資本M!U$43)</f>
        <v>2.9894509971698668E-4</v>
      </c>
      <c r="V10" s="353">
        <f>IF(H27固定資本M!V$43=0,0,H27固定資本M!V9/H27固定資本M!V$43)</f>
        <v>1.8955885877341584E-4</v>
      </c>
      <c r="W10" s="353">
        <f>IF(H27固定資本M!W$43=0,0,H27固定資本M!W9/H27固定資本M!W$43)</f>
        <v>1.4753449525154867E-4</v>
      </c>
      <c r="X10" s="353">
        <f>IF(H27固定資本M!X$43=0,0,H27固定資本M!X9/H27固定資本M!X$43)</f>
        <v>2.2499083503786988E-3</v>
      </c>
      <c r="Y10" s="353">
        <f>IF(H27固定資本M!Y$43=0,0,H27固定資本M!Y9/H27固定資本M!Y$43)</f>
        <v>2.1801141700489054E-3</v>
      </c>
      <c r="Z10" s="353">
        <f>IF(H27固定資本M!Z$43=0,0,H27固定資本M!Z9/H27固定資本M!Z$43)</f>
        <v>2.3364666279684916E-5</v>
      </c>
      <c r="AA10" s="353">
        <f>IF(H27固定資本M!AA$43=0,0,H27固定資本M!AA9/H27固定資本M!AA$43)</f>
        <v>0</v>
      </c>
      <c r="AB10" s="353">
        <f>IF(H27固定資本M!AB$43=0,0,H27固定資本M!AB9/H27固定資本M!AB$43)</f>
        <v>6.3995931384494759E-4</v>
      </c>
      <c r="AC10" s="353">
        <f>IF(H27固定資本M!AC$43=0,0,H27固定資本M!AC9/H27固定資本M!AC$43)</f>
        <v>4.943163261421045E-4</v>
      </c>
      <c r="AD10" s="353">
        <f>IF(H27固定資本M!AD$43=0,0,H27固定資本M!AD9/H27固定資本M!AD$43)</f>
        <v>1.2125904026200692E-3</v>
      </c>
      <c r="AE10" s="353">
        <f>IF(H27固定資本M!AE$43=0,0,H27固定資本M!AE9/H27固定資本M!AE$43)</f>
        <v>1.3845364289168393E-3</v>
      </c>
      <c r="AF10" s="353">
        <f>IF(H27固定資本M!AF$43=0,0,H27固定資本M!AF9/H27固定資本M!AF$43)</f>
        <v>6.5989095516216258E-4</v>
      </c>
      <c r="AG10" s="353">
        <f>IF(H27固定資本M!AG$43=0,0,H27固定資本M!AG9/H27固定資本M!AG$43)</f>
        <v>4.5588064202114928E-4</v>
      </c>
      <c r="AH10" s="353">
        <f>IF(H27固定資本M!AH$43=0,0,H27固定資本M!AH9/H27固定資本M!AH$43)</f>
        <v>0</v>
      </c>
      <c r="AI10" s="353">
        <f>IF(H27固定資本M!AI$43=0,0,H27固定資本M!AI9/H27固定資本M!AI$43)</f>
        <v>3.5048464279334755E-4</v>
      </c>
      <c r="AJ10" s="353">
        <f>IF(H27固定資本M!AJ$43=0,0,H27固定資本M!AJ9/H27固定資本M!AJ$43)</f>
        <v>2.627631847537002E-3</v>
      </c>
      <c r="AK10" s="353">
        <f>IF(H27固定資本M!AK$43=0,0,H27固定資本M!AK9/H27固定資本M!AK$43)</f>
        <v>2.5876705420113595E-4</v>
      </c>
      <c r="AL10" s="353">
        <f>IF(H27固定資本M!AL$43=0,0,H27固定資本M!AL9/H27固定資本M!AL$43)</f>
        <v>2.5518496014697297E-2</v>
      </c>
      <c r="AM10" s="353">
        <f>IF(H27固定資本M!AM$43=0,0,H27固定資本M!AM9/H27固定資本M!AM$43)</f>
        <v>5.3842114716231848E-3</v>
      </c>
      <c r="AN10" s="353">
        <f>IF(H27固定資本M!AN$43=0,0,H27固定資本M!AN9/H27固定資本M!AN$43)</f>
        <v>0</v>
      </c>
      <c r="AO10" s="353">
        <f>IF(H27固定資本M!AO$43=0,0,H27固定資本M!AO9/H27固定資本M!AO$43)</f>
        <v>8.9662447257383964E-3</v>
      </c>
      <c r="AP10" s="340">
        <f>IF(H27固定資本M!AP$43=0,0,H27固定資本M!AP9/H27固定資本M!AP$43)</f>
        <v>3.4992761265606378E-3</v>
      </c>
    </row>
    <row r="11" spans="1:42">
      <c r="A11" s="135" t="s">
        <v>274</v>
      </c>
      <c r="B11" s="98" t="s">
        <v>338</v>
      </c>
      <c r="C11" s="352">
        <f>IF(H27固定資本M!C$43=0,0,H27固定資本M!C10/H27固定資本M!C$43)</f>
        <v>7.4351869314802192E-4</v>
      </c>
      <c r="D11" s="353">
        <f>IF(H27固定資本M!D$43=0,0,H27固定資本M!D10/H27固定資本M!D$43)</f>
        <v>6.2869013776514326E-4</v>
      </c>
      <c r="E11" s="353">
        <f>IF(H27固定資本M!E$43=0,0,H27固定資本M!E10/H27固定資本M!E$43)</f>
        <v>1.8871443775166496E-3</v>
      </c>
      <c r="F11" s="353">
        <f>IF(H27固定資本M!F$43=0,0,H27固定資本M!F10/H27固定資本M!F$43)</f>
        <v>4.1185710824730186E-3</v>
      </c>
      <c r="G11" s="353">
        <f>IF(H27固定資本M!G$43=0,0,H27固定資本M!G10/H27固定資本M!G$43)</f>
        <v>5.8049861041318419E-3</v>
      </c>
      <c r="H11" s="353">
        <f>IF(H27固定資本M!H$43=0,0,H27固定資本M!H10/H27固定資本M!H$43)</f>
        <v>1.9927619141498241E-2</v>
      </c>
      <c r="I11" s="353">
        <f>IF(H27固定資本M!I$43=0,0,H27固定資本M!I10/H27固定資本M!I$43)</f>
        <v>1.2965088704522178E-2</v>
      </c>
      <c r="J11" s="353">
        <f>IF(H27固定資本M!J$43=0,0,H27固定資本M!J10/H27固定資本M!J$43)</f>
        <v>1.3059547452500446E-3</v>
      </c>
      <c r="K11" s="353">
        <f>IF(H27固定資本M!K$43=0,0,H27固定資本M!K10/H27固定資本M!K$43)</f>
        <v>1.4641575355121192E-3</v>
      </c>
      <c r="L11" s="353">
        <f>IF(H27固定資本M!L$43=0,0,H27固定資本M!L10/H27固定資本M!L$43)</f>
        <v>4.7841140778928162E-3</v>
      </c>
      <c r="M11" s="353">
        <f>IF(H27固定資本M!M$43=0,0,H27固定資本M!M10/H27固定資本M!M$43)</f>
        <v>5.7531593806893142E-3</v>
      </c>
      <c r="N11" s="353">
        <f>IF(H27固定資本M!N$43=0,0,H27固定資本M!N10/H27固定資本M!N$43)</f>
        <v>1.9487003425940925E-3</v>
      </c>
      <c r="O11" s="353">
        <f>IF(H27固定資本M!O$43=0,0,H27固定資本M!O10/H27固定資本M!O$43)</f>
        <v>2.1073216460544869E-3</v>
      </c>
      <c r="P11" s="353">
        <f>IF(H27固定資本M!P$43=0,0,H27固定資本M!P10/H27固定資本M!P$43)</f>
        <v>1.178338673840653E-2</v>
      </c>
      <c r="Q11" s="353">
        <f>IF(H27固定資本M!Q$43=0,0,H27固定資本M!Q10/H27固定資本M!Q$43)</f>
        <v>3.477629727253689E-3</v>
      </c>
      <c r="R11" s="353">
        <f>IF(H27固定資本M!R$43=0,0,H27固定資本M!R10/H27固定資本M!R$43)</f>
        <v>3.0058812902707802E-3</v>
      </c>
      <c r="S11" s="353">
        <f>IF(H27固定資本M!S$43=0,0,H27固定資本M!S10/H27固定資本M!S$43)</f>
        <v>2.5148292630791428E-3</v>
      </c>
      <c r="T11" s="353">
        <f>IF(H27固定資本M!T$43=0,0,H27固定資本M!T10/H27固定資本M!T$43)</f>
        <v>1.004738147625789E-3</v>
      </c>
      <c r="U11" s="353">
        <f>IF(H27固定資本M!U$43=0,0,H27固定資本M!U10/H27固定資本M!U$43)</f>
        <v>1.5584527174467581E-3</v>
      </c>
      <c r="V11" s="353">
        <f>IF(H27固定資本M!V$43=0,0,H27固定資本M!V10/H27固定資本M!V$43)</f>
        <v>1.1986700221451108E-3</v>
      </c>
      <c r="W11" s="353">
        <f>IF(H27固定資本M!W$43=0,0,H27固定資本M!W10/H27固定資本M!W$43)</f>
        <v>9.4841352342795772E-4</v>
      </c>
      <c r="X11" s="353">
        <f>IF(H27固定資本M!X$43=0,0,H27固定資本M!X10/H27固定資本M!X$43)</f>
        <v>1.6373134960157375E-2</v>
      </c>
      <c r="Y11" s="353">
        <f>IF(H27固定資本M!Y$43=0,0,H27固定資本M!Y10/H27固定資本M!Y$43)</f>
        <v>2.68658345955351E-3</v>
      </c>
      <c r="Z11" s="353">
        <f>IF(H27固定資本M!Z$43=0,0,H27固定資本M!Z10/H27固定資本M!Z$43)</f>
        <v>1.7384169131031622E-4</v>
      </c>
      <c r="AA11" s="353">
        <f>IF(H27固定資本M!AA$43=0,0,H27固定資本M!AA10/H27固定資本M!AA$43)</f>
        <v>0</v>
      </c>
      <c r="AB11" s="353">
        <f>IF(H27固定資本M!AB$43=0,0,H27固定資本M!AB10/H27固定資本M!AB$43)</f>
        <v>2.7018149839480405E-3</v>
      </c>
      <c r="AC11" s="353">
        <f>IF(H27固定資本M!AC$43=0,0,H27固定資本M!AC10/H27固定資本M!AC$43)</f>
        <v>8.845643662670313E-3</v>
      </c>
      <c r="AD11" s="353">
        <f>IF(H27固定資本M!AD$43=0,0,H27固定資本M!AD10/H27固定資本M!AD$43)</f>
        <v>7.896039126250325E-3</v>
      </c>
      <c r="AE11" s="353">
        <f>IF(H27固定資本M!AE$43=0,0,H27固定資本M!AE10/H27固定資本M!AE$43)</f>
        <v>5.626068471410204E-3</v>
      </c>
      <c r="AF11" s="353">
        <f>IF(H27固定資本M!AF$43=0,0,H27固定資本M!AF10/H27固定資本M!AF$43)</f>
        <v>2.8901198196807061E-3</v>
      </c>
      <c r="AG11" s="353">
        <f>IF(H27固定資本M!AG$43=0,0,H27固定資本M!AG10/H27固定資本M!AG$43)</f>
        <v>2.5745299371427517E-3</v>
      </c>
      <c r="AH11" s="353">
        <f>IF(H27固定資本M!AH$43=0,0,H27固定資本M!AH10/H27固定資本M!AH$43)</f>
        <v>0</v>
      </c>
      <c r="AI11" s="353">
        <f>IF(H27固定資本M!AI$43=0,0,H27固定資本M!AI10/H27固定資本M!AI$43)</f>
        <v>4.678894769994453E-3</v>
      </c>
      <c r="AJ11" s="353">
        <f>IF(H27固定資本M!AJ$43=0,0,H27固定資本M!AJ10/H27固定資本M!AJ$43)</f>
        <v>6.8409546095975719E-3</v>
      </c>
      <c r="AK11" s="353">
        <f>IF(H27固定資本M!AK$43=0,0,H27固定資本M!AK10/H27固定資本M!AK$43)</f>
        <v>1.5869285670906397E-3</v>
      </c>
      <c r="AL11" s="353">
        <f>IF(H27固定資本M!AL$43=0,0,H27固定資本M!AL10/H27固定資本M!AL$43)</f>
        <v>1.086868116621535E-2</v>
      </c>
      <c r="AM11" s="353">
        <f>IF(H27固定資本M!AM$43=0,0,H27固定資本M!AM10/H27固定資本M!AM$43)</f>
        <v>7.7235654915077953E-3</v>
      </c>
      <c r="AN11" s="353">
        <f>IF(H27固定資本M!AN$43=0,0,H27固定資本M!AN10/H27固定資本M!AN$43)</f>
        <v>0</v>
      </c>
      <c r="AO11" s="353">
        <f>IF(H27固定資本M!AO$43=0,0,H27固定資本M!AO10/H27固定資本M!AO$43)</f>
        <v>3.3293776371308016E-2</v>
      </c>
      <c r="AP11" s="340">
        <f>IF(H27固定資本M!AP$43=0,0,H27固定資本M!AP10/H27固定資本M!AP$43)</f>
        <v>4.8916495694915759E-3</v>
      </c>
    </row>
    <row r="12" spans="1:42">
      <c r="A12" s="135" t="s">
        <v>275</v>
      </c>
      <c r="B12" s="98" t="s">
        <v>339</v>
      </c>
      <c r="C12" s="352">
        <f>IF(H27固定資本M!C$43=0,0,H27固定資本M!C11/H27固定資本M!C$43)</f>
        <v>0</v>
      </c>
      <c r="D12" s="353">
        <f>IF(H27固定資本M!D$43=0,0,H27固定資本M!D11/H27固定資本M!D$43)</f>
        <v>0</v>
      </c>
      <c r="E12" s="353">
        <f>IF(H27固定資本M!E$43=0,0,H27固定資本M!E11/H27固定資本M!E$43)</f>
        <v>0</v>
      </c>
      <c r="F12" s="353">
        <f>IF(H27固定資本M!F$43=0,0,H27固定資本M!F11/H27固定資本M!F$43)</f>
        <v>0</v>
      </c>
      <c r="G12" s="353">
        <f>IF(H27固定資本M!G$43=0,0,H27固定資本M!G11/H27固定資本M!G$43)</f>
        <v>0</v>
      </c>
      <c r="H12" s="353">
        <f>IF(H27固定資本M!H$43=0,0,H27固定資本M!H11/H27固定資本M!H$43)</f>
        <v>0</v>
      </c>
      <c r="I12" s="353">
        <f>IF(H27固定資本M!I$43=0,0,H27固定資本M!I11/H27固定資本M!I$43)</f>
        <v>0</v>
      </c>
      <c r="J12" s="353">
        <f>IF(H27固定資本M!J$43=0,0,H27固定資本M!J11/H27固定資本M!J$43)</f>
        <v>0</v>
      </c>
      <c r="K12" s="353">
        <f>IF(H27固定資本M!K$43=0,0,H27固定資本M!K11/H27固定資本M!K$43)</f>
        <v>0</v>
      </c>
      <c r="L12" s="353">
        <f>IF(H27固定資本M!L$43=0,0,H27固定資本M!L11/H27固定資本M!L$43)</f>
        <v>0</v>
      </c>
      <c r="M12" s="353">
        <f>IF(H27固定資本M!M$43=0,0,H27固定資本M!M11/H27固定資本M!M$43)</f>
        <v>0</v>
      </c>
      <c r="N12" s="353">
        <f>IF(H27固定資本M!N$43=0,0,H27固定資本M!N11/H27固定資本M!N$43)</f>
        <v>0</v>
      </c>
      <c r="O12" s="353">
        <f>IF(H27固定資本M!O$43=0,0,H27固定資本M!O11/H27固定資本M!O$43)</f>
        <v>0</v>
      </c>
      <c r="P12" s="353">
        <f>IF(H27固定資本M!P$43=0,0,H27固定資本M!P11/H27固定資本M!P$43)</f>
        <v>0</v>
      </c>
      <c r="Q12" s="353">
        <f>IF(H27固定資本M!Q$43=0,0,H27固定資本M!Q11/H27固定資本M!Q$43)</f>
        <v>0</v>
      </c>
      <c r="R12" s="353">
        <f>IF(H27固定資本M!R$43=0,0,H27固定資本M!R11/H27固定資本M!R$43)</f>
        <v>0</v>
      </c>
      <c r="S12" s="353">
        <f>IF(H27固定資本M!S$43=0,0,H27固定資本M!S11/H27固定資本M!S$43)</f>
        <v>0</v>
      </c>
      <c r="T12" s="353">
        <f>IF(H27固定資本M!T$43=0,0,H27固定資本M!T11/H27固定資本M!T$43)</f>
        <v>0</v>
      </c>
      <c r="U12" s="353">
        <f>IF(H27固定資本M!U$43=0,0,H27固定資本M!U11/H27固定資本M!U$43)</f>
        <v>0</v>
      </c>
      <c r="V12" s="353">
        <f>IF(H27固定資本M!V$43=0,0,H27固定資本M!V11/H27固定資本M!V$43)</f>
        <v>0</v>
      </c>
      <c r="W12" s="353">
        <f>IF(H27固定資本M!W$43=0,0,H27固定資本M!W11/H27固定資本M!W$43)</f>
        <v>0</v>
      </c>
      <c r="X12" s="353">
        <f>IF(H27固定資本M!X$43=0,0,H27固定資本M!X11/H27固定資本M!X$43)</f>
        <v>0</v>
      </c>
      <c r="Y12" s="353">
        <f>IF(H27固定資本M!Y$43=0,0,H27固定資本M!Y11/H27固定資本M!Y$43)</f>
        <v>0</v>
      </c>
      <c r="Z12" s="353">
        <f>IF(H27固定資本M!Z$43=0,0,H27固定資本M!Z11/H27固定資本M!Z$43)</f>
        <v>0</v>
      </c>
      <c r="AA12" s="353">
        <f>IF(H27固定資本M!AA$43=0,0,H27固定資本M!AA11/H27固定資本M!AA$43)</f>
        <v>0</v>
      </c>
      <c r="AB12" s="353">
        <f>IF(H27固定資本M!AB$43=0,0,H27固定資本M!AB11/H27固定資本M!AB$43)</f>
        <v>0</v>
      </c>
      <c r="AC12" s="353">
        <f>IF(H27固定資本M!AC$43=0,0,H27固定資本M!AC11/H27固定資本M!AC$43)</f>
        <v>0</v>
      </c>
      <c r="AD12" s="353">
        <f>IF(H27固定資本M!AD$43=0,0,H27固定資本M!AD11/H27固定資本M!AD$43)</f>
        <v>0</v>
      </c>
      <c r="AE12" s="353">
        <f>IF(H27固定資本M!AE$43=0,0,H27固定資本M!AE11/H27固定資本M!AE$43)</f>
        <v>0</v>
      </c>
      <c r="AF12" s="353">
        <f>IF(H27固定資本M!AF$43=0,0,H27固定資本M!AF11/H27固定資本M!AF$43)</f>
        <v>0</v>
      </c>
      <c r="AG12" s="353">
        <f>IF(H27固定資本M!AG$43=0,0,H27固定資本M!AG11/H27固定資本M!AG$43)</f>
        <v>0</v>
      </c>
      <c r="AH12" s="353">
        <f>IF(H27固定資本M!AH$43=0,0,H27固定資本M!AH11/H27固定資本M!AH$43)</f>
        <v>0</v>
      </c>
      <c r="AI12" s="353">
        <f>IF(H27固定資本M!AI$43=0,0,H27固定資本M!AI11/H27固定資本M!AI$43)</f>
        <v>0</v>
      </c>
      <c r="AJ12" s="353">
        <f>IF(H27固定資本M!AJ$43=0,0,H27固定資本M!AJ11/H27固定資本M!AJ$43)</f>
        <v>0</v>
      </c>
      <c r="AK12" s="353">
        <f>IF(H27固定資本M!AK$43=0,0,H27固定資本M!AK11/H27固定資本M!AK$43)</f>
        <v>0</v>
      </c>
      <c r="AL12" s="353">
        <f>IF(H27固定資本M!AL$43=0,0,H27固定資本M!AL11/H27固定資本M!AL$43)</f>
        <v>0</v>
      </c>
      <c r="AM12" s="353">
        <f>IF(H27固定資本M!AM$43=0,0,H27固定資本M!AM11/H27固定資本M!AM$43)</f>
        <v>0</v>
      </c>
      <c r="AN12" s="353">
        <f>IF(H27固定資本M!AN$43=0,0,H27固定資本M!AN11/H27固定資本M!AN$43)</f>
        <v>0</v>
      </c>
      <c r="AO12" s="353">
        <f>IF(H27固定資本M!AO$43=0,0,H27固定資本M!AO11/H27固定資本M!AO$43)</f>
        <v>0</v>
      </c>
      <c r="AP12" s="340">
        <f>IF(H27固定資本M!AP$43=0,0,H27固定資本M!AP11/H27固定資本M!AP$43)</f>
        <v>0</v>
      </c>
    </row>
    <row r="13" spans="1:42">
      <c r="A13" s="135" t="s">
        <v>276</v>
      </c>
      <c r="B13" s="98" t="s">
        <v>340</v>
      </c>
      <c r="C13" s="352">
        <f>IF(H27固定資本M!C$43=0,0,H27固定資本M!C12/H27固定資本M!C$43)</f>
        <v>0</v>
      </c>
      <c r="D13" s="353">
        <f>IF(H27固定資本M!D$43=0,0,H27固定資本M!D12/H27固定資本M!D$43)</f>
        <v>0</v>
      </c>
      <c r="E13" s="353">
        <f>IF(H27固定資本M!E$43=0,0,H27固定資本M!E12/H27固定資本M!E$43)</f>
        <v>0</v>
      </c>
      <c r="F13" s="353">
        <f>IF(H27固定資本M!F$43=0,0,H27固定資本M!F12/H27固定資本M!F$43)</f>
        <v>0</v>
      </c>
      <c r="G13" s="353">
        <f>IF(H27固定資本M!G$43=0,0,H27固定資本M!G12/H27固定資本M!G$43)</f>
        <v>0</v>
      </c>
      <c r="H13" s="353">
        <f>IF(H27固定資本M!H$43=0,0,H27固定資本M!H12/H27固定資本M!H$43)</f>
        <v>0</v>
      </c>
      <c r="I13" s="353">
        <f>IF(H27固定資本M!I$43=0,0,H27固定資本M!I12/H27固定資本M!I$43)</f>
        <v>0</v>
      </c>
      <c r="J13" s="353">
        <f>IF(H27固定資本M!J$43=0,0,H27固定資本M!J12/H27固定資本M!J$43)</f>
        <v>0</v>
      </c>
      <c r="K13" s="353">
        <f>IF(H27固定資本M!K$43=0,0,H27固定資本M!K12/H27固定資本M!K$43)</f>
        <v>0</v>
      </c>
      <c r="L13" s="353">
        <f>IF(H27固定資本M!L$43=0,0,H27固定資本M!L12/H27固定資本M!L$43)</f>
        <v>0</v>
      </c>
      <c r="M13" s="353">
        <f>IF(H27固定資本M!M$43=0,0,H27固定資本M!M12/H27固定資本M!M$43)</f>
        <v>0</v>
      </c>
      <c r="N13" s="353">
        <f>IF(H27固定資本M!N$43=0,0,H27固定資本M!N12/H27固定資本M!N$43)</f>
        <v>0</v>
      </c>
      <c r="O13" s="353">
        <f>IF(H27固定資本M!O$43=0,0,H27固定資本M!O12/H27固定資本M!O$43)</f>
        <v>0</v>
      </c>
      <c r="P13" s="353">
        <f>IF(H27固定資本M!P$43=0,0,H27固定資本M!P12/H27固定資本M!P$43)</f>
        <v>0</v>
      </c>
      <c r="Q13" s="353">
        <f>IF(H27固定資本M!Q$43=0,0,H27固定資本M!Q12/H27固定資本M!Q$43)</f>
        <v>0</v>
      </c>
      <c r="R13" s="353">
        <f>IF(H27固定資本M!R$43=0,0,H27固定資本M!R12/H27固定資本M!R$43)</f>
        <v>0</v>
      </c>
      <c r="S13" s="353">
        <f>IF(H27固定資本M!S$43=0,0,H27固定資本M!S12/H27固定資本M!S$43)</f>
        <v>0</v>
      </c>
      <c r="T13" s="353">
        <f>IF(H27固定資本M!T$43=0,0,H27固定資本M!T12/H27固定資本M!T$43)</f>
        <v>0</v>
      </c>
      <c r="U13" s="353">
        <f>IF(H27固定資本M!U$43=0,0,H27固定資本M!U12/H27固定資本M!U$43)</f>
        <v>0</v>
      </c>
      <c r="V13" s="353">
        <f>IF(H27固定資本M!V$43=0,0,H27固定資本M!V12/H27固定資本M!V$43)</f>
        <v>0</v>
      </c>
      <c r="W13" s="353">
        <f>IF(H27固定資本M!W$43=0,0,H27固定資本M!W12/H27固定資本M!W$43)</f>
        <v>0</v>
      </c>
      <c r="X13" s="353">
        <f>IF(H27固定資本M!X$43=0,0,H27固定資本M!X12/H27固定資本M!X$43)</f>
        <v>0</v>
      </c>
      <c r="Y13" s="353">
        <f>IF(H27固定資本M!Y$43=0,0,H27固定資本M!Y12/H27固定資本M!Y$43)</f>
        <v>0</v>
      </c>
      <c r="Z13" s="353">
        <f>IF(H27固定資本M!Z$43=0,0,H27固定資本M!Z12/H27固定資本M!Z$43)</f>
        <v>0</v>
      </c>
      <c r="AA13" s="353">
        <f>IF(H27固定資本M!AA$43=0,0,H27固定資本M!AA12/H27固定資本M!AA$43)</f>
        <v>0</v>
      </c>
      <c r="AB13" s="353">
        <f>IF(H27固定資本M!AB$43=0,0,H27固定資本M!AB12/H27固定資本M!AB$43)</f>
        <v>0</v>
      </c>
      <c r="AC13" s="353">
        <f>IF(H27固定資本M!AC$43=0,0,H27固定資本M!AC12/H27固定資本M!AC$43)</f>
        <v>0</v>
      </c>
      <c r="AD13" s="353">
        <f>IF(H27固定資本M!AD$43=0,0,H27固定資本M!AD12/H27固定資本M!AD$43)</f>
        <v>0</v>
      </c>
      <c r="AE13" s="353">
        <f>IF(H27固定資本M!AE$43=0,0,H27固定資本M!AE12/H27固定資本M!AE$43)</f>
        <v>0</v>
      </c>
      <c r="AF13" s="353">
        <f>IF(H27固定資本M!AF$43=0,0,H27固定資本M!AF12/H27固定資本M!AF$43)</f>
        <v>0</v>
      </c>
      <c r="AG13" s="353">
        <f>IF(H27固定資本M!AG$43=0,0,H27固定資本M!AG12/H27固定資本M!AG$43)</f>
        <v>0</v>
      </c>
      <c r="AH13" s="353">
        <f>IF(H27固定資本M!AH$43=0,0,H27固定資本M!AH12/H27固定資本M!AH$43)</f>
        <v>0</v>
      </c>
      <c r="AI13" s="353">
        <f>IF(H27固定資本M!AI$43=0,0,H27固定資本M!AI12/H27固定資本M!AI$43)</f>
        <v>0</v>
      </c>
      <c r="AJ13" s="353">
        <f>IF(H27固定資本M!AJ$43=0,0,H27固定資本M!AJ12/H27固定資本M!AJ$43)</f>
        <v>0</v>
      </c>
      <c r="AK13" s="353">
        <f>IF(H27固定資本M!AK$43=0,0,H27固定資本M!AK12/H27固定資本M!AK$43)</f>
        <v>0</v>
      </c>
      <c r="AL13" s="353">
        <f>IF(H27固定資本M!AL$43=0,0,H27固定資本M!AL12/H27固定資本M!AL$43)</f>
        <v>0</v>
      </c>
      <c r="AM13" s="353">
        <f>IF(H27固定資本M!AM$43=0,0,H27固定資本M!AM12/H27固定資本M!AM$43)</f>
        <v>0</v>
      </c>
      <c r="AN13" s="353">
        <f>IF(H27固定資本M!AN$43=0,0,H27固定資本M!AN12/H27固定資本M!AN$43)</f>
        <v>0</v>
      </c>
      <c r="AO13" s="353">
        <f>IF(H27固定資本M!AO$43=0,0,H27固定資本M!AO12/H27固定資本M!AO$43)</f>
        <v>0</v>
      </c>
      <c r="AP13" s="340">
        <f>IF(H27固定資本M!AP$43=0,0,H27固定資本M!AP12/H27固定資本M!AP$43)</f>
        <v>0</v>
      </c>
    </row>
    <row r="14" spans="1:42">
      <c r="A14" s="135" t="s">
        <v>172</v>
      </c>
      <c r="B14" s="98" t="s">
        <v>341</v>
      </c>
      <c r="C14" s="352">
        <f>IF(H27固定資本M!C$43=0,0,H27固定資本M!C13/H27固定資本M!C$43)</f>
        <v>0</v>
      </c>
      <c r="D14" s="353">
        <f>IF(H27固定資本M!D$43=0,0,H27固定資本M!D13/H27固定資本M!D$43)</f>
        <v>0</v>
      </c>
      <c r="E14" s="353">
        <f>IF(H27固定資本M!E$43=0,0,H27固定資本M!E13/H27固定資本M!E$43)</f>
        <v>0</v>
      </c>
      <c r="F14" s="353">
        <f>IF(H27固定資本M!F$43=0,0,H27固定資本M!F13/H27固定資本M!F$43)</f>
        <v>0</v>
      </c>
      <c r="G14" s="353">
        <f>IF(H27固定資本M!G$43=0,0,H27固定資本M!G13/H27固定資本M!G$43)</f>
        <v>0</v>
      </c>
      <c r="H14" s="353">
        <f>IF(H27固定資本M!H$43=0,0,H27固定資本M!H13/H27固定資本M!H$43)</f>
        <v>0</v>
      </c>
      <c r="I14" s="353">
        <f>IF(H27固定資本M!I$43=0,0,H27固定資本M!I13/H27固定資本M!I$43)</f>
        <v>0</v>
      </c>
      <c r="J14" s="353">
        <f>IF(H27固定資本M!J$43=0,0,H27固定資本M!J13/H27固定資本M!J$43)</f>
        <v>0</v>
      </c>
      <c r="K14" s="353">
        <f>IF(H27固定資本M!K$43=0,0,H27固定資本M!K13/H27固定資本M!K$43)</f>
        <v>0</v>
      </c>
      <c r="L14" s="353">
        <f>IF(H27固定資本M!L$43=0,0,H27固定資本M!L13/H27固定資本M!L$43)</f>
        <v>0</v>
      </c>
      <c r="M14" s="353">
        <f>IF(H27固定資本M!M$43=0,0,H27固定資本M!M13/H27固定資本M!M$43)</f>
        <v>0</v>
      </c>
      <c r="N14" s="353">
        <f>IF(H27固定資本M!N$43=0,0,H27固定資本M!N13/H27固定資本M!N$43)</f>
        <v>0</v>
      </c>
      <c r="O14" s="353">
        <f>IF(H27固定資本M!O$43=0,0,H27固定資本M!O13/H27固定資本M!O$43)</f>
        <v>0</v>
      </c>
      <c r="P14" s="353">
        <f>IF(H27固定資本M!P$43=0,0,H27固定資本M!P13/H27固定資本M!P$43)</f>
        <v>0</v>
      </c>
      <c r="Q14" s="353">
        <f>IF(H27固定資本M!Q$43=0,0,H27固定資本M!Q13/H27固定資本M!Q$43)</f>
        <v>0</v>
      </c>
      <c r="R14" s="353">
        <f>IF(H27固定資本M!R$43=0,0,H27固定資本M!R13/H27固定資本M!R$43)</f>
        <v>0</v>
      </c>
      <c r="S14" s="353">
        <f>IF(H27固定資本M!S$43=0,0,H27固定資本M!S13/H27固定資本M!S$43)</f>
        <v>0</v>
      </c>
      <c r="T14" s="353">
        <f>IF(H27固定資本M!T$43=0,0,H27固定資本M!T13/H27固定資本M!T$43)</f>
        <v>0</v>
      </c>
      <c r="U14" s="353">
        <f>IF(H27固定資本M!U$43=0,0,H27固定資本M!U13/H27固定資本M!U$43)</f>
        <v>0</v>
      </c>
      <c r="V14" s="353">
        <f>IF(H27固定資本M!V$43=0,0,H27固定資本M!V13/H27固定資本M!V$43)</f>
        <v>0</v>
      </c>
      <c r="W14" s="353">
        <f>IF(H27固定資本M!W$43=0,0,H27固定資本M!W13/H27固定資本M!W$43)</f>
        <v>0</v>
      </c>
      <c r="X14" s="353">
        <f>IF(H27固定資本M!X$43=0,0,H27固定資本M!X13/H27固定資本M!X$43)</f>
        <v>0</v>
      </c>
      <c r="Y14" s="353">
        <f>IF(H27固定資本M!Y$43=0,0,H27固定資本M!Y13/H27固定資本M!Y$43)</f>
        <v>0</v>
      </c>
      <c r="Z14" s="353">
        <f>IF(H27固定資本M!Z$43=0,0,H27固定資本M!Z13/H27固定資本M!Z$43)</f>
        <v>0</v>
      </c>
      <c r="AA14" s="353">
        <f>IF(H27固定資本M!AA$43=0,0,H27固定資本M!AA13/H27固定資本M!AA$43)</f>
        <v>0</v>
      </c>
      <c r="AB14" s="353">
        <f>IF(H27固定資本M!AB$43=0,0,H27固定資本M!AB13/H27固定資本M!AB$43)</f>
        <v>0</v>
      </c>
      <c r="AC14" s="353">
        <f>IF(H27固定資本M!AC$43=0,0,H27固定資本M!AC13/H27固定資本M!AC$43)</f>
        <v>0</v>
      </c>
      <c r="AD14" s="353">
        <f>IF(H27固定資本M!AD$43=0,0,H27固定資本M!AD13/H27固定資本M!AD$43)</f>
        <v>0</v>
      </c>
      <c r="AE14" s="353">
        <f>IF(H27固定資本M!AE$43=0,0,H27固定資本M!AE13/H27固定資本M!AE$43)</f>
        <v>0</v>
      </c>
      <c r="AF14" s="353">
        <f>IF(H27固定資本M!AF$43=0,0,H27固定資本M!AF13/H27固定資本M!AF$43)</f>
        <v>0</v>
      </c>
      <c r="AG14" s="353">
        <f>IF(H27固定資本M!AG$43=0,0,H27固定資本M!AG13/H27固定資本M!AG$43)</f>
        <v>0</v>
      </c>
      <c r="AH14" s="353">
        <f>IF(H27固定資本M!AH$43=0,0,H27固定資本M!AH13/H27固定資本M!AH$43)</f>
        <v>0</v>
      </c>
      <c r="AI14" s="353">
        <f>IF(H27固定資本M!AI$43=0,0,H27固定資本M!AI13/H27固定資本M!AI$43)</f>
        <v>0</v>
      </c>
      <c r="AJ14" s="353">
        <f>IF(H27固定資本M!AJ$43=0,0,H27固定資本M!AJ13/H27固定資本M!AJ$43)</f>
        <v>0</v>
      </c>
      <c r="AK14" s="353">
        <f>IF(H27固定資本M!AK$43=0,0,H27固定資本M!AK13/H27固定資本M!AK$43)</f>
        <v>0</v>
      </c>
      <c r="AL14" s="353">
        <f>IF(H27固定資本M!AL$43=0,0,H27固定資本M!AL13/H27固定資本M!AL$43)</f>
        <v>0</v>
      </c>
      <c r="AM14" s="353">
        <f>IF(H27固定資本M!AM$43=0,0,H27固定資本M!AM13/H27固定資本M!AM$43)</f>
        <v>0</v>
      </c>
      <c r="AN14" s="353">
        <f>IF(H27固定資本M!AN$43=0,0,H27固定資本M!AN13/H27固定資本M!AN$43)</f>
        <v>0</v>
      </c>
      <c r="AO14" s="353">
        <f>IF(H27固定資本M!AO$43=0,0,H27固定資本M!AO13/H27固定資本M!AO$43)</f>
        <v>0</v>
      </c>
      <c r="AP14" s="340">
        <f>IF(H27固定資本M!AP$43=0,0,H27固定資本M!AP13/H27固定資本M!AP$43)</f>
        <v>0</v>
      </c>
    </row>
    <row r="15" spans="1:42">
      <c r="A15" s="135" t="s">
        <v>173</v>
      </c>
      <c r="B15" s="98" t="s">
        <v>342</v>
      </c>
      <c r="C15" s="352">
        <f>IF(H27固定資本M!C$43=0,0,H27固定資本M!C14/H27固定資本M!C$43)</f>
        <v>0</v>
      </c>
      <c r="D15" s="353">
        <f>IF(H27固定資本M!D$43=0,0,H27固定資本M!D14/H27固定資本M!D$43)</f>
        <v>0</v>
      </c>
      <c r="E15" s="353">
        <f>IF(H27固定資本M!E$43=0,0,H27固定資本M!E14/H27固定資本M!E$43)</f>
        <v>0</v>
      </c>
      <c r="F15" s="353">
        <f>IF(H27固定資本M!F$43=0,0,H27固定資本M!F14/H27固定資本M!F$43)</f>
        <v>0</v>
      </c>
      <c r="G15" s="353">
        <f>IF(H27固定資本M!G$43=0,0,H27固定資本M!G14/H27固定資本M!G$43)</f>
        <v>0</v>
      </c>
      <c r="H15" s="353">
        <f>IF(H27固定資本M!H$43=0,0,H27固定資本M!H14/H27固定資本M!H$43)</f>
        <v>0</v>
      </c>
      <c r="I15" s="353">
        <f>IF(H27固定資本M!I$43=0,0,H27固定資本M!I14/H27固定資本M!I$43)</f>
        <v>0</v>
      </c>
      <c r="J15" s="353">
        <f>IF(H27固定資本M!J$43=0,0,H27固定資本M!J14/H27固定資本M!J$43)</f>
        <v>0</v>
      </c>
      <c r="K15" s="353">
        <f>IF(H27固定資本M!K$43=0,0,H27固定資本M!K14/H27固定資本M!K$43)</f>
        <v>0</v>
      </c>
      <c r="L15" s="353">
        <f>IF(H27固定資本M!L$43=0,0,H27固定資本M!L14/H27固定資本M!L$43)</f>
        <v>0</v>
      </c>
      <c r="M15" s="353">
        <f>IF(H27固定資本M!M$43=0,0,H27固定資本M!M14/H27固定資本M!M$43)</f>
        <v>0</v>
      </c>
      <c r="N15" s="353">
        <f>IF(H27固定資本M!N$43=0,0,H27固定資本M!N14/H27固定資本M!N$43)</f>
        <v>0</v>
      </c>
      <c r="O15" s="353">
        <f>IF(H27固定資本M!O$43=0,0,H27固定資本M!O14/H27固定資本M!O$43)</f>
        <v>0</v>
      </c>
      <c r="P15" s="353">
        <f>IF(H27固定資本M!P$43=0,0,H27固定資本M!P14/H27固定資本M!P$43)</f>
        <v>0</v>
      </c>
      <c r="Q15" s="353">
        <f>IF(H27固定資本M!Q$43=0,0,H27固定資本M!Q14/H27固定資本M!Q$43)</f>
        <v>0</v>
      </c>
      <c r="R15" s="353">
        <f>IF(H27固定資本M!R$43=0,0,H27固定資本M!R14/H27固定資本M!R$43)</f>
        <v>0</v>
      </c>
      <c r="S15" s="353">
        <f>IF(H27固定資本M!S$43=0,0,H27固定資本M!S14/H27固定資本M!S$43)</f>
        <v>0</v>
      </c>
      <c r="T15" s="353">
        <f>IF(H27固定資本M!T$43=0,0,H27固定資本M!T14/H27固定資本M!T$43)</f>
        <v>0</v>
      </c>
      <c r="U15" s="353">
        <f>IF(H27固定資本M!U$43=0,0,H27固定資本M!U14/H27固定資本M!U$43)</f>
        <v>0</v>
      </c>
      <c r="V15" s="353">
        <f>IF(H27固定資本M!V$43=0,0,H27固定資本M!V14/H27固定資本M!V$43)</f>
        <v>0</v>
      </c>
      <c r="W15" s="353">
        <f>IF(H27固定資本M!W$43=0,0,H27固定資本M!W14/H27固定資本M!W$43)</f>
        <v>0</v>
      </c>
      <c r="X15" s="353">
        <f>IF(H27固定資本M!X$43=0,0,H27固定資本M!X14/H27固定資本M!X$43)</f>
        <v>0</v>
      </c>
      <c r="Y15" s="353">
        <f>IF(H27固定資本M!Y$43=0,0,H27固定資本M!Y14/H27固定資本M!Y$43)</f>
        <v>0</v>
      </c>
      <c r="Z15" s="353">
        <f>IF(H27固定資本M!Z$43=0,0,H27固定資本M!Z14/H27固定資本M!Z$43)</f>
        <v>0</v>
      </c>
      <c r="AA15" s="353">
        <f>IF(H27固定資本M!AA$43=0,0,H27固定資本M!AA14/H27固定資本M!AA$43)</f>
        <v>0</v>
      </c>
      <c r="AB15" s="353">
        <f>IF(H27固定資本M!AB$43=0,0,H27固定資本M!AB14/H27固定資本M!AB$43)</f>
        <v>0</v>
      </c>
      <c r="AC15" s="353">
        <f>IF(H27固定資本M!AC$43=0,0,H27固定資本M!AC14/H27固定資本M!AC$43)</f>
        <v>0</v>
      </c>
      <c r="AD15" s="353">
        <f>IF(H27固定資本M!AD$43=0,0,H27固定資本M!AD14/H27固定資本M!AD$43)</f>
        <v>0</v>
      </c>
      <c r="AE15" s="353">
        <f>IF(H27固定資本M!AE$43=0,0,H27固定資本M!AE14/H27固定資本M!AE$43)</f>
        <v>0</v>
      </c>
      <c r="AF15" s="353">
        <f>IF(H27固定資本M!AF$43=0,0,H27固定資本M!AF14/H27固定資本M!AF$43)</f>
        <v>0</v>
      </c>
      <c r="AG15" s="353">
        <f>IF(H27固定資本M!AG$43=0,0,H27固定資本M!AG14/H27固定資本M!AG$43)</f>
        <v>0</v>
      </c>
      <c r="AH15" s="353">
        <f>IF(H27固定資本M!AH$43=0,0,H27固定資本M!AH14/H27固定資本M!AH$43)</f>
        <v>0</v>
      </c>
      <c r="AI15" s="353">
        <f>IF(H27固定資本M!AI$43=0,0,H27固定資本M!AI14/H27固定資本M!AI$43)</f>
        <v>0</v>
      </c>
      <c r="AJ15" s="353">
        <f>IF(H27固定資本M!AJ$43=0,0,H27固定資本M!AJ14/H27固定資本M!AJ$43)</f>
        <v>0</v>
      </c>
      <c r="AK15" s="353">
        <f>IF(H27固定資本M!AK$43=0,0,H27固定資本M!AK14/H27固定資本M!AK$43)</f>
        <v>0</v>
      </c>
      <c r="AL15" s="353">
        <f>IF(H27固定資本M!AL$43=0,0,H27固定資本M!AL14/H27固定資本M!AL$43)</f>
        <v>0</v>
      </c>
      <c r="AM15" s="353">
        <f>IF(H27固定資本M!AM$43=0,0,H27固定資本M!AM14/H27固定資本M!AM$43)</f>
        <v>0</v>
      </c>
      <c r="AN15" s="353">
        <f>IF(H27固定資本M!AN$43=0,0,H27固定資本M!AN14/H27固定資本M!AN$43)</f>
        <v>0</v>
      </c>
      <c r="AO15" s="353">
        <f>IF(H27固定資本M!AO$43=0,0,H27固定資本M!AO14/H27固定資本M!AO$43)</f>
        <v>0</v>
      </c>
      <c r="AP15" s="340">
        <f>IF(H27固定資本M!AP$43=0,0,H27固定資本M!AP14/H27固定資本M!AP$43)</f>
        <v>0</v>
      </c>
    </row>
    <row r="16" spans="1:42">
      <c r="A16" s="135" t="s">
        <v>174</v>
      </c>
      <c r="B16" s="98" t="s">
        <v>343</v>
      </c>
      <c r="C16" s="352">
        <f>IF(H27固定資本M!C$43=0,0,H27固定資本M!C15/H27固定資本M!C$43)</f>
        <v>0</v>
      </c>
      <c r="D16" s="353">
        <f>IF(H27固定資本M!D$43=0,0,H27固定資本M!D15/H27固定資本M!D$43)</f>
        <v>0</v>
      </c>
      <c r="E16" s="353">
        <f>IF(H27固定資本M!E$43=0,0,H27固定資本M!E15/H27固定資本M!E$43)</f>
        <v>0</v>
      </c>
      <c r="F16" s="353">
        <f>IF(H27固定資本M!F$43=0,0,H27固定資本M!F15/H27固定資本M!F$43)</f>
        <v>0</v>
      </c>
      <c r="G16" s="353">
        <f>IF(H27固定資本M!G$43=0,0,H27固定資本M!G15/H27固定資本M!G$43)</f>
        <v>0</v>
      </c>
      <c r="H16" s="353">
        <f>IF(H27固定資本M!H$43=0,0,H27固定資本M!H15/H27固定資本M!H$43)</f>
        <v>0</v>
      </c>
      <c r="I16" s="353">
        <f>IF(H27固定資本M!I$43=0,0,H27固定資本M!I15/H27固定資本M!I$43)</f>
        <v>0</v>
      </c>
      <c r="J16" s="353">
        <f>IF(H27固定資本M!J$43=0,0,H27固定資本M!J15/H27固定資本M!J$43)</f>
        <v>0</v>
      </c>
      <c r="K16" s="353">
        <f>IF(H27固定資本M!K$43=0,0,H27固定資本M!K15/H27固定資本M!K$43)</f>
        <v>0</v>
      </c>
      <c r="L16" s="353">
        <f>IF(H27固定資本M!L$43=0,0,H27固定資本M!L15/H27固定資本M!L$43)</f>
        <v>0</v>
      </c>
      <c r="M16" s="353">
        <f>IF(H27固定資本M!M$43=0,0,H27固定資本M!M15/H27固定資本M!M$43)</f>
        <v>0</v>
      </c>
      <c r="N16" s="353">
        <f>IF(H27固定資本M!N$43=0,0,H27固定資本M!N15/H27固定資本M!N$43)</f>
        <v>0</v>
      </c>
      <c r="O16" s="353">
        <f>IF(H27固定資本M!O$43=0,0,H27固定資本M!O15/H27固定資本M!O$43)</f>
        <v>0</v>
      </c>
      <c r="P16" s="353">
        <f>IF(H27固定資本M!P$43=0,0,H27固定資本M!P15/H27固定資本M!P$43)</f>
        <v>0</v>
      </c>
      <c r="Q16" s="353">
        <f>IF(H27固定資本M!Q$43=0,0,H27固定資本M!Q15/H27固定資本M!Q$43)</f>
        <v>0</v>
      </c>
      <c r="R16" s="353">
        <f>IF(H27固定資本M!R$43=0,0,H27固定資本M!R15/H27固定資本M!R$43)</f>
        <v>0</v>
      </c>
      <c r="S16" s="353">
        <f>IF(H27固定資本M!S$43=0,0,H27固定資本M!S15/H27固定資本M!S$43)</f>
        <v>0</v>
      </c>
      <c r="T16" s="353">
        <f>IF(H27固定資本M!T$43=0,0,H27固定資本M!T15/H27固定資本M!T$43)</f>
        <v>0</v>
      </c>
      <c r="U16" s="353">
        <f>IF(H27固定資本M!U$43=0,0,H27固定資本M!U15/H27固定資本M!U$43)</f>
        <v>0</v>
      </c>
      <c r="V16" s="353">
        <f>IF(H27固定資本M!V$43=0,0,H27固定資本M!V15/H27固定資本M!V$43)</f>
        <v>0</v>
      </c>
      <c r="W16" s="353">
        <f>IF(H27固定資本M!W$43=0,0,H27固定資本M!W15/H27固定資本M!W$43)</f>
        <v>0</v>
      </c>
      <c r="X16" s="353">
        <f>IF(H27固定資本M!X$43=0,0,H27固定資本M!X15/H27固定資本M!X$43)</f>
        <v>0</v>
      </c>
      <c r="Y16" s="353">
        <f>IF(H27固定資本M!Y$43=0,0,H27固定資本M!Y15/H27固定資本M!Y$43)</f>
        <v>0</v>
      </c>
      <c r="Z16" s="353">
        <f>IF(H27固定資本M!Z$43=0,0,H27固定資本M!Z15/H27固定資本M!Z$43)</f>
        <v>0</v>
      </c>
      <c r="AA16" s="353">
        <f>IF(H27固定資本M!AA$43=0,0,H27固定資本M!AA15/H27固定資本M!AA$43)</f>
        <v>0</v>
      </c>
      <c r="AB16" s="353">
        <f>IF(H27固定資本M!AB$43=0,0,H27固定資本M!AB15/H27固定資本M!AB$43)</f>
        <v>0</v>
      </c>
      <c r="AC16" s="353">
        <f>IF(H27固定資本M!AC$43=0,0,H27固定資本M!AC15/H27固定資本M!AC$43)</f>
        <v>0</v>
      </c>
      <c r="AD16" s="353">
        <f>IF(H27固定資本M!AD$43=0,0,H27固定資本M!AD15/H27固定資本M!AD$43)</f>
        <v>0</v>
      </c>
      <c r="AE16" s="353">
        <f>IF(H27固定資本M!AE$43=0,0,H27固定資本M!AE15/H27固定資本M!AE$43)</f>
        <v>0</v>
      </c>
      <c r="AF16" s="353">
        <f>IF(H27固定資本M!AF$43=0,0,H27固定資本M!AF15/H27固定資本M!AF$43)</f>
        <v>0</v>
      </c>
      <c r="AG16" s="353">
        <f>IF(H27固定資本M!AG$43=0,0,H27固定資本M!AG15/H27固定資本M!AG$43)</f>
        <v>0</v>
      </c>
      <c r="AH16" s="353">
        <f>IF(H27固定資本M!AH$43=0,0,H27固定資本M!AH15/H27固定資本M!AH$43)</f>
        <v>0</v>
      </c>
      <c r="AI16" s="353">
        <f>IF(H27固定資本M!AI$43=0,0,H27固定資本M!AI15/H27固定資本M!AI$43)</f>
        <v>0</v>
      </c>
      <c r="AJ16" s="353">
        <f>IF(H27固定資本M!AJ$43=0,0,H27固定資本M!AJ15/H27固定資本M!AJ$43)</f>
        <v>0</v>
      </c>
      <c r="AK16" s="353">
        <f>IF(H27固定資本M!AK$43=0,0,H27固定資本M!AK15/H27固定資本M!AK$43)</f>
        <v>0</v>
      </c>
      <c r="AL16" s="353">
        <f>IF(H27固定資本M!AL$43=0,0,H27固定資本M!AL15/H27固定資本M!AL$43)</f>
        <v>0</v>
      </c>
      <c r="AM16" s="353">
        <f>IF(H27固定資本M!AM$43=0,0,H27固定資本M!AM15/H27固定資本M!AM$43)</f>
        <v>0</v>
      </c>
      <c r="AN16" s="353">
        <f>IF(H27固定資本M!AN$43=0,0,H27固定資本M!AN15/H27固定資本M!AN$43)</f>
        <v>0</v>
      </c>
      <c r="AO16" s="353">
        <f>IF(H27固定資本M!AO$43=0,0,H27固定資本M!AO15/H27固定資本M!AO$43)</f>
        <v>0</v>
      </c>
      <c r="AP16" s="340">
        <f>IF(H27固定資本M!AP$43=0,0,H27固定資本M!AP15/H27固定資本M!AP$43)</f>
        <v>0</v>
      </c>
    </row>
    <row r="17" spans="1:42">
      <c r="A17" s="135" t="s">
        <v>175</v>
      </c>
      <c r="B17" s="98" t="s">
        <v>344</v>
      </c>
      <c r="C17" s="352">
        <f>IF(H27固定資本M!C$43=0,0,H27固定資本M!C16/H27固定資本M!C$43)</f>
        <v>0</v>
      </c>
      <c r="D17" s="353">
        <f>IF(H27固定資本M!D$43=0,0,H27固定資本M!D16/H27固定資本M!D$43)</f>
        <v>0</v>
      </c>
      <c r="E17" s="353">
        <f>IF(H27固定資本M!E$43=0,0,H27固定資本M!E16/H27固定資本M!E$43)</f>
        <v>0</v>
      </c>
      <c r="F17" s="353">
        <f>IF(H27固定資本M!F$43=0,0,H27固定資本M!F16/H27固定資本M!F$43)</f>
        <v>0</v>
      </c>
      <c r="G17" s="353">
        <f>IF(H27固定資本M!G$43=0,0,H27固定資本M!G16/H27固定資本M!G$43)</f>
        <v>0</v>
      </c>
      <c r="H17" s="353">
        <f>IF(H27固定資本M!H$43=0,0,H27固定資本M!H16/H27固定資本M!H$43)</f>
        <v>0</v>
      </c>
      <c r="I17" s="353">
        <f>IF(H27固定資本M!I$43=0,0,H27固定資本M!I16/H27固定資本M!I$43)</f>
        <v>0</v>
      </c>
      <c r="J17" s="353">
        <f>IF(H27固定資本M!J$43=0,0,H27固定資本M!J16/H27固定資本M!J$43)</f>
        <v>0</v>
      </c>
      <c r="K17" s="353">
        <f>IF(H27固定資本M!K$43=0,0,H27固定資本M!K16/H27固定資本M!K$43)</f>
        <v>0</v>
      </c>
      <c r="L17" s="353">
        <f>IF(H27固定資本M!L$43=0,0,H27固定資本M!L16/H27固定資本M!L$43)</f>
        <v>0</v>
      </c>
      <c r="M17" s="353">
        <f>IF(H27固定資本M!M$43=0,0,H27固定資本M!M16/H27固定資本M!M$43)</f>
        <v>0</v>
      </c>
      <c r="N17" s="353">
        <f>IF(H27固定資本M!N$43=0,0,H27固定資本M!N16/H27固定資本M!N$43)</f>
        <v>0</v>
      </c>
      <c r="O17" s="353">
        <f>IF(H27固定資本M!O$43=0,0,H27固定資本M!O16/H27固定資本M!O$43)</f>
        <v>0</v>
      </c>
      <c r="P17" s="353">
        <f>IF(H27固定資本M!P$43=0,0,H27固定資本M!P16/H27固定資本M!P$43)</f>
        <v>0</v>
      </c>
      <c r="Q17" s="353">
        <f>IF(H27固定資本M!Q$43=0,0,H27固定資本M!Q16/H27固定資本M!Q$43)</f>
        <v>0</v>
      </c>
      <c r="R17" s="353">
        <f>IF(H27固定資本M!R$43=0,0,H27固定資本M!R16/H27固定資本M!R$43)</f>
        <v>0</v>
      </c>
      <c r="S17" s="353">
        <f>IF(H27固定資本M!S$43=0,0,H27固定資本M!S16/H27固定資本M!S$43)</f>
        <v>0</v>
      </c>
      <c r="T17" s="353">
        <f>IF(H27固定資本M!T$43=0,0,H27固定資本M!T16/H27固定資本M!T$43)</f>
        <v>0</v>
      </c>
      <c r="U17" s="353">
        <f>IF(H27固定資本M!U$43=0,0,H27固定資本M!U16/H27固定資本M!U$43)</f>
        <v>0</v>
      </c>
      <c r="V17" s="353">
        <f>IF(H27固定資本M!V$43=0,0,H27固定資本M!V16/H27固定資本M!V$43)</f>
        <v>0</v>
      </c>
      <c r="W17" s="353">
        <f>IF(H27固定資本M!W$43=0,0,H27固定資本M!W16/H27固定資本M!W$43)</f>
        <v>0</v>
      </c>
      <c r="X17" s="353">
        <f>IF(H27固定資本M!X$43=0,0,H27固定資本M!X16/H27固定資本M!X$43)</f>
        <v>0</v>
      </c>
      <c r="Y17" s="353">
        <f>IF(H27固定資本M!Y$43=0,0,H27固定資本M!Y16/H27固定資本M!Y$43)</f>
        <v>0</v>
      </c>
      <c r="Z17" s="353">
        <f>IF(H27固定資本M!Z$43=0,0,H27固定資本M!Z16/H27固定資本M!Z$43)</f>
        <v>7.2196390094753371E-2</v>
      </c>
      <c r="AA17" s="353">
        <f>IF(H27固定資本M!AA$43=0,0,H27固定資本M!AA16/H27固定資本M!AA$43)</f>
        <v>0</v>
      </c>
      <c r="AB17" s="353">
        <f>IF(H27固定資本M!AB$43=0,0,H27固定資本M!AB16/H27固定資本M!AB$43)</f>
        <v>0</v>
      </c>
      <c r="AC17" s="353">
        <f>IF(H27固定資本M!AC$43=0,0,H27固定資本M!AC16/H27固定資本M!AC$43)</f>
        <v>0</v>
      </c>
      <c r="AD17" s="353">
        <f>IF(H27固定資本M!AD$43=0,0,H27固定資本M!AD16/H27固定資本M!AD$43)</f>
        <v>0</v>
      </c>
      <c r="AE17" s="353">
        <f>IF(H27固定資本M!AE$43=0,0,H27固定資本M!AE16/H27固定資本M!AE$43)</f>
        <v>0</v>
      </c>
      <c r="AF17" s="353">
        <f>IF(H27固定資本M!AF$43=0,0,H27固定資本M!AF16/H27固定資本M!AF$43)</f>
        <v>0</v>
      </c>
      <c r="AG17" s="353">
        <f>IF(H27固定資本M!AG$43=0,0,H27固定資本M!AG16/H27固定資本M!AG$43)</f>
        <v>0</v>
      </c>
      <c r="AH17" s="353">
        <f>IF(H27固定資本M!AH$43=0,0,H27固定資本M!AH16/H27固定資本M!AH$43)</f>
        <v>0</v>
      </c>
      <c r="AI17" s="353">
        <f>IF(H27固定資本M!AI$43=0,0,H27固定資本M!AI16/H27固定資本M!AI$43)</f>
        <v>0</v>
      </c>
      <c r="AJ17" s="353">
        <f>IF(H27固定資本M!AJ$43=0,0,H27固定資本M!AJ16/H27固定資本M!AJ$43)</f>
        <v>0</v>
      </c>
      <c r="AK17" s="353">
        <f>IF(H27固定資本M!AK$43=0,0,H27固定資本M!AK16/H27固定資本M!AK$43)</f>
        <v>0</v>
      </c>
      <c r="AL17" s="353">
        <f>IF(H27固定資本M!AL$43=0,0,H27固定資本M!AL16/H27固定資本M!AL$43)</f>
        <v>0</v>
      </c>
      <c r="AM17" s="353">
        <f>IF(H27固定資本M!AM$43=0,0,H27固定資本M!AM16/H27固定資本M!AM$43)</f>
        <v>0</v>
      </c>
      <c r="AN17" s="353">
        <f>IF(H27固定資本M!AN$43=0,0,H27固定資本M!AN16/H27固定資本M!AN$43)</f>
        <v>0</v>
      </c>
      <c r="AO17" s="353">
        <f>IF(H27固定資本M!AO$43=0,0,H27固定資本M!AO16/H27固定資本M!AO$43)</f>
        <v>0</v>
      </c>
      <c r="AP17" s="340">
        <f>IF(H27固定資本M!AP$43=0,0,H27固定資本M!AP16/H27固定資本M!AP$43)</f>
        <v>3.6982383824763882E-3</v>
      </c>
    </row>
    <row r="18" spans="1:42">
      <c r="A18" s="135" t="s">
        <v>176</v>
      </c>
      <c r="B18" s="98" t="s">
        <v>345</v>
      </c>
      <c r="C18" s="352">
        <f>IF(H27固定資本M!C$43=0,0,H27固定資本M!C17/H27固定資本M!C$43)</f>
        <v>2.7564595453292518E-4</v>
      </c>
      <c r="D18" s="353">
        <f>IF(H27固定資本M!D$43=0,0,H27固定資本M!D17/H27固定資本M!D$43)</f>
        <v>7.0795976383118304E-3</v>
      </c>
      <c r="E18" s="353">
        <f>IF(H27固定資本M!E$43=0,0,H27固定資本M!E17/H27固定資本M!E$43)</f>
        <v>2.4521905138079722E-3</v>
      </c>
      <c r="F18" s="353">
        <f>IF(H27固定資本M!F$43=0,0,H27固定資本M!F17/H27固定資本M!F$43)</f>
        <v>4.9704197503848951E-3</v>
      </c>
      <c r="G18" s="353">
        <f>IF(H27固定資本M!G$43=0,0,H27固定資本M!G17/H27固定資本M!G$43)</f>
        <v>1.6181251346001988E-2</v>
      </c>
      <c r="H18" s="353">
        <f>IF(H27固定資本M!H$43=0,0,H27固定資本M!H17/H27固定資本M!H$43)</f>
        <v>2.2525725832855135E-2</v>
      </c>
      <c r="I18" s="353">
        <f>IF(H27固定資本M!I$43=0,0,H27固定資本M!I17/H27固定資本M!I$43)</f>
        <v>1.5223771849631916E-2</v>
      </c>
      <c r="J18" s="353">
        <f>IF(H27固定資本M!J$43=0,0,H27固定資本M!J17/H27固定資本M!J$43)</f>
        <v>2.6656214293767908E-4</v>
      </c>
      <c r="K18" s="353">
        <f>IF(H27固定資本M!K$43=0,0,H27固定資本M!K17/H27固定資本M!K$43)</f>
        <v>4.7032211465781266E-4</v>
      </c>
      <c r="L18" s="353">
        <f>IF(H27固定資本M!L$43=0,0,H27固定資本M!L17/H27固定資本M!L$43)</f>
        <v>4.6547723279065922E-3</v>
      </c>
      <c r="M18" s="353">
        <f>IF(H27固定資本M!M$43=0,0,H27固定資本M!M17/H27固定資本M!M$43)</f>
        <v>6.7981913270182279E-3</v>
      </c>
      <c r="N18" s="353">
        <f>IF(H27固定資本M!N$43=0,0,H27固定資本M!N17/H27固定資本M!N$43)</f>
        <v>1.4047083114729127E-3</v>
      </c>
      <c r="O18" s="353">
        <f>IF(H27固定資本M!O$43=0,0,H27固定資本M!O17/H27固定資本M!O$43)</f>
        <v>2.0285612199029517E-3</v>
      </c>
      <c r="P18" s="353">
        <f>IF(H27固定資本M!P$43=0,0,H27固定資本M!P17/H27固定資本M!P$43)</f>
        <v>2.8968967939820765E-2</v>
      </c>
      <c r="Q18" s="353">
        <f>IF(H27固定資本M!Q$43=0,0,H27固定資本M!Q17/H27固定資本M!Q$43)</f>
        <v>4.1570567983295371E-3</v>
      </c>
      <c r="R18" s="353">
        <f>IF(H27固定資本M!R$43=0,0,H27固定資本M!R17/H27固定資本M!R$43)</f>
        <v>3.4512435014753405E-3</v>
      </c>
      <c r="S18" s="353">
        <f>IF(H27固定資本M!S$43=0,0,H27固定資本M!S17/H27固定資本M!S$43)</f>
        <v>2.0563244803078074E-3</v>
      </c>
      <c r="T18" s="353">
        <f>IF(H27固定資本M!T$43=0,0,H27固定資本M!T17/H27固定資本M!T$43)</f>
        <v>9.7037957219237069E-4</v>
      </c>
      <c r="U18" s="353">
        <f>IF(H27固定資本M!U$43=0,0,H27固定資本M!U17/H27固定資本M!U$43)</f>
        <v>1.4309982797231088E-3</v>
      </c>
      <c r="V18" s="353">
        <f>IF(H27固定資本M!V$43=0,0,H27固定資本M!V17/H27固定資本M!V$43)</f>
        <v>9.0180664173861744E-4</v>
      </c>
      <c r="W18" s="353">
        <f>IF(H27固定資本M!W$43=0,0,H27固定資本M!W17/H27固定資本M!W$43)</f>
        <v>8.0277049606424942E-4</v>
      </c>
      <c r="X18" s="353">
        <f>IF(H27固定資本M!X$43=0,0,H27固定資本M!X17/H27固定資本M!X$43)</f>
        <v>1.071681584855569E-2</v>
      </c>
      <c r="Y18" s="353">
        <f>IF(H27固定資本M!Y$43=0,0,H27固定資本M!Y17/H27固定資本M!Y$43)</f>
        <v>3.5400860261267102E-3</v>
      </c>
      <c r="Z18" s="353">
        <f>IF(H27固定資本M!Z$43=0,0,H27固定資本M!Z17/H27固定資本M!Z$43)</f>
        <v>1.2754106822396812E-4</v>
      </c>
      <c r="AA18" s="353">
        <f>IF(H27固定資本M!AA$43=0,0,H27固定資本M!AA17/H27固定資本M!AA$43)</f>
        <v>0</v>
      </c>
      <c r="AB18" s="353">
        <f>IF(H27固定資本M!AB$43=0,0,H27固定資本M!AB17/H27固定資本M!AB$43)</f>
        <v>1.96861656477469E-3</v>
      </c>
      <c r="AC18" s="353">
        <f>IF(H27固定資本M!AC$43=0,0,H27固定資本M!AC17/H27固定資本M!AC$43)</f>
        <v>6.8515102351753695E-3</v>
      </c>
      <c r="AD18" s="353">
        <f>IF(H27固定資本M!AD$43=0,0,H27固定資本M!AD17/H27固定資本M!AD$43)</f>
        <v>4.5801687940406101E-3</v>
      </c>
      <c r="AE18" s="353">
        <f>IF(H27固定資本M!AE$43=0,0,H27固定資本M!AE17/H27固定資本M!AE$43)</f>
        <v>4.4440507495414928E-3</v>
      </c>
      <c r="AF18" s="353">
        <f>IF(H27固定資本M!AF$43=0,0,H27固定資本M!AF17/H27固定資本M!AF$43)</f>
        <v>3.1455061893408678E-3</v>
      </c>
      <c r="AG18" s="353">
        <f>IF(H27固定資本M!AG$43=0,0,H27固定資本M!AG17/H27固定資本M!AG$43)</f>
        <v>1.9094983927455383E-3</v>
      </c>
      <c r="AH18" s="353">
        <f>IF(H27固定資本M!AH$43=0,0,H27固定資本M!AH17/H27固定資本M!AH$43)</f>
        <v>0</v>
      </c>
      <c r="AI18" s="353">
        <f>IF(H27固定資本M!AI$43=0,0,H27固定資本M!AI17/H27固定資本M!AI$43)</f>
        <v>3.1212688145759492E-3</v>
      </c>
      <c r="AJ18" s="353">
        <f>IF(H27固定資本M!AJ$43=0,0,H27固定資本M!AJ17/H27固定資本M!AJ$43)</f>
        <v>4.5632003344940036E-3</v>
      </c>
      <c r="AK18" s="353">
        <f>IF(H27固定資本M!AK$43=0,0,H27固定資本M!AK17/H27固定資本M!AK$43)</f>
        <v>1.314959112164956E-3</v>
      </c>
      <c r="AL18" s="353">
        <f>IF(H27固定資本M!AL$43=0,0,H27固定資本M!AL17/H27固定資本M!AL$43)</f>
        <v>7.2399267048770923E-3</v>
      </c>
      <c r="AM18" s="353">
        <f>IF(H27固定資本M!AM$43=0,0,H27固定資本M!AM17/H27固定資本M!AM$43)</f>
        <v>1.7994580230508903E-2</v>
      </c>
      <c r="AN18" s="353">
        <f>IF(H27固定資本M!AN$43=0,0,H27固定資本M!AN17/H27固定資本M!AN$43)</f>
        <v>0</v>
      </c>
      <c r="AO18" s="353">
        <f>IF(H27固定資本M!AO$43=0,0,H27固定資本M!AO17/H27固定資本M!AO$43)</f>
        <v>4.261163853727145E-2</v>
      </c>
      <c r="AP18" s="340">
        <f>IF(H27固定資本M!AP$43=0,0,H27固定資本M!AP17/H27固定資本M!AP$43)</f>
        <v>4.8972385202786127E-3</v>
      </c>
    </row>
    <row r="19" spans="1:42">
      <c r="A19" s="135" t="s">
        <v>177</v>
      </c>
      <c r="B19" s="98" t="s">
        <v>346</v>
      </c>
      <c r="C19" s="352">
        <f>IF(H27固定資本M!C$43=0,0,H27固定資本M!C18/H27固定資本M!C$43)</f>
        <v>2.7238172612398266E-3</v>
      </c>
      <c r="D19" s="353">
        <f>IF(H27固定資本M!D$43=0,0,H27固定資本M!D18/H27固定資本M!D$43)</f>
        <v>8.6540564181062762E-2</v>
      </c>
      <c r="E19" s="353">
        <f>IF(H27固定資本M!E$43=0,0,H27固定資本M!E18/H27固定資本M!E$43)</f>
        <v>0.35619850125626762</v>
      </c>
      <c r="F19" s="353">
        <f>IF(H27固定資本M!F$43=0,0,H27固定資本M!F18/H27固定資本M!F$43)</f>
        <v>6.7671170783935225E-2</v>
      </c>
      <c r="G19" s="353">
        <f>IF(H27固定資本M!G$43=0,0,H27固定資本M!G18/H27固定資本M!G$43)</f>
        <v>9.4305257868343054E-2</v>
      </c>
      <c r="H19" s="353">
        <f>IF(H27固定資本M!H$43=0,0,H27固定資本M!H18/H27固定資本M!H$43)</f>
        <v>3.2522099748990507E-2</v>
      </c>
      <c r="I19" s="353">
        <f>IF(H27固定資本M!I$43=0,0,H27固定資本M!I18/H27固定資本M!I$43)</f>
        <v>5.4125911618539621E-2</v>
      </c>
      <c r="J19" s="353">
        <f>IF(H27固定資本M!J$43=0,0,H27固定資本M!J18/H27固定資本M!J$43)</f>
        <v>3.2398508850040704E-2</v>
      </c>
      <c r="K19" s="353">
        <f>IF(H27固定資本M!K$43=0,0,H27固定資本M!K18/H27固定資本M!K$43)</f>
        <v>0.10451229276431823</v>
      </c>
      <c r="L19" s="353">
        <f>IF(H27固定資本M!L$43=0,0,H27固定資本M!L18/H27固定資本M!L$43)</f>
        <v>2.1528130682618305E-2</v>
      </c>
      <c r="M19" s="353">
        <f>IF(H27固定資本M!M$43=0,0,H27固定資本M!M18/H27固定資本M!M$43)</f>
        <v>4.2145966051346011E-2</v>
      </c>
      <c r="N19" s="353">
        <f>IF(H27固定資本M!N$43=0,0,H27固定資本M!N18/H27固定資本M!N$43)</f>
        <v>8.8028387518969201E-2</v>
      </c>
      <c r="O19" s="353">
        <f>IF(H27固定資本M!O$43=0,0,H27固定資本M!O18/H27固定資本M!O$43)</f>
        <v>7.2067710914658273E-2</v>
      </c>
      <c r="P19" s="353">
        <f>IF(H27固定資本M!P$43=0,0,H27固定資本M!P18/H27固定資本M!P$43)</f>
        <v>2.1282064463064822E-2</v>
      </c>
      <c r="Q19" s="353">
        <f>IF(H27固定資本M!Q$43=0,0,H27固定資本M!Q18/H27固定資本M!Q$43)</f>
        <v>0.17461616804496224</v>
      </c>
      <c r="R19" s="353">
        <f>IF(H27固定資本M!R$43=0,0,H27固定資本M!R18/H27固定資本M!R$43)</f>
        <v>0.14255668018225978</v>
      </c>
      <c r="S19" s="353">
        <f>IF(H27固定資本M!S$43=0,0,H27固定資本M!S18/H27固定資本M!S$43)</f>
        <v>2.3189761128627157E-2</v>
      </c>
      <c r="T19" s="353">
        <f>IF(H27固定資本M!T$43=0,0,H27固定資本M!T18/H27固定資本M!T$43)</f>
        <v>1.7734028599677897E-2</v>
      </c>
      <c r="U19" s="353">
        <f>IF(H27固定資本M!U$43=0,0,H27固定資本M!U18/H27固定資本M!U$43)</f>
        <v>2.7068673238685285E-2</v>
      </c>
      <c r="V19" s="353">
        <f>IF(H27固定資本M!V$43=0,0,H27固定資本M!V18/H27固定資本M!V$43)</f>
        <v>1.8579759226599855E-2</v>
      </c>
      <c r="W19" s="353">
        <f>IF(H27固定資本M!W$43=0,0,H27固定資本M!W18/H27固定資本M!W$43)</f>
        <v>5.8316319316978338E-2</v>
      </c>
      <c r="X19" s="353">
        <f>IF(H27固定資本M!X$43=0,0,H27固定資本M!X18/H27固定資本M!X$43)</f>
        <v>3.7574348009785541E-2</v>
      </c>
      <c r="Y19" s="353">
        <f>IF(H27固定資本M!Y$43=0,0,H27固定資本M!Y18/H27固定資本M!Y$43)</f>
        <v>3.1700471722636792E-2</v>
      </c>
      <c r="Z19" s="353">
        <f>IF(H27固定資本M!Z$43=0,0,H27固定資本M!Z18/H27固定資本M!Z$43)</f>
        <v>0.14633569152124126</v>
      </c>
      <c r="AA19" s="353">
        <f>IF(H27固定資本M!AA$43=0,0,H27固定資本M!AA18/H27固定資本M!AA$43)</f>
        <v>0.13250342175584956</v>
      </c>
      <c r="AB19" s="353">
        <f>IF(H27固定資本M!AB$43=0,0,H27固定資本M!AB18/H27固定資本M!AB$43)</f>
        <v>5.4879689768067723E-2</v>
      </c>
      <c r="AC19" s="353">
        <f>IF(H27固定資本M!AC$43=0,0,H27固定資本M!AC18/H27固定資本M!AC$43)</f>
        <v>8.5581465884863983E-2</v>
      </c>
      <c r="AD19" s="353">
        <f>IF(H27固定資本M!AD$43=0,0,H27固定資本M!AD18/H27固定資本M!AD$43)</f>
        <v>2.119957599391447E-2</v>
      </c>
      <c r="AE19" s="353">
        <f>IF(H27固定資本M!AE$43=0,0,H27固定資本M!AE18/H27固定資本M!AE$43)</f>
        <v>4.7391023942815304E-3</v>
      </c>
      <c r="AF19" s="353">
        <f>IF(H27固定資本M!AF$43=0,0,H27固定資本M!AF18/H27固定資本M!AF$43)</f>
        <v>2.4951980662312374E-2</v>
      </c>
      <c r="AG19" s="353">
        <f>IF(H27固定資本M!AG$43=0,0,H27固定資本M!AG18/H27固定資本M!AG$43)</f>
        <v>6.4430624626702652E-3</v>
      </c>
      <c r="AH19" s="353">
        <f>IF(H27固定資本M!AH$43=0,0,H27固定資本M!AH18/H27固定資本M!AH$43)</f>
        <v>0</v>
      </c>
      <c r="AI19" s="353">
        <f>IF(H27固定資本M!AI$43=0,0,H27固定資本M!AI18/H27固定資本M!AI$43)</f>
        <v>2.1125349027423919E-2</v>
      </c>
      <c r="AJ19" s="353">
        <f>IF(H27固定資本M!AJ$43=0,0,H27固定資本M!AJ18/H27固定資本M!AJ$43)</f>
        <v>7.9507410245259445E-3</v>
      </c>
      <c r="AK19" s="353">
        <f>IF(H27固定資本M!AK$43=0,0,H27固定資本M!AK18/H27固定資本M!AK$43)</f>
        <v>3.2116160002534859E-2</v>
      </c>
      <c r="AL19" s="353">
        <f>IF(H27固定資本M!AL$43=0,0,H27固定資本M!AL18/H27固定資本M!AL$43)</f>
        <v>4.7139121989493729E-2</v>
      </c>
      <c r="AM19" s="353">
        <f>IF(H27固定資本M!AM$43=0,0,H27固定資本M!AM18/H27固定資本M!AM$43)</f>
        <v>6.4759234831827744E-2</v>
      </c>
      <c r="AN19" s="353">
        <f>IF(H27固定資本M!AN$43=0,0,H27固定資本M!AN18/H27固定資本M!AN$43)</f>
        <v>0</v>
      </c>
      <c r="AO19" s="353">
        <f>IF(H27固定資本M!AO$43=0,0,H27固定資本M!AO18/H27固定資本M!AO$43)</f>
        <v>0.19945499296765121</v>
      </c>
      <c r="AP19" s="340">
        <f>IF(H27固定資本M!AP$43=0,0,H27固定資本M!AP18/H27固定資本M!AP$43)</f>
        <v>4.6974318826034846E-2</v>
      </c>
    </row>
    <row r="20" spans="1:42">
      <c r="A20" s="135" t="s">
        <v>178</v>
      </c>
      <c r="B20" s="98" t="s">
        <v>347</v>
      </c>
      <c r="C20" s="352">
        <f>IF(H27固定資本M!C$43=0,0,H27固定資本M!C19/H27固定資本M!C$43)</f>
        <v>0.34858550102279157</v>
      </c>
      <c r="D20" s="353">
        <f>IF(H27固定資本M!D$43=0,0,H27固定資本M!D19/H27固定資本M!D$43)</f>
        <v>0.31109228077848239</v>
      </c>
      <c r="E20" s="353">
        <f>IF(H27固定資本M!E$43=0,0,H27固定資本M!E19/H27固定資本M!E$43)</f>
        <v>7.2742832691484807E-3</v>
      </c>
      <c r="F20" s="353">
        <f>IF(H27固定資本M!F$43=0,0,H27固定資本M!F19/H27固定資本M!F$43)</f>
        <v>0.17029158232843847</v>
      </c>
      <c r="G20" s="353">
        <f>IF(H27固定資本M!G$43=0,0,H27固定資本M!G19/H27固定資本M!G$43)</f>
        <v>0.15570192080893439</v>
      </c>
      <c r="H20" s="353">
        <f>IF(H27固定資本M!H$43=0,0,H27固定資本M!H19/H27固定資本M!H$43)</f>
        <v>0.19722199730332016</v>
      </c>
      <c r="I20" s="353">
        <f>IF(H27固定資本M!I$43=0,0,H27固定資本M!I19/H27固定資本M!I$43)</f>
        <v>0.15318490820233291</v>
      </c>
      <c r="J20" s="353">
        <f>IF(H27固定資本M!J$43=0,0,H27固定資本M!J19/H27固定資本M!J$43)</f>
        <v>0.11977717979472273</v>
      </c>
      <c r="K20" s="353">
        <f>IF(H27固定資本M!K$43=0,0,H27固定資本M!K19/H27固定資本M!K$43)</f>
        <v>0.30710914272596457</v>
      </c>
      <c r="L20" s="353">
        <f>IF(H27固定資本M!L$43=0,0,H27固定資本M!L19/H27固定資本M!L$43)</f>
        <v>0.35648116967800791</v>
      </c>
      <c r="M20" s="353">
        <f>IF(H27固定資本M!M$43=0,0,H27固定資本M!M19/H27固定資本M!M$43)</f>
        <v>0.20539969730109142</v>
      </c>
      <c r="N20" s="353">
        <f>IF(H27固定資本M!N$43=0,0,H27固定資本M!N19/H27固定資本M!N$43)</f>
        <v>0.2091250432171447</v>
      </c>
      <c r="O20" s="353">
        <f>IF(H27固定資本M!O$43=0,0,H27固定資本M!O19/H27固定資本M!O$43)</f>
        <v>0.10229058371080708</v>
      </c>
      <c r="P20" s="353">
        <f>IF(H27固定資本M!P$43=0,0,H27固定資本M!P19/H27固定資本M!P$43)</f>
        <v>0.19170193686206641</v>
      </c>
      <c r="Q20" s="353">
        <f>IF(H27固定資本M!Q$43=0,0,H27固定資本M!Q19/H27固定資本M!Q$43)</f>
        <v>0.21237621432240453</v>
      </c>
      <c r="R20" s="353">
        <f>IF(H27固定資本M!R$43=0,0,H27固定資本M!R19/H27固定資本M!R$43)</f>
        <v>0.15401754350749713</v>
      </c>
      <c r="S20" s="353">
        <f>IF(H27固定資本M!S$43=0,0,H27固定資本M!S19/H27固定資本M!S$43)</f>
        <v>0.10600117565328916</v>
      </c>
      <c r="T20" s="353">
        <f>IF(H27固定資本M!T$43=0,0,H27固定資本M!T19/H27固定資本M!T$43)</f>
        <v>0.44234097316828763</v>
      </c>
      <c r="U20" s="353">
        <f>IF(H27固定資本M!U$43=0,0,H27固定資本M!U19/H27固定資本M!U$43)</f>
        <v>9.6005055215338933E-2</v>
      </c>
      <c r="V20" s="353">
        <f>IF(H27固定資本M!V$43=0,0,H27固定資本M!V19/H27固定資本M!V$43)</f>
        <v>5.5261454757684333E-2</v>
      </c>
      <c r="W20" s="353">
        <f>IF(H27固定資本M!W$43=0,0,H27固定資本M!W19/H27固定資本M!W$43)</f>
        <v>0.2249644128198019</v>
      </c>
      <c r="X20" s="353">
        <f>IF(H27固定資本M!X$43=0,0,H27固定資本M!X19/H27固定資本M!X$43)</f>
        <v>0.17541857320508511</v>
      </c>
      <c r="Y20" s="353">
        <f>IF(H27固定資本M!Y$43=0,0,H27固定資本M!Y19/H27固定資本M!Y$43)</f>
        <v>0.13703135343844558</v>
      </c>
      <c r="Z20" s="353">
        <f>IF(H27固定資本M!Z$43=0,0,H27固定資本M!Z19/H27固定資本M!Z$43)</f>
        <v>7.8239478826467833E-3</v>
      </c>
      <c r="AA20" s="353">
        <f>IF(H27固定資本M!AA$43=0,0,H27固定資本M!AA19/H27固定資本M!AA$43)</f>
        <v>0</v>
      </c>
      <c r="AB20" s="353">
        <f>IF(H27固定資本M!AB$43=0,0,H27固定資本M!AB19/H27固定資本M!AB$43)</f>
        <v>0.28293830326019009</v>
      </c>
      <c r="AC20" s="353">
        <f>IF(H27固定資本M!AC$43=0,0,H27固定資本M!AC19/H27固定資本M!AC$43)</f>
        <v>6.748534360928672E-3</v>
      </c>
      <c r="AD20" s="353">
        <f>IF(H27固定資本M!AD$43=0,0,H27固定資本M!AD19/H27固定資本M!AD$43)</f>
        <v>1.2340747370809054E-3</v>
      </c>
      <c r="AE20" s="353">
        <f>IF(H27固定資本M!AE$43=0,0,H27固定資本M!AE19/H27固定資本M!AE$43)</f>
        <v>4.9954614405205025E-4</v>
      </c>
      <c r="AF20" s="353">
        <f>IF(H27固定資本M!AF$43=0,0,H27固定資本M!AF19/H27固定資本M!AF$43)</f>
        <v>1.3031093407369931E-3</v>
      </c>
      <c r="AG20" s="353">
        <f>IF(H27固定資本M!AG$43=0,0,H27固定資本M!AG19/H27固定資本M!AG$43)</f>
        <v>1.2265504734079431E-2</v>
      </c>
      <c r="AH20" s="353">
        <f>IF(H27固定資本M!AH$43=0,0,H27固定資本M!AH19/H27固定資本M!AH$43)</f>
        <v>0</v>
      </c>
      <c r="AI20" s="353">
        <f>IF(H27固定資本M!AI$43=0,0,H27固定資本M!AI19/H27固定資本M!AI$43)</f>
        <v>1.5743980745908034E-2</v>
      </c>
      <c r="AJ20" s="353">
        <f>IF(H27固定資本M!AJ$43=0,0,H27固定資本M!AJ19/H27固定資本M!AJ$43)</f>
        <v>4.4257343435210033E-4</v>
      </c>
      <c r="AK20" s="353">
        <f>IF(H27固定資本M!AK$43=0,0,H27固定資本M!AK19/H27固定資本M!AK$43)</f>
        <v>3.3798145854842243E-4</v>
      </c>
      <c r="AL20" s="353">
        <f>IF(H27固定資本M!AL$43=0,0,H27固定資本M!AL19/H27固定資本M!AL$43)</f>
        <v>0.11972437780478236</v>
      </c>
      <c r="AM20" s="353">
        <f>IF(H27固定資本M!AM$43=0,0,H27固定資本M!AM19/H27固定資本M!AM$43)</f>
        <v>1.4544442170437264E-3</v>
      </c>
      <c r="AN20" s="353">
        <f>IF(H27固定資本M!AN$43=0,0,H27固定資本M!AN19/H27固定資本M!AN$43)</f>
        <v>0</v>
      </c>
      <c r="AO20" s="353">
        <f>IF(H27固定資本M!AO$43=0,0,H27固定資本M!AO19/H27固定資本M!AO$43)</f>
        <v>2.7096518987341771E-2</v>
      </c>
      <c r="AP20" s="340">
        <f>IF(H27固定資本M!AP$43=0,0,H27固定資本M!AP19/H27固定資本M!AP$43)</f>
        <v>9.4149664196291852E-2</v>
      </c>
    </row>
    <row r="21" spans="1:42">
      <c r="A21" s="135" t="s">
        <v>179</v>
      </c>
      <c r="B21" s="98" t="s">
        <v>348</v>
      </c>
      <c r="C21" s="352">
        <f>IF(H27固定資本M!C$43=0,0,H27固定資本M!C20/H27固定資本M!C$43)</f>
        <v>4.0273324725442119E-3</v>
      </c>
      <c r="D21" s="353">
        <f>IF(H27固定資本M!D$43=0,0,H27固定資本M!D20/H27固定資本M!D$43)</f>
        <v>8.4736496829214956E-4</v>
      </c>
      <c r="E21" s="353">
        <f>IF(H27固定資本M!E$43=0,0,H27固定資本M!E20/H27固定資本M!E$43)</f>
        <v>3.8615143236452605E-2</v>
      </c>
      <c r="F21" s="353">
        <f>IF(H27固定資本M!F$43=0,0,H27固定資本M!F20/H27固定資本M!F$43)</f>
        <v>5.2673945153449983E-3</v>
      </c>
      <c r="G21" s="353">
        <f>IF(H27固定資本M!G$43=0,0,H27固定資本M!G20/H27固定資本M!G$43)</f>
        <v>6.8048732963460534E-2</v>
      </c>
      <c r="H21" s="353">
        <f>IF(H27固定資本M!H$43=0,0,H27固定資本M!H20/H27固定資本M!H$43)</f>
        <v>1.3302095031561011E-2</v>
      </c>
      <c r="I21" s="353">
        <f>IF(H27固定資本M!I$43=0,0,H27固定資本M!I20/H27固定資本M!I$43)</f>
        <v>5.5717850195555491E-3</v>
      </c>
      <c r="J21" s="353">
        <f>IF(H27固定資本M!J$43=0,0,H27固定資本M!J20/H27固定資本M!J$43)</f>
        <v>1.7623508605895528E-2</v>
      </c>
      <c r="K21" s="353">
        <f>IF(H27固定資本M!K$43=0,0,H27固定資本M!K20/H27固定資本M!K$43)</f>
        <v>2.3149366464913411E-2</v>
      </c>
      <c r="L21" s="353">
        <f>IF(H27固定資本M!L$43=0,0,H27固定資本M!L20/H27固定資本M!L$43)</f>
        <v>1.5016653706980475E-2</v>
      </c>
      <c r="M21" s="353">
        <f>IF(H27固定資本M!M$43=0,0,H27固定資本M!M20/H27固定資本M!M$43)</f>
        <v>2.5185739935887994E-2</v>
      </c>
      <c r="N21" s="353">
        <f>IF(H27固定資本M!N$43=0,0,H27固定資本M!N20/H27固定資本M!N$43)</f>
        <v>1.7808284313606974E-2</v>
      </c>
      <c r="O21" s="353">
        <f>IF(H27固定資本M!O$43=0,0,H27固定資本M!O20/H27固定資本M!O$43)</f>
        <v>3.464690356266064E-2</v>
      </c>
      <c r="P21" s="353">
        <f>IF(H27固定資本M!P$43=0,0,H27固定資本M!P20/H27固定資本M!P$43)</f>
        <v>1.0630751040970544E-2</v>
      </c>
      <c r="Q21" s="353">
        <f>IF(H27固定資本M!Q$43=0,0,H27固定資本M!Q20/H27固定資本M!Q$43)</f>
        <v>1.6324667909554339E-2</v>
      </c>
      <c r="R21" s="353">
        <f>IF(H27固定資本M!R$43=0,0,H27固定資本M!R20/H27固定資本M!R$43)</f>
        <v>1.4038318713743753E-2</v>
      </c>
      <c r="S21" s="353">
        <f>IF(H27固定資本M!S$43=0,0,H27固定資本M!S20/H27固定資本M!S$43)</f>
        <v>1.9986105915673597E-2</v>
      </c>
      <c r="T21" s="353">
        <f>IF(H27固定資本M!T$43=0,0,H27固定資本M!T20/H27固定資本M!T$43)</f>
        <v>2.6491795972774665E-2</v>
      </c>
      <c r="U21" s="353">
        <f>IF(H27固定資本M!U$43=0,0,H27固定資本M!U20/H27固定資本M!U$43)</f>
        <v>1.8894762374447534E-2</v>
      </c>
      <c r="V21" s="353">
        <f>IF(H27固定資本M!V$43=0,0,H27固定資本M!V20/H27固定資本M!V$43)</f>
        <v>2.1741316839593947E-2</v>
      </c>
      <c r="W21" s="353">
        <f>IF(H27固定資本M!W$43=0,0,H27固定資本M!W20/H27固定資本M!W$43)</f>
        <v>9.6023519772696006E-3</v>
      </c>
      <c r="X21" s="353">
        <f>IF(H27固定資本M!X$43=0,0,H27固定資本M!X20/H27固定資本M!X$43)</f>
        <v>3.3219094110383679E-2</v>
      </c>
      <c r="Y21" s="353">
        <f>IF(H27固定資本M!Y$43=0,0,H27固定資本M!Y20/H27固定資本M!Y$43)</f>
        <v>2.8189846698808044E-2</v>
      </c>
      <c r="Z21" s="353">
        <f>IF(H27固定資本M!Z$43=0,0,H27固定資本M!Z20/H27固定資本M!Z$43)</f>
        <v>3.3039781666839581E-2</v>
      </c>
      <c r="AA21" s="353">
        <f>IF(H27固定資本M!AA$43=0,0,H27固定資本M!AA20/H27固定資本M!AA$43)</f>
        <v>0</v>
      </c>
      <c r="AB21" s="353">
        <f>IF(H27固定資本M!AB$43=0,0,H27固定資本M!AB20/H27固定資本M!AB$43)</f>
        <v>2.6085758786196376E-2</v>
      </c>
      <c r="AC21" s="353">
        <f>IF(H27固定資本M!AC$43=0,0,H27固定資本M!AC20/H27固定資本M!AC$43)</f>
        <v>2.9107311624433974E-2</v>
      </c>
      <c r="AD21" s="353">
        <f>IF(H27固定資本M!AD$43=0,0,H27固定資本M!AD20/H27固定資本M!AD$43)</f>
        <v>4.0903987965859572E-3</v>
      </c>
      <c r="AE21" s="353">
        <f>IF(H27固定資本M!AE$43=0,0,H27固定資本M!AE20/H27固定資本M!AE$43)</f>
        <v>6.1858762795107209E-4</v>
      </c>
      <c r="AF21" s="353">
        <f>IF(H27固定資本M!AF$43=0,0,H27固定資本M!AF20/H27固定資本M!AF$43)</f>
        <v>1.4483944237578195E-2</v>
      </c>
      <c r="AG21" s="353">
        <f>IF(H27固定資本M!AG$43=0,0,H27固定資本M!AG20/H27固定資本M!AG$43)</f>
        <v>7.3390710017967615E-3</v>
      </c>
      <c r="AH21" s="353">
        <f>IF(H27固定資本M!AH$43=0,0,H27固定資本M!AH20/H27固定資本M!AH$43)</f>
        <v>0</v>
      </c>
      <c r="AI21" s="353">
        <f>IF(H27固定資本M!AI$43=0,0,H27固定資本M!AI20/H27固定資本M!AI$43)</f>
        <v>5.5433358090385174E-2</v>
      </c>
      <c r="AJ21" s="353">
        <f>IF(H27固定資本M!AJ$43=0,0,H27固定資本M!AJ20/H27固定資本M!AJ$43)</f>
        <v>0.18192095409681194</v>
      </c>
      <c r="AK21" s="353">
        <f>IF(H27固定資本M!AK$43=0,0,H27固定資本M!AK20/H27固定資本M!AK$43)</f>
        <v>3.0296869182692181E-2</v>
      </c>
      <c r="AL21" s="353">
        <f>IF(H27固定資本M!AL$43=0,0,H27固定資本M!AL20/H27固定資本M!AL$43)</f>
        <v>6.9460166110095783E-2</v>
      </c>
      <c r="AM21" s="353">
        <f>IF(H27固定資本M!AM$43=0,0,H27固定資本M!AM20/H27固定資本M!AM$43)</f>
        <v>0.27765600727484752</v>
      </c>
      <c r="AN21" s="353">
        <f>IF(H27固定資本M!AN$43=0,0,H27固定資本M!AN20/H27固定資本M!AN$43)</f>
        <v>0</v>
      </c>
      <c r="AO21" s="353">
        <f>IF(H27固定資本M!AO$43=0,0,H27固定資本M!AO20/H27固定資本M!AO$43)</f>
        <v>1.6504043600562589E-2</v>
      </c>
      <c r="AP21" s="340">
        <f>IF(H27固定資本M!AP$43=0,0,H27固定資本M!AP20/H27固定資本M!AP$43)</f>
        <v>4.7252141287358267E-2</v>
      </c>
    </row>
    <row r="22" spans="1:42">
      <c r="A22" s="135" t="s">
        <v>180</v>
      </c>
      <c r="B22" s="98" t="s">
        <v>349</v>
      </c>
      <c r="C22" s="352">
        <f>IF(H27固定資本M!C$43=0,0,H27固定資本M!C21/H27固定資本M!C$43)</f>
        <v>0</v>
      </c>
      <c r="D22" s="353">
        <f>IF(H27固定資本M!D$43=0,0,H27固定資本M!D21/H27固定資本M!D$43)</f>
        <v>0</v>
      </c>
      <c r="E22" s="353">
        <f>IF(H27固定資本M!E$43=0,0,H27固定資本M!E21/H27固定資本M!E$43)</f>
        <v>0</v>
      </c>
      <c r="F22" s="353">
        <f>IF(H27固定資本M!F$43=0,0,H27固定資本M!F21/H27固定資本M!F$43)</f>
        <v>0</v>
      </c>
      <c r="G22" s="353">
        <f>IF(H27固定資本M!G$43=0,0,H27固定資本M!G21/H27固定資本M!G$43)</f>
        <v>0</v>
      </c>
      <c r="H22" s="353">
        <f>IF(H27固定資本M!H$43=0,0,H27固定資本M!H21/H27固定資本M!H$43)</f>
        <v>0</v>
      </c>
      <c r="I22" s="353">
        <f>IF(H27固定資本M!I$43=0,0,H27固定資本M!I21/H27固定資本M!I$43)</f>
        <v>0</v>
      </c>
      <c r="J22" s="353">
        <f>IF(H27固定資本M!J$43=0,0,H27固定資本M!J21/H27固定資本M!J$43)</f>
        <v>0</v>
      </c>
      <c r="K22" s="353">
        <f>IF(H27固定資本M!K$43=0,0,H27固定資本M!K21/H27固定資本M!K$43)</f>
        <v>0</v>
      </c>
      <c r="L22" s="353">
        <f>IF(H27固定資本M!L$43=0,0,H27固定資本M!L21/H27固定資本M!L$43)</f>
        <v>0</v>
      </c>
      <c r="M22" s="353">
        <f>IF(H27固定資本M!M$43=0,0,H27固定資本M!M21/H27固定資本M!M$43)</f>
        <v>0</v>
      </c>
      <c r="N22" s="353">
        <f>IF(H27固定資本M!N$43=0,0,H27固定資本M!N21/H27固定資本M!N$43)</f>
        <v>0</v>
      </c>
      <c r="O22" s="353">
        <f>IF(H27固定資本M!O$43=0,0,H27固定資本M!O21/H27固定資本M!O$43)</f>
        <v>0</v>
      </c>
      <c r="P22" s="353">
        <f>IF(H27固定資本M!P$43=0,0,H27固定資本M!P21/H27固定資本M!P$43)</f>
        <v>0</v>
      </c>
      <c r="Q22" s="353">
        <f>IF(H27固定資本M!Q$43=0,0,H27固定資本M!Q21/H27固定資本M!Q$43)</f>
        <v>0</v>
      </c>
      <c r="R22" s="353">
        <f>IF(H27固定資本M!R$43=0,0,H27固定資本M!R21/H27固定資本M!R$43)</f>
        <v>0</v>
      </c>
      <c r="S22" s="353">
        <f>IF(H27固定資本M!S$43=0,0,H27固定資本M!S21/H27固定資本M!S$43)</f>
        <v>0</v>
      </c>
      <c r="T22" s="353">
        <f>IF(H27固定資本M!T$43=0,0,H27固定資本M!T21/H27固定資本M!T$43)</f>
        <v>0</v>
      </c>
      <c r="U22" s="353">
        <f>IF(H27固定資本M!U$43=0,0,H27固定資本M!U21/H27固定資本M!U$43)</f>
        <v>0</v>
      </c>
      <c r="V22" s="353">
        <f>IF(H27固定資本M!V$43=0,0,H27固定資本M!V21/H27固定資本M!V$43)</f>
        <v>0</v>
      </c>
      <c r="W22" s="353">
        <f>IF(H27固定資本M!W$43=0,0,H27固定資本M!W21/H27固定資本M!W$43)</f>
        <v>0</v>
      </c>
      <c r="X22" s="353">
        <f>IF(H27固定資本M!X$43=0,0,H27固定資本M!X21/H27固定資本M!X$43)</f>
        <v>0</v>
      </c>
      <c r="Y22" s="353">
        <f>IF(H27固定資本M!Y$43=0,0,H27固定資本M!Y21/H27固定資本M!Y$43)</f>
        <v>0</v>
      </c>
      <c r="Z22" s="353">
        <f>IF(H27固定資本M!Z$43=0,0,H27固定資本M!Z21/H27固定資本M!Z$43)</f>
        <v>0</v>
      </c>
      <c r="AA22" s="353">
        <f>IF(H27固定資本M!AA$43=0,0,H27固定資本M!AA21/H27固定資本M!AA$43)</f>
        <v>0</v>
      </c>
      <c r="AB22" s="353">
        <f>IF(H27固定資本M!AB$43=0,0,H27固定資本M!AB21/H27固定資本M!AB$43)</f>
        <v>0</v>
      </c>
      <c r="AC22" s="353">
        <f>IF(H27固定資本M!AC$43=0,0,H27固定資本M!AC21/H27固定資本M!AC$43)</f>
        <v>0</v>
      </c>
      <c r="AD22" s="353">
        <f>IF(H27固定資本M!AD$43=0,0,H27固定資本M!AD21/H27固定資本M!AD$43)</f>
        <v>0</v>
      </c>
      <c r="AE22" s="353">
        <f>IF(H27固定資本M!AE$43=0,0,H27固定資本M!AE21/H27固定資本M!AE$43)</f>
        <v>0</v>
      </c>
      <c r="AF22" s="353">
        <f>IF(H27固定資本M!AF$43=0,0,H27固定資本M!AF21/H27固定資本M!AF$43)</f>
        <v>0</v>
      </c>
      <c r="AG22" s="353">
        <f>IF(H27固定資本M!AG$43=0,0,H27固定資本M!AG21/H27固定資本M!AG$43)</f>
        <v>0</v>
      </c>
      <c r="AH22" s="353">
        <f>IF(H27固定資本M!AH$43=0,0,H27固定資本M!AH21/H27固定資本M!AH$43)</f>
        <v>0</v>
      </c>
      <c r="AI22" s="353">
        <f>IF(H27固定資本M!AI$43=0,0,H27固定資本M!AI21/H27固定資本M!AI$43)</f>
        <v>0</v>
      </c>
      <c r="AJ22" s="353">
        <f>IF(H27固定資本M!AJ$43=0,0,H27固定資本M!AJ21/H27固定資本M!AJ$43)</f>
        <v>0</v>
      </c>
      <c r="AK22" s="353">
        <f>IF(H27固定資本M!AK$43=0,0,H27固定資本M!AK21/H27固定資本M!AK$43)</f>
        <v>0</v>
      </c>
      <c r="AL22" s="353">
        <f>IF(H27固定資本M!AL$43=0,0,H27固定資本M!AL21/H27固定資本M!AL$43)</f>
        <v>0</v>
      </c>
      <c r="AM22" s="353">
        <f>IF(H27固定資本M!AM$43=0,0,H27固定資本M!AM21/H27固定資本M!AM$43)</f>
        <v>0</v>
      </c>
      <c r="AN22" s="353">
        <f>IF(H27固定資本M!AN$43=0,0,H27固定資本M!AN21/H27固定資本M!AN$43)</f>
        <v>0</v>
      </c>
      <c r="AO22" s="353">
        <f>IF(H27固定資本M!AO$43=0,0,H27固定資本M!AO21/H27固定資本M!AO$43)</f>
        <v>0</v>
      </c>
      <c r="AP22" s="340">
        <f>IF(H27固定資本M!AP$43=0,0,H27固定資本M!AP21/H27固定資本M!AP$43)</f>
        <v>0</v>
      </c>
    </row>
    <row r="23" spans="1:42">
      <c r="A23" s="135" t="s">
        <v>181</v>
      </c>
      <c r="B23" s="98" t="s">
        <v>350</v>
      </c>
      <c r="C23" s="352">
        <f>IF(H27固定資本M!C$43=0,0,H27固定資本M!C22/H27固定資本M!C$43)</f>
        <v>4.5053605884315742E-3</v>
      </c>
      <c r="D23" s="353">
        <f>IF(H27固定資本M!D$43=0,0,H27固定資本M!D22/H27固定資本M!D$43)</f>
        <v>9.4030177126612734E-3</v>
      </c>
      <c r="E23" s="353">
        <f>IF(H27固定資本M!E$43=0,0,H27固定資本M!E22/H27固定資本M!E$43)</f>
        <v>5.6120601691846874E-3</v>
      </c>
      <c r="F23" s="353">
        <f>IF(H27固定資本M!F$43=0,0,H27固定資本M!F22/H27固定資本M!F$43)</f>
        <v>2.6243191072000752E-2</v>
      </c>
      <c r="G23" s="353">
        <f>IF(H27固定資本M!G$43=0,0,H27固定資本M!G22/H27固定資本M!G$43)</f>
        <v>5.6107516075109477E-2</v>
      </c>
      <c r="H23" s="353">
        <f>IF(H27固定資本M!H$43=0,0,H27固定資本M!H22/H27固定資本M!H$43)</f>
        <v>7.3635905975293348E-2</v>
      </c>
      <c r="I23" s="353">
        <f>IF(H27固定資本M!I$43=0,0,H27固定資本M!I22/H27固定資本M!I$43)</f>
        <v>0.11582659142305286</v>
      </c>
      <c r="J23" s="353">
        <f>IF(H27固定資本M!J$43=0,0,H27固定資本M!J22/H27固定資本M!J$43)</f>
        <v>5.3847106524535705E-2</v>
      </c>
      <c r="K23" s="353">
        <f>IF(H27固定資本M!K$43=0,0,H27固定資本M!K22/H27固定資本M!K$43)</f>
        <v>0.12315160609403082</v>
      </c>
      <c r="L23" s="353">
        <f>IF(H27固定資本M!L$43=0,0,H27固定資本M!L22/H27固定資本M!L$43)</f>
        <v>4.7942165104361188E-2</v>
      </c>
      <c r="M23" s="353">
        <f>IF(H27固定資本M!M$43=0,0,H27固定資本M!M22/H27固定資本M!M$43)</f>
        <v>5.9773633859661765E-2</v>
      </c>
      <c r="N23" s="353">
        <f>IF(H27固定資本M!N$43=0,0,H27固定資本M!N22/H27固定資本M!N$43)</f>
        <v>0.19849825962845746</v>
      </c>
      <c r="O23" s="353">
        <f>IF(H27固定資本M!O$43=0,0,H27固定資本M!O22/H27固定資本M!O$43)</f>
        <v>5.9786847393029897E-2</v>
      </c>
      <c r="P23" s="353">
        <f>IF(H27固定資本M!P$43=0,0,H27固定資本M!P22/H27固定資本M!P$43)</f>
        <v>4.0094358482267806E-2</v>
      </c>
      <c r="Q23" s="353">
        <f>IF(H27固定資本M!Q$43=0,0,H27固定資本M!Q22/H27固定資本M!Q$43)</f>
        <v>9.1641478067671214E-2</v>
      </c>
      <c r="R23" s="353">
        <f>IF(H27固定資本M!R$43=0,0,H27固定資本M!R22/H27固定資本M!R$43)</f>
        <v>8.7848009795459564E-2</v>
      </c>
      <c r="S23" s="353">
        <f>IF(H27固定資本M!S$43=0,0,H27固定資本M!S22/H27固定資本M!S$43)</f>
        <v>4.3541388339656921E-2</v>
      </c>
      <c r="T23" s="353">
        <f>IF(H27固定資本M!T$43=0,0,H27固定資本M!T22/H27固定資本M!T$43)</f>
        <v>3.1041805379685608E-2</v>
      </c>
      <c r="U23" s="353">
        <f>IF(H27固定資本M!U$43=0,0,H27固定資本M!U22/H27固定資本M!U$43)</f>
        <v>0.12235697625087043</v>
      </c>
      <c r="V23" s="353">
        <f>IF(H27固定資本M!V$43=0,0,H27固定資本M!V22/H27固定資本M!V$43)</f>
        <v>3.8399315643914994E-2</v>
      </c>
      <c r="W23" s="353">
        <f>IF(H27固定資本M!W$43=0,0,H27固定資本M!W22/H27固定資本M!W$43)</f>
        <v>4.7654587700194144E-2</v>
      </c>
      <c r="X23" s="353">
        <f>IF(H27固定資本M!X$43=0,0,H27固定資本M!X22/H27固定資本M!X$43)</f>
        <v>0.10036811599527495</v>
      </c>
      <c r="Y23" s="353">
        <f>IF(H27固定資本M!Y$43=0,0,H27固定資本M!Y22/H27固定資本M!Y$43)</f>
        <v>3.2481188283532685E-2</v>
      </c>
      <c r="Z23" s="353">
        <f>IF(H27固定資本M!Z$43=0,0,H27固定資本M!Z22/H27固定資本M!Z$43)</f>
        <v>0.23863105348493643</v>
      </c>
      <c r="AA23" s="353">
        <f>IF(H27固定資本M!AA$43=0,0,H27固定資本M!AA22/H27固定資本M!AA$43)</f>
        <v>0.57830932672880142</v>
      </c>
      <c r="AB23" s="353">
        <f>IF(H27固定資本M!AB$43=0,0,H27固定資本M!AB22/H27固定資本M!AB$43)</f>
        <v>4.8136807196363672E-2</v>
      </c>
      <c r="AC23" s="353">
        <f>IF(H27固定資本M!AC$43=0,0,H27固定資本M!AC22/H27固定資本M!AC$43)</f>
        <v>3.8538520125839408E-2</v>
      </c>
      <c r="AD23" s="353">
        <f>IF(H27固定資本M!AD$43=0,0,H27固定資本M!AD22/H27固定資本M!AD$43)</f>
        <v>2.1000754864836227E-2</v>
      </c>
      <c r="AE23" s="353">
        <f>IF(H27固定資本M!AE$43=0,0,H27固定資本M!AE22/H27固定資本M!AE$43)</f>
        <v>1.5936905049845122E-2</v>
      </c>
      <c r="AF23" s="353">
        <f>IF(H27固定資本M!AF$43=0,0,H27固定資本M!AF22/H27固定資本M!AF$43)</f>
        <v>5.0467400685632158E-2</v>
      </c>
      <c r="AG23" s="353">
        <f>IF(H27固定資本M!AG$43=0,0,H27固定資本M!AG22/H27固定資本M!AG$43)</f>
        <v>2.7095480423608393E-2</v>
      </c>
      <c r="AH23" s="353">
        <f>IF(H27固定資本M!AH$43=0,0,H27固定資本M!AH22/H27固定資本M!AH$43)</f>
        <v>0</v>
      </c>
      <c r="AI23" s="353">
        <f>IF(H27固定資本M!AI$43=0,0,H27固定資本M!AI22/H27固定資本M!AI$43)</f>
        <v>4.1274079366720881E-2</v>
      </c>
      <c r="AJ23" s="353">
        <f>IF(H27固定資本M!AJ$43=0,0,H27固定資本M!AJ22/H27固定資本M!AJ$43)</f>
        <v>5.5349685277826265E-2</v>
      </c>
      <c r="AK23" s="353">
        <f>IF(H27固定資本M!AK$43=0,0,H27固定資本M!AK22/H27固定資本M!AK$43)</f>
        <v>5.5608511851795127E-3</v>
      </c>
      <c r="AL23" s="353">
        <f>IF(H27固定資本M!AL$43=0,0,H27固定資本M!AL22/H27固定資本M!AL$43)</f>
        <v>4.3972887502511743E-2</v>
      </c>
      <c r="AM23" s="353">
        <f>IF(H27固定資本M!AM$43=0,0,H27固定資本M!AM22/H27固定資本M!AM$43)</f>
        <v>2.2765213831988762E-2</v>
      </c>
      <c r="AN23" s="353">
        <f>IF(H27固定資本M!AN$43=0,0,H27固定資本M!AN22/H27固定資本M!AN$43)</f>
        <v>0</v>
      </c>
      <c r="AO23" s="353">
        <f>IF(H27固定資本M!AO$43=0,0,H27固定資本M!AO22/H27固定資本M!AO$43)</f>
        <v>0.21165172292545711</v>
      </c>
      <c r="AP23" s="340">
        <f>IF(H27固定資本M!AP$43=0,0,H27固定資本M!AP22/H27固定資本M!AP$43)</f>
        <v>5.7438064488147089E-2</v>
      </c>
    </row>
    <row r="24" spans="1:42">
      <c r="A24" s="135" t="s">
        <v>182</v>
      </c>
      <c r="B24" s="98" t="s">
        <v>351</v>
      </c>
      <c r="C24" s="352">
        <f>IF(H27固定資本M!C$43=0,0,H27固定資本M!C23/H27固定資本M!C$43)</f>
        <v>3.355626804392926E-3</v>
      </c>
      <c r="D24" s="353">
        <f>IF(H27固定資本M!D$43=0,0,H27固定資本M!D23/H27固定資本M!D$43)</f>
        <v>2.92477585829871E-3</v>
      </c>
      <c r="E24" s="353">
        <f>IF(H27固定資本M!E$43=0,0,H27固定資本M!E23/H27固定資本M!E$43)</f>
        <v>3.269587351743963E-3</v>
      </c>
      <c r="F24" s="353">
        <f>IF(H27固定資本M!F$43=0,0,H27固定資本M!F23/H27固定資本M!F$43)</f>
        <v>6.9476464749876916E-3</v>
      </c>
      <c r="G24" s="353">
        <f>IF(H27固定資本M!G$43=0,0,H27固定資本M!G23/H27固定資本M!G$43)</f>
        <v>2.0186953266810925E-2</v>
      </c>
      <c r="H24" s="353">
        <f>IF(H27固定資本M!H$43=0,0,H27固定資本M!H23/H27固定資本M!H$43)</f>
        <v>2.0008589946242425E-2</v>
      </c>
      <c r="I24" s="353">
        <f>IF(H27固定資本M!I$43=0,0,H27固定資本M!I23/H27固定資本M!I$43)</f>
        <v>2.6029158045957259E-2</v>
      </c>
      <c r="J24" s="353">
        <f>IF(H27固定資本M!J$43=0,0,H27固定資本M!J23/H27固定資本M!J$43)</f>
        <v>9.1283662071114605E-3</v>
      </c>
      <c r="K24" s="353">
        <f>IF(H27固定資本M!K$43=0,0,H27固定資本M!K23/H27固定資本M!K$43)</f>
        <v>1.1276532606200413E-2</v>
      </c>
      <c r="L24" s="353">
        <f>IF(H27固定資本M!L$43=0,0,H27固定資本M!L23/H27固定資本M!L$43)</f>
        <v>5.0971364195754529E-3</v>
      </c>
      <c r="M24" s="353">
        <f>IF(H27固定資本M!M$43=0,0,H27固定資本M!M23/H27固定資本M!M$43)</f>
        <v>1.1213333792917597E-2</v>
      </c>
      <c r="N24" s="353">
        <f>IF(H27固定資本M!N$43=0,0,H27固定資本M!N23/H27固定資本M!N$43)</f>
        <v>1.4919082192763375E-2</v>
      </c>
      <c r="O24" s="353">
        <f>IF(H27固定資本M!O$43=0,0,H27固定資本M!O23/H27固定資本M!O$43)</f>
        <v>1.4674412082233568E-2</v>
      </c>
      <c r="P24" s="353">
        <f>IF(H27固定資本M!P$43=0,0,H27固定資本M!P23/H27固定資本M!P$43)</f>
        <v>1.4191470038897171E-2</v>
      </c>
      <c r="Q24" s="353">
        <f>IF(H27固定資本M!Q$43=0,0,H27固定資本M!Q23/H27固定資本M!Q$43)</f>
        <v>9.8919397165370231E-3</v>
      </c>
      <c r="R24" s="353">
        <f>IF(H27固定資本M!R$43=0,0,H27固定資本M!R23/H27固定資本M!R$43)</f>
        <v>1.0510548184427627E-2</v>
      </c>
      <c r="S24" s="353">
        <f>IF(H27固定資本M!S$43=0,0,H27固定資本M!S23/H27固定資本M!S$43)</f>
        <v>1.3985464650243147E-2</v>
      </c>
      <c r="T24" s="353">
        <f>IF(H27固定資本M!T$43=0,0,H27固定資本M!T23/H27固定資本M!T$43)</f>
        <v>1.2316715346874837E-2</v>
      </c>
      <c r="U24" s="353">
        <f>IF(H27固定資本M!U$43=0,0,H27固定資本M!U23/H27固定資本M!U$43)</f>
        <v>2.216239342249177E-2</v>
      </c>
      <c r="V24" s="353">
        <f>IF(H27固定資本M!V$43=0,0,H27固定資本M!V23/H27固定資本M!V$43)</f>
        <v>3.566921941755704E-2</v>
      </c>
      <c r="W24" s="353">
        <f>IF(H27固定資本M!W$43=0,0,H27固定資本M!W23/H27固定資本M!W$43)</f>
        <v>8.9650849213913832E-3</v>
      </c>
      <c r="X24" s="353">
        <f>IF(H27固定資本M!X$43=0,0,H27固定資本M!X23/H27固定資本M!X$43)</f>
        <v>4.2620468335555023E-2</v>
      </c>
      <c r="Y24" s="353">
        <f>IF(H27固定資本M!Y$43=0,0,H27固定資本M!Y23/H27固定資本M!Y$43)</f>
        <v>1.5648991220621314E-2</v>
      </c>
      <c r="Z24" s="353">
        <f>IF(H27固定資本M!Z$43=0,0,H27固定資本M!Z23/H27固定資本M!Z$43)</f>
        <v>8.1399067642638073E-3</v>
      </c>
      <c r="AA24" s="353">
        <f>IF(H27固定資本M!AA$43=0,0,H27固定資本M!AA23/H27固定資本M!AA$43)</f>
        <v>0</v>
      </c>
      <c r="AB24" s="353">
        <f>IF(H27固定資本M!AB$43=0,0,H27固定資本M!AB23/H27固定資本M!AB$43)</f>
        <v>2.8459117830919359E-3</v>
      </c>
      <c r="AC24" s="353">
        <f>IF(H27固定資本M!AC$43=0,0,H27固定資本M!AC23/H27固定資本M!AC$43)</f>
        <v>3.159447618775281E-2</v>
      </c>
      <c r="AD24" s="353">
        <f>IF(H27固定資本M!AD$43=0,0,H27固定資本M!AD23/H27固定資本M!AD$43)</f>
        <v>9.3078147992106869E-2</v>
      </c>
      <c r="AE24" s="353">
        <f>IF(H27固定資本M!AE$43=0,0,H27固定資本M!AE23/H27固定資本M!AE$43)</f>
        <v>4.008882503421002E-3</v>
      </c>
      <c r="AF24" s="353">
        <f>IF(H27固定資本M!AF$43=0,0,H27固定資本M!AF23/H27固定資本M!AF$43)</f>
        <v>3.426431195967046E-2</v>
      </c>
      <c r="AG24" s="353">
        <f>IF(H27固定資本M!AG$43=0,0,H27固定資本M!AG23/H27固定資本M!AG$43)</f>
        <v>0.29454558360408761</v>
      </c>
      <c r="AH24" s="353">
        <f>IF(H27固定資本M!AH$43=0,0,H27固定資本M!AH23/H27固定資本M!AH$43)</f>
        <v>0</v>
      </c>
      <c r="AI24" s="353">
        <f>IF(H27固定資本M!AI$43=0,0,H27固定資本M!AI23/H27固定資本M!AI$43)</f>
        <v>2.2988708904077393E-2</v>
      </c>
      <c r="AJ24" s="353">
        <f>IF(H27固定資本M!AJ$43=0,0,H27固定資本M!AJ23/H27固定資本M!AJ$43)</f>
        <v>9.9233878562504131E-3</v>
      </c>
      <c r="AK24" s="353">
        <f>IF(H27固定資本M!AK$43=0,0,H27固定資本M!AK23/H27固定資本M!AK$43)</f>
        <v>1.3653922829327285E-2</v>
      </c>
      <c r="AL24" s="353">
        <f>IF(H27固定資本M!AL$43=0,0,H27固定資本M!AL23/H27固定資本M!AL$43)</f>
        <v>0.21699183802351951</v>
      </c>
      <c r="AM24" s="353">
        <f>IF(H27固定資本M!AM$43=0,0,H27固定資本M!AM23/H27固定資本M!AM$43)</f>
        <v>1.8395416086407605E-2</v>
      </c>
      <c r="AN24" s="353">
        <f>IF(H27固定資本M!AN$43=0,0,H27固定資本M!AN23/H27固定資本M!AN$43)</f>
        <v>0</v>
      </c>
      <c r="AO24" s="353">
        <f>IF(H27固定資本M!AO$43=0,0,H27固定資本M!AO23/H27固定資本M!AO$43)</f>
        <v>8.1838959212376938E-2</v>
      </c>
      <c r="AP24" s="340">
        <f>IF(H27固定資本M!AP$43=0,0,H27固定資本M!AP23/H27固定資本M!AP$43)</f>
        <v>5.3636699532405754E-2</v>
      </c>
    </row>
    <row r="25" spans="1:42">
      <c r="A25" s="135" t="s">
        <v>183</v>
      </c>
      <c r="B25" s="98" t="s">
        <v>352</v>
      </c>
      <c r="C25" s="352">
        <f>IF(H27固定資本M!C$43=0,0,H27固定資本M!C24/H27固定資本M!C$43)</f>
        <v>6.1288427222214163E-2</v>
      </c>
      <c r="D25" s="353">
        <f>IF(H27固定資本M!D$43=0,0,H27固定資本M!D24/H27固定資本M!D$43)</f>
        <v>0.15514979225891101</v>
      </c>
      <c r="E25" s="353">
        <f>IF(H27固定資本M!E$43=0,0,H27固定資本M!E24/H27固定資本M!E$43)</f>
        <v>0.20534764052093962</v>
      </c>
      <c r="F25" s="353">
        <f>IF(H27固定資本M!F$43=0,0,H27固定資本M!F24/H27固定資本M!F$43)</f>
        <v>3.9028736216072585E-2</v>
      </c>
      <c r="G25" s="353">
        <f>IF(H27固定資本M!G$43=0,0,H27固定資本M!G24/H27固定資本M!G$43)</f>
        <v>5.2661750981940501E-2</v>
      </c>
      <c r="H25" s="353">
        <f>IF(H27固定資本M!H$43=0,0,H27固定資本M!H24/H27固定資本M!H$43)</f>
        <v>3.8174213967111771E-2</v>
      </c>
      <c r="I25" s="353">
        <f>IF(H27固定資本M!I$43=0,0,H27固定資本M!I24/H27固定資本M!I$43)</f>
        <v>7.7250262917316806E-2</v>
      </c>
      <c r="J25" s="353">
        <f>IF(H27固定資本M!J$43=0,0,H27固定資本M!J24/H27固定資本M!J$43)</f>
        <v>1.2668471269439504E-2</v>
      </c>
      <c r="K25" s="353">
        <f>IF(H27固定資本M!K$43=0,0,H27固定資本M!K24/H27固定資本M!K$43)</f>
        <v>1.1805644985190452E-2</v>
      </c>
      <c r="L25" s="353">
        <f>IF(H27固定資本M!L$43=0,0,H27固定資本M!L24/H27固定資本M!L$43)</f>
        <v>2.8616670850502367E-2</v>
      </c>
      <c r="M25" s="353">
        <f>IF(H27固定資本M!M$43=0,0,H27固定資本M!M24/H27固定資本M!M$43)</f>
        <v>8.1567328572458159E-2</v>
      </c>
      <c r="N25" s="353">
        <f>IF(H27固定資本M!N$43=0,0,H27固定資本M!N24/H27固定資本M!N$43)</f>
        <v>2.0776466018228166E-2</v>
      </c>
      <c r="O25" s="353">
        <f>IF(H27固定資本M!O$43=0,0,H27固定資本M!O24/H27固定資本M!O$43)</f>
        <v>2.6899567009754766E-2</v>
      </c>
      <c r="P25" s="353">
        <f>IF(H27固定資本M!P$43=0,0,H27固定資本M!P24/H27固定資本M!P$43)</f>
        <v>8.204390068369917E-2</v>
      </c>
      <c r="Q25" s="353">
        <f>IF(H27固定資本M!Q$43=0,0,H27固定資本M!Q24/H27固定資本M!Q$43)</f>
        <v>2.4361144138815957E-2</v>
      </c>
      <c r="R25" s="353">
        <f>IF(H27固定資本M!R$43=0,0,H27固定資本M!R24/H27固定資本M!R$43)</f>
        <v>4.0391843473373615E-2</v>
      </c>
      <c r="S25" s="353">
        <f>IF(H27固定資本M!S$43=0,0,H27固定資本M!S24/H27固定資本M!S$43)</f>
        <v>1.0689894725591835E-2</v>
      </c>
      <c r="T25" s="353">
        <f>IF(H27固定資本M!T$43=0,0,H27固定資本M!T24/H27固定資本M!T$43)</f>
        <v>3.1369712949113281E-3</v>
      </c>
      <c r="U25" s="353">
        <f>IF(H27固定資本M!U$43=0,0,H27固定資本M!U24/H27固定資本M!U$43)</f>
        <v>9.1233748216622418E-3</v>
      </c>
      <c r="V25" s="353">
        <f>IF(H27固定資本M!V$43=0,0,H27固定資本M!V24/H27固定資本M!V$43)</f>
        <v>1.9610181740957913E-3</v>
      </c>
      <c r="W25" s="353">
        <f>IF(H27固定資本M!W$43=0,0,H27固定資本M!W24/H27固定資本M!W$43)</f>
        <v>9.556641503313458E-3</v>
      </c>
      <c r="X25" s="353">
        <f>IF(H27固定資本M!X$43=0,0,H27固定資本M!X24/H27固定資本M!X$43)</f>
        <v>6.3031777459544386E-2</v>
      </c>
      <c r="Y25" s="353">
        <f>IF(H27固定資本M!Y$43=0,0,H27固定資本M!Y24/H27固定資本M!Y$43)</f>
        <v>0.34287710949441452</v>
      </c>
      <c r="Z25" s="353">
        <f>IF(H27固定資本M!Z$43=0,0,H27固定資本M!Z24/H27固定資本M!Z$43)</f>
        <v>3.63095488175764E-3</v>
      </c>
      <c r="AA25" s="353">
        <f>IF(H27固定資本M!AA$43=0,0,H27固定資本M!AA24/H27固定資本M!AA$43)</f>
        <v>0</v>
      </c>
      <c r="AB25" s="353">
        <f>IF(H27固定資本M!AB$43=0,0,H27固定資本M!AB24/H27固定資本M!AB$43)</f>
        <v>0.13125523145548362</v>
      </c>
      <c r="AC25" s="353">
        <f>IF(H27固定資本M!AC$43=0,0,H27固定資本M!AC24/H27固定資本M!AC$43)</f>
        <v>0.18734540566148827</v>
      </c>
      <c r="AD25" s="353">
        <f>IF(H27固定資本M!AD$43=0,0,H27固定資本M!AD24/H27固定資本M!AD$43)</f>
        <v>3.0943996166320792E-2</v>
      </c>
      <c r="AE25" s="353">
        <f>IF(H27固定資本M!AE$43=0,0,H27固定資本M!AE24/H27固定資本M!AE$43)</f>
        <v>1.7993869445903879E-2</v>
      </c>
      <c r="AF25" s="353">
        <f>IF(H27固定資本M!AF$43=0,0,H27固定資本M!AF24/H27固定資本M!AF$43)</f>
        <v>0.28626614999360367</v>
      </c>
      <c r="AG25" s="353">
        <f>IF(H27固定資本M!AG$43=0,0,H27固定資本M!AG24/H27固定資本M!AG$43)</f>
        <v>1.2437266591293895E-2</v>
      </c>
      <c r="AH25" s="353">
        <f>IF(H27固定資本M!AH$43=0,0,H27固定資本M!AH24/H27固定資本M!AH$43)</f>
        <v>0</v>
      </c>
      <c r="AI25" s="353">
        <f>IF(H27固定資本M!AI$43=0,0,H27固定資本M!AI24/H27固定資本M!AI$43)</f>
        <v>3.453213872723683E-2</v>
      </c>
      <c r="AJ25" s="353">
        <f>IF(H27固定資本M!AJ$43=0,0,H27固定資本M!AJ24/H27固定資本M!AJ$43)</f>
        <v>4.8451338123934366E-2</v>
      </c>
      <c r="AK25" s="353">
        <f>IF(H27固定資本M!AK$43=0,0,H27固定資本M!AK24/H27固定資本M!AK$43)</f>
        <v>2.4965739770119798E-2</v>
      </c>
      <c r="AL25" s="353">
        <f>IF(H27固定資本M!AL$43=0,0,H27固定資本M!AL24/H27固定資本M!AL$43)</f>
        <v>0.11665227396683539</v>
      </c>
      <c r="AM25" s="353">
        <f>IF(H27固定資本M!AM$43=0,0,H27固定資本M!AM24/H27固定資本M!AM$43)</f>
        <v>0.10743592939874419</v>
      </c>
      <c r="AN25" s="353">
        <f>IF(H27固定資本M!AN$43=0,0,H27固定資本M!AN24/H27固定資本M!AN$43)</f>
        <v>0</v>
      </c>
      <c r="AO25" s="353">
        <f>IF(H27固定資本M!AO$43=0,0,H27固定資本M!AO24/H27固定資本M!AO$43)</f>
        <v>6.9224683544303792E-2</v>
      </c>
      <c r="AP25" s="340">
        <f>IF(H27固定資本M!AP$43=0,0,H27固定資本M!AP24/H27固定資本M!AP$43)</f>
        <v>7.5389554810972134E-2</v>
      </c>
    </row>
    <row r="26" spans="1:42">
      <c r="A26" s="135" t="s">
        <v>184</v>
      </c>
      <c r="B26" s="98" t="s">
        <v>17</v>
      </c>
      <c r="C26" s="352">
        <f>IF(H27固定資本M!C$43=0,0,H27固定資本M!C25/H27固定資本M!C$43)</f>
        <v>5.5491882952023099E-4</v>
      </c>
      <c r="D26" s="353">
        <f>IF(H27固定資本M!D$43=0,0,H27固定資本M!D25/H27固定資本M!D$43)</f>
        <v>1.8232013995189155E-2</v>
      </c>
      <c r="E26" s="353">
        <f>IF(H27固定資本M!E$43=0,0,H27固定資本M!E25/H27固定資本M!E$43)</f>
        <v>6.2648804625698076E-3</v>
      </c>
      <c r="F26" s="353">
        <f>IF(H27固定資本M!F$43=0,0,H27固定資本M!F25/H27固定資本M!F$43)</f>
        <v>1.2996553529701384E-2</v>
      </c>
      <c r="G26" s="353">
        <f>IF(H27固定資本M!G$43=0,0,H27固定資本M!G25/H27固定資本M!G$43)</f>
        <v>1.5047020336167201E-2</v>
      </c>
      <c r="H26" s="353">
        <f>IF(H27固定資本M!H$43=0,0,H27固定資本M!H25/H27固定資本M!H$43)</f>
        <v>6.56109951311903E-2</v>
      </c>
      <c r="I26" s="353">
        <f>IF(H27固定資本M!I$43=0,0,H27固定資本M!I25/H27固定資本M!I$43)</f>
        <v>3.9783342383646197E-2</v>
      </c>
      <c r="J26" s="353">
        <f>IF(H27固定資本M!J$43=0,0,H27固定資本M!J25/H27固定資本M!J$43)</f>
        <v>6.7095533563747191E-4</v>
      </c>
      <c r="K26" s="353">
        <f>IF(H27固定資本M!K$43=0,0,H27固定資本M!K25/H27固定資本M!K$43)</f>
        <v>1.2205978689928947E-3</v>
      </c>
      <c r="L26" s="353">
        <f>IF(H27固定資本M!L$43=0,0,H27固定資本M!L25/H27固定資本M!L$43)</f>
        <v>1.2215524683610181E-2</v>
      </c>
      <c r="M26" s="353">
        <f>IF(H27固定資本M!M$43=0,0,H27固定資本M!M25/H27固定資本M!M$43)</f>
        <v>1.7789044555649908E-2</v>
      </c>
      <c r="N26" s="353">
        <f>IF(H27固定資本M!N$43=0,0,H27固定資本M!N25/H27固定資本M!N$43)</f>
        <v>3.849851752097593E-3</v>
      </c>
      <c r="O26" s="353">
        <f>IF(H27固定資本M!O$43=0,0,H27固定資本M!O25/H27固定資本M!O$43)</f>
        <v>5.2596596781195855E-3</v>
      </c>
      <c r="P26" s="353">
        <f>IF(H27固定資本M!P$43=0,0,H27固定資本M!P25/H27固定資本M!P$43)</f>
        <v>3.8859473260336883E-2</v>
      </c>
      <c r="Q26" s="353">
        <f>IF(H27固定資本M!Q$43=0,0,H27固定資本M!Q25/H27固定資本M!Q$43)</f>
        <v>1.0915855413007753E-2</v>
      </c>
      <c r="R26" s="353">
        <f>IF(H27固定資本M!R$43=0,0,H27固定資本M!R25/H27固定資本M!R$43)</f>
        <v>9.0521437604126932E-3</v>
      </c>
      <c r="S26" s="353">
        <f>IF(H27固定資本M!S$43=0,0,H27固定資本M!S25/H27固定資本M!S$43)</f>
        <v>5.3043338855341205E-3</v>
      </c>
      <c r="T26" s="353">
        <f>IF(H27固定資本M!T$43=0,0,H27固定資本M!T25/H27固定資本M!T$43)</f>
        <v>2.5435353172797615E-3</v>
      </c>
      <c r="U26" s="353">
        <f>IF(H27固定資本M!U$43=0,0,H27固定資本M!U25/H27固定資本M!U$43)</f>
        <v>4.5547060582030001E-3</v>
      </c>
      <c r="V26" s="353">
        <f>IF(H27固定資本M!V$43=0,0,H27固定資本M!V25/H27固定資本M!V$43)</f>
        <v>3.1981981813566057E-3</v>
      </c>
      <c r="W26" s="353">
        <f>IF(H27固定資本M!W$43=0,0,H27固定資本M!W25/H27固定資本M!W$43)</f>
        <v>1.8279460912737286E-3</v>
      </c>
      <c r="X26" s="353">
        <f>IF(H27固定資本M!X$43=0,0,H27固定資本M!X25/H27固定資本M!X$43)</f>
        <v>2.8101890418201814E-2</v>
      </c>
      <c r="Y26" s="353">
        <f>IF(H27固定資本M!Y$43=0,0,H27固定資本M!Y25/H27固定資本M!Y$43)</f>
        <v>1.5259499440240956E-2</v>
      </c>
      <c r="Z26" s="353">
        <f>IF(H27固定資本M!Z$43=0,0,H27固定資本M!Z25/H27固定資本M!Z$43)</f>
        <v>2.9945356690568649E-4</v>
      </c>
      <c r="AA26" s="353">
        <f>IF(H27固定資本M!AA$43=0,0,H27固定資本M!AA25/H27固定資本M!AA$43)</f>
        <v>0</v>
      </c>
      <c r="AB26" s="353">
        <f>IF(H27固定資本M!AB$43=0,0,H27固定資本M!AB25/H27固定資本M!AB$43)</f>
        <v>7.9443955880950622E-3</v>
      </c>
      <c r="AC26" s="353">
        <f>IF(H27固定資本M!AC$43=0,0,H27固定資本M!AC25/H27固定資本M!AC$43)</f>
        <v>1.0646837893643754E-2</v>
      </c>
      <c r="AD26" s="353">
        <f>IF(H27固定資本M!AD$43=0,0,H27固定資本M!AD25/H27固定資本M!AD$43)</f>
        <v>1.2625505837730642E-2</v>
      </c>
      <c r="AE26" s="353">
        <f>IF(H27固定資本M!AE$43=0,0,H27固定資本M!AE25/H27固定資本M!AE$43)</f>
        <v>1.7125344096571456E-2</v>
      </c>
      <c r="AF26" s="353">
        <f>IF(H27固定資本M!AF$43=0,0,H27固定資本M!AF25/H27固定資本M!AF$43)</f>
        <v>8.3163400375241888E-3</v>
      </c>
      <c r="AG26" s="353">
        <f>IF(H27固定資本M!AG$43=0,0,H27固定資本M!AG25/H27固定資本M!AG$43)</f>
        <v>5.3348663474489947E-3</v>
      </c>
      <c r="AH26" s="353">
        <f>IF(H27固定資本M!AH$43=0,0,H27固定資本M!AH25/H27固定資本M!AH$43)</f>
        <v>0</v>
      </c>
      <c r="AI26" s="353">
        <f>IF(H27固定資本M!AI$43=0,0,H27固定資本M!AI25/H27固定資本M!AI$43)</f>
        <v>1.7867571709270731E-2</v>
      </c>
      <c r="AJ26" s="353">
        <f>IF(H27固定資本M!AJ$43=0,0,H27固定資本M!AJ25/H27固定資本M!AJ$43)</f>
        <v>1.1301006144552294E-2</v>
      </c>
      <c r="AK26" s="353">
        <f>IF(H27固定資本M!AK$43=0,0,H27固定資本M!AK25/H27固定資本M!AK$43)</f>
        <v>2.4054774120126003E-3</v>
      </c>
      <c r="AL26" s="353">
        <f>IF(H27固定資本M!AL$43=0,0,H27固定資本M!AL25/H27固定資本M!AL$43)</f>
        <v>2.6867781722148331E-2</v>
      </c>
      <c r="AM26" s="353">
        <f>IF(H27固定資本M!AM$43=0,0,H27固定資本M!AM25/H27固定資本M!AM$43)</f>
        <v>2.4084497168187613E-2</v>
      </c>
      <c r="AN26" s="353">
        <f>IF(H27固定資本M!AN$43=0,0,H27固定資本M!AN25/H27固定資本M!AN$43)</f>
        <v>0</v>
      </c>
      <c r="AO26" s="353">
        <f>IF(H27固定資本M!AO$43=0,0,H27固定資本M!AO25/H27固定資本M!AO$43)</f>
        <v>8.915699718706048E-2</v>
      </c>
      <c r="AP26" s="340">
        <f>IF(H27固定資本M!AP$43=0,0,H27固定資本M!AP25/H27固定資本M!AP$43)</f>
        <v>1.1733206108756151E-2</v>
      </c>
    </row>
    <row r="27" spans="1:42">
      <c r="A27" s="135" t="s">
        <v>185</v>
      </c>
      <c r="B27" s="98" t="s">
        <v>353</v>
      </c>
      <c r="C27" s="352">
        <f>IF(H27固定資本M!C$43=0,0,H27固定資本M!C26/H27固定資本M!C$43)</f>
        <v>0.21157567932220112</v>
      </c>
      <c r="D27" s="353">
        <f>IF(H27固定資本M!D$43=0,0,H27固定資本M!D26/H27固定資本M!D$43)</f>
        <v>0.26681062759676361</v>
      </c>
      <c r="E27" s="353">
        <f>IF(H27固定資本M!E$43=0,0,H27固定資本M!E26/H27固定資本M!E$43)</f>
        <v>0.11790263651624371</v>
      </c>
      <c r="F27" s="353">
        <f>IF(H27固定資本M!F$43=0,0,H27固定資本M!F26/H27固定資本M!F$43)</f>
        <v>0.4995428151644693</v>
      </c>
      <c r="G27" s="353">
        <f>IF(H27固定資本M!G$43=0,0,H27固定資本M!G26/H27固定資本M!G$43)</f>
        <v>0.1704397452595092</v>
      </c>
      <c r="H27" s="353">
        <f>IF(H27固定資本M!H$43=0,0,H27固定資本M!H26/H27固定資本M!H$43)</f>
        <v>0.13433760601014599</v>
      </c>
      <c r="I27" s="353">
        <f>IF(H27固定資本M!I$43=0,0,H27固定資本M!I26/H27固定資本M!I$43)</f>
        <v>0.1709643051078133</v>
      </c>
      <c r="J27" s="353">
        <f>IF(H27固定資本M!J$43=0,0,H27固定資本M!J26/H27固定資本M!J$43)</f>
        <v>6.7895663892881528E-2</v>
      </c>
      <c r="K27" s="353">
        <f>IF(H27固定資本M!K$43=0,0,H27固定資本M!K26/H27固定資本M!K$43)</f>
        <v>8.8865683842755644E-2</v>
      </c>
      <c r="L27" s="353">
        <f>IF(H27固定資本M!L$43=0,0,H27固定資本M!L26/H27固定資本M!L$43)</f>
        <v>9.7906347388980394E-2</v>
      </c>
      <c r="M27" s="353">
        <f>IF(H27固定資本M!M$43=0,0,H27固定資本M!M26/H27固定資本M!M$43)</f>
        <v>0.10514556809315355</v>
      </c>
      <c r="N27" s="353">
        <f>IF(H27固定資本M!N$43=0,0,H27固定資本M!N26/H27固定資本M!N$43)</f>
        <v>7.8510541759649013E-2</v>
      </c>
      <c r="O27" s="353">
        <f>IF(H27固定資本M!O$43=0,0,H27固定資本M!O26/H27固定資本M!O$43)</f>
        <v>0.22181433286077076</v>
      </c>
      <c r="P27" s="353">
        <f>IF(H27固定資本M!P$43=0,0,H27固定資本M!P26/H27固定資本M!P$43)</f>
        <v>0.23099778954402919</v>
      </c>
      <c r="Q27" s="353">
        <f>IF(H27固定資本M!Q$43=0,0,H27固定資本M!Q26/H27固定資本M!Q$43)</f>
        <v>7.9404287075673582E-2</v>
      </c>
      <c r="R27" s="353">
        <f>IF(H27固定資本M!R$43=0,0,H27固定資本M!R26/H27固定資本M!R$43)</f>
        <v>6.5692180694112687E-2</v>
      </c>
      <c r="S27" s="353">
        <f>IF(H27固定資本M!S$43=0,0,H27固定資本M!S26/H27固定資本M!S$43)</f>
        <v>4.2093197242558646E-2</v>
      </c>
      <c r="T27" s="353">
        <f>IF(H27固定資本M!T$43=0,0,H27固定資本M!T26/H27固定資本M!T$43)</f>
        <v>4.6653608184145955E-2</v>
      </c>
      <c r="U27" s="353">
        <f>IF(H27固定資本M!U$43=0,0,H27固定資本M!U26/H27固定資本M!U$43)</f>
        <v>0.10066000633692007</v>
      </c>
      <c r="V27" s="353">
        <f>IF(H27固定資本M!V$43=0,0,H27固定資本M!V26/H27固定資本M!V$43)</f>
        <v>2.3338172630168422E-2</v>
      </c>
      <c r="W27" s="353">
        <f>IF(H27固定資本M!W$43=0,0,H27固定資本M!W26/H27固定資本M!W$43)</f>
        <v>5.0001268859708091E-2</v>
      </c>
      <c r="X27" s="353">
        <f>IF(H27固定資本M!X$43=0,0,H27固定資本M!X26/H27固定資本M!X$43)</f>
        <v>0.21407274943273077</v>
      </c>
      <c r="Y27" s="353">
        <f>IF(H27固定資本M!Y$43=0,0,H27固定資本M!Y26/H27固定資本M!Y$43)</f>
        <v>0.1226327218153523</v>
      </c>
      <c r="Z27" s="353">
        <f>IF(H27固定資本M!Z$43=0,0,H27固定資本M!Z26/H27固定資本M!Z$43)</f>
        <v>0.26344561520238086</v>
      </c>
      <c r="AA27" s="353">
        <f>IF(H27固定資本M!AA$43=0,0,H27固定資本M!AA26/H27固定資本M!AA$43)</f>
        <v>0</v>
      </c>
      <c r="AB27" s="353">
        <f>IF(H27固定資本M!AB$43=0,0,H27固定資本M!AB26/H27固定資本M!AB$43)</f>
        <v>0.1747364405971541</v>
      </c>
      <c r="AC27" s="353">
        <f>IF(H27固定資本M!AC$43=0,0,H27固定資本M!AC26/H27固定資本M!AC$43)</f>
        <v>0.29768895470491308</v>
      </c>
      <c r="AD27" s="353">
        <f>IF(H27固定資本M!AD$43=0,0,H27固定資本M!AD26/H27固定資本M!AD$43)</f>
        <v>7.7720490265229578E-2</v>
      </c>
      <c r="AE27" s="353">
        <f>IF(H27固定資本M!AE$43=0,0,H27固定資本M!AE26/H27固定資本M!AE$43)</f>
        <v>0.86120569759215138</v>
      </c>
      <c r="AF27" s="353">
        <f>IF(H27固定資本M!AF$43=0,0,H27固定資本M!AF26/H27固定資本M!AF$43)</f>
        <v>0.43191351081153811</v>
      </c>
      <c r="AG27" s="353">
        <f>IF(H27固定資本M!AG$43=0,0,H27固定資本M!AG26/H27固定資本M!AG$43)</f>
        <v>0.17943154606738418</v>
      </c>
      <c r="AH27" s="353">
        <f>IF(H27固定資本M!AH$43=0,0,H27固定資本M!AH26/H27固定資本M!AH$43)</f>
        <v>0</v>
      </c>
      <c r="AI27" s="353">
        <f>IF(H27固定資本M!AI$43=0,0,H27固定資本M!AI26/H27固定資本M!AI$43)</f>
        <v>0.26834788985305591</v>
      </c>
      <c r="AJ27" s="353">
        <f>IF(H27固定資本M!AJ$43=0,0,H27固定資本M!AJ26/H27固定資本M!AJ$43)</f>
        <v>0.50933812196211503</v>
      </c>
      <c r="AK27" s="353">
        <f>IF(H27固定資本M!AK$43=0,0,H27固定資本M!AK26/H27固定資本M!AK$43)</f>
        <v>0.80988542956651233</v>
      </c>
      <c r="AL27" s="353">
        <f>IF(H27固定資本M!AL$43=0,0,H27固定資本M!AL26/H27固定資本M!AL$43)</f>
        <v>7.6425953745610425E-2</v>
      </c>
      <c r="AM27" s="353">
        <f>IF(H27固定資本M!AM$43=0,0,H27固定資本M!AM26/H27固定資本M!AM$43)</f>
        <v>0.27700283070119808</v>
      </c>
      <c r="AN27" s="353">
        <f>IF(H27固定資本M!AN$43=0,0,H27固定資本M!AN26/H27固定資本M!AN$43)</f>
        <v>0</v>
      </c>
      <c r="AO27" s="353">
        <f>IF(H27固定資本M!AO$43=0,0,H27固定資本M!AO26/H27固定資本M!AO$43)</f>
        <v>0</v>
      </c>
      <c r="AP27" s="340">
        <f>IF(H27固定資本M!AP$43=0,0,H27固定資本M!AP26/H27固定資本M!AP$43)</f>
        <v>0.23561462811791259</v>
      </c>
    </row>
    <row r="28" spans="1:42">
      <c r="A28" s="135" t="s">
        <v>186</v>
      </c>
      <c r="B28" s="98" t="s">
        <v>354</v>
      </c>
      <c r="C28" s="352">
        <f>IF(H27固定資本M!C$43=0,0,H27固定資本M!C27/H27固定資本M!C$43)</f>
        <v>0</v>
      </c>
      <c r="D28" s="353">
        <f>IF(H27固定資本M!D$43=0,0,H27固定資本M!D27/H27固定資本M!D$43)</f>
        <v>0</v>
      </c>
      <c r="E28" s="353">
        <f>IF(H27固定資本M!E$43=0,0,H27固定資本M!E27/H27固定資本M!E$43)</f>
        <v>0</v>
      </c>
      <c r="F28" s="353">
        <f>IF(H27固定資本M!F$43=0,0,H27固定資本M!F27/H27固定資本M!F$43)</f>
        <v>0</v>
      </c>
      <c r="G28" s="353">
        <f>IF(H27固定資本M!G$43=0,0,H27固定資本M!G27/H27固定資本M!G$43)</f>
        <v>0</v>
      </c>
      <c r="H28" s="353">
        <f>IF(H27固定資本M!H$43=0,0,H27固定資本M!H27/H27固定資本M!H$43)</f>
        <v>0</v>
      </c>
      <c r="I28" s="353">
        <f>IF(H27固定資本M!I$43=0,0,H27固定資本M!I27/H27固定資本M!I$43)</f>
        <v>0</v>
      </c>
      <c r="J28" s="353">
        <f>IF(H27固定資本M!J$43=0,0,H27固定資本M!J27/H27固定資本M!J$43)</f>
        <v>0</v>
      </c>
      <c r="K28" s="353">
        <f>IF(H27固定資本M!K$43=0,0,H27固定資本M!K27/H27固定資本M!K$43)</f>
        <v>0</v>
      </c>
      <c r="L28" s="353">
        <f>IF(H27固定資本M!L$43=0,0,H27固定資本M!L27/H27固定資本M!L$43)</f>
        <v>0</v>
      </c>
      <c r="M28" s="353">
        <f>IF(H27固定資本M!M$43=0,0,H27固定資本M!M27/H27固定資本M!M$43)</f>
        <v>0</v>
      </c>
      <c r="N28" s="353">
        <f>IF(H27固定資本M!N$43=0,0,H27固定資本M!N27/H27固定資本M!N$43)</f>
        <v>0</v>
      </c>
      <c r="O28" s="353">
        <f>IF(H27固定資本M!O$43=0,0,H27固定資本M!O27/H27固定資本M!O$43)</f>
        <v>0</v>
      </c>
      <c r="P28" s="353">
        <f>IF(H27固定資本M!P$43=0,0,H27固定資本M!P27/H27固定資本M!P$43)</f>
        <v>0</v>
      </c>
      <c r="Q28" s="353">
        <f>IF(H27固定資本M!Q$43=0,0,H27固定資本M!Q27/H27固定資本M!Q$43)</f>
        <v>0</v>
      </c>
      <c r="R28" s="353">
        <f>IF(H27固定資本M!R$43=0,0,H27固定資本M!R27/H27固定資本M!R$43)</f>
        <v>0</v>
      </c>
      <c r="S28" s="353">
        <f>IF(H27固定資本M!S$43=0,0,H27固定資本M!S27/H27固定資本M!S$43)</f>
        <v>0</v>
      </c>
      <c r="T28" s="353">
        <f>IF(H27固定資本M!T$43=0,0,H27固定資本M!T27/H27固定資本M!T$43)</f>
        <v>0</v>
      </c>
      <c r="U28" s="353">
        <f>IF(H27固定資本M!U$43=0,0,H27固定資本M!U27/H27固定資本M!U$43)</f>
        <v>0</v>
      </c>
      <c r="V28" s="353">
        <f>IF(H27固定資本M!V$43=0,0,H27固定資本M!V27/H27固定資本M!V$43)</f>
        <v>0</v>
      </c>
      <c r="W28" s="353">
        <f>IF(H27固定資本M!W$43=0,0,H27固定資本M!W27/H27固定資本M!W$43)</f>
        <v>0</v>
      </c>
      <c r="X28" s="353">
        <f>IF(H27固定資本M!X$43=0,0,H27固定資本M!X27/H27固定資本M!X$43)</f>
        <v>0</v>
      </c>
      <c r="Y28" s="353">
        <f>IF(H27固定資本M!Y$43=0,0,H27固定資本M!Y27/H27固定資本M!Y$43)</f>
        <v>0</v>
      </c>
      <c r="Z28" s="353">
        <f>IF(H27固定資本M!Z$43=0,0,H27固定資本M!Z27/H27固定資本M!Z$43)</f>
        <v>0</v>
      </c>
      <c r="AA28" s="353">
        <f>IF(H27固定資本M!AA$43=0,0,H27固定資本M!AA27/H27固定資本M!AA$43)</f>
        <v>0</v>
      </c>
      <c r="AB28" s="353">
        <f>IF(H27固定資本M!AB$43=0,0,H27固定資本M!AB27/H27固定資本M!AB$43)</f>
        <v>0</v>
      </c>
      <c r="AC28" s="353">
        <f>IF(H27固定資本M!AC$43=0,0,H27固定資本M!AC27/H27固定資本M!AC$43)</f>
        <v>0</v>
      </c>
      <c r="AD28" s="353">
        <f>IF(H27固定資本M!AD$43=0,0,H27固定資本M!AD27/H27固定資本M!AD$43)</f>
        <v>0</v>
      </c>
      <c r="AE28" s="353">
        <f>IF(H27固定資本M!AE$43=0,0,H27固定資本M!AE27/H27固定資本M!AE$43)</f>
        <v>0</v>
      </c>
      <c r="AF28" s="353">
        <f>IF(H27固定資本M!AF$43=0,0,H27固定資本M!AF27/H27固定資本M!AF$43)</f>
        <v>0</v>
      </c>
      <c r="AG28" s="353">
        <f>IF(H27固定資本M!AG$43=0,0,H27固定資本M!AG27/H27固定資本M!AG$43)</f>
        <v>0</v>
      </c>
      <c r="AH28" s="353">
        <f>IF(H27固定資本M!AH$43=0,0,H27固定資本M!AH27/H27固定資本M!AH$43)</f>
        <v>0</v>
      </c>
      <c r="AI28" s="353">
        <f>IF(H27固定資本M!AI$43=0,0,H27固定資本M!AI27/H27固定資本M!AI$43)</f>
        <v>0</v>
      </c>
      <c r="AJ28" s="353">
        <f>IF(H27固定資本M!AJ$43=0,0,H27固定資本M!AJ27/H27固定資本M!AJ$43)</f>
        <v>0</v>
      </c>
      <c r="AK28" s="353">
        <f>IF(H27固定資本M!AK$43=0,0,H27固定資本M!AK27/H27固定資本M!AK$43)</f>
        <v>0</v>
      </c>
      <c r="AL28" s="353">
        <f>IF(H27固定資本M!AL$43=0,0,H27固定資本M!AL27/H27固定資本M!AL$43)</f>
        <v>0</v>
      </c>
      <c r="AM28" s="353">
        <f>IF(H27固定資本M!AM$43=0,0,H27固定資本M!AM27/H27固定資本M!AM$43)</f>
        <v>0</v>
      </c>
      <c r="AN28" s="353">
        <f>IF(H27固定資本M!AN$43=0,0,H27固定資本M!AN27/H27固定資本M!AN$43)</f>
        <v>0</v>
      </c>
      <c r="AO28" s="353">
        <f>IF(H27固定資本M!AO$43=0,0,H27固定資本M!AO27/H27固定資本M!AO$43)</f>
        <v>0</v>
      </c>
      <c r="AP28" s="340">
        <f>IF(H27固定資本M!AP$43=0,0,H27固定資本M!AP27/H27固定資本M!AP$43)</f>
        <v>0</v>
      </c>
    </row>
    <row r="29" spans="1:42">
      <c r="A29" s="135" t="s">
        <v>187</v>
      </c>
      <c r="B29" s="98" t="s">
        <v>355</v>
      </c>
      <c r="C29" s="352">
        <f>IF(H27固定資本M!C$43=0,0,H27固定資本M!C28/H27固定資本M!C$43)</f>
        <v>0</v>
      </c>
      <c r="D29" s="353">
        <f>IF(H27固定資本M!D$43=0,0,H27固定資本M!D28/H27固定資本M!D$43)</f>
        <v>0</v>
      </c>
      <c r="E29" s="353">
        <f>IF(H27固定資本M!E$43=0,0,H27固定資本M!E28/H27固定資本M!E$43)</f>
        <v>0</v>
      </c>
      <c r="F29" s="353">
        <f>IF(H27固定資本M!F$43=0,0,H27固定資本M!F28/H27固定資本M!F$43)</f>
        <v>0</v>
      </c>
      <c r="G29" s="353">
        <f>IF(H27固定資本M!G$43=0,0,H27固定資本M!G28/H27固定資本M!G$43)</f>
        <v>0</v>
      </c>
      <c r="H29" s="353">
        <f>IF(H27固定資本M!H$43=0,0,H27固定資本M!H28/H27固定資本M!H$43)</f>
        <v>0</v>
      </c>
      <c r="I29" s="353">
        <f>IF(H27固定資本M!I$43=0,0,H27固定資本M!I28/H27固定資本M!I$43)</f>
        <v>0</v>
      </c>
      <c r="J29" s="353">
        <f>IF(H27固定資本M!J$43=0,0,H27固定資本M!J28/H27固定資本M!J$43)</f>
        <v>0</v>
      </c>
      <c r="K29" s="353">
        <f>IF(H27固定資本M!K$43=0,0,H27固定資本M!K28/H27固定資本M!K$43)</f>
        <v>0</v>
      </c>
      <c r="L29" s="353">
        <f>IF(H27固定資本M!L$43=0,0,H27固定資本M!L28/H27固定資本M!L$43)</f>
        <v>0</v>
      </c>
      <c r="M29" s="353">
        <f>IF(H27固定資本M!M$43=0,0,H27固定資本M!M28/H27固定資本M!M$43)</f>
        <v>0</v>
      </c>
      <c r="N29" s="353">
        <f>IF(H27固定資本M!N$43=0,0,H27固定資本M!N28/H27固定資本M!N$43)</f>
        <v>0</v>
      </c>
      <c r="O29" s="353">
        <f>IF(H27固定資本M!O$43=0,0,H27固定資本M!O28/H27固定資本M!O$43)</f>
        <v>0</v>
      </c>
      <c r="P29" s="353">
        <f>IF(H27固定資本M!P$43=0,0,H27固定資本M!P28/H27固定資本M!P$43)</f>
        <v>0</v>
      </c>
      <c r="Q29" s="353">
        <f>IF(H27固定資本M!Q$43=0,0,H27固定資本M!Q28/H27固定資本M!Q$43)</f>
        <v>0</v>
      </c>
      <c r="R29" s="353">
        <f>IF(H27固定資本M!R$43=0,0,H27固定資本M!R28/H27固定資本M!R$43)</f>
        <v>0</v>
      </c>
      <c r="S29" s="353">
        <f>IF(H27固定資本M!S$43=0,0,H27固定資本M!S28/H27固定資本M!S$43)</f>
        <v>0</v>
      </c>
      <c r="T29" s="353">
        <f>IF(H27固定資本M!T$43=0,0,H27固定資本M!T28/H27固定資本M!T$43)</f>
        <v>0</v>
      </c>
      <c r="U29" s="353">
        <f>IF(H27固定資本M!U$43=0,0,H27固定資本M!U28/H27固定資本M!U$43)</f>
        <v>0</v>
      </c>
      <c r="V29" s="353">
        <f>IF(H27固定資本M!V$43=0,0,H27固定資本M!V28/H27固定資本M!V$43)</f>
        <v>0</v>
      </c>
      <c r="W29" s="353">
        <f>IF(H27固定資本M!W$43=0,0,H27固定資本M!W28/H27固定資本M!W$43)</f>
        <v>0</v>
      </c>
      <c r="X29" s="353">
        <f>IF(H27固定資本M!X$43=0,0,H27固定資本M!X28/H27固定資本M!X$43)</f>
        <v>0</v>
      </c>
      <c r="Y29" s="353">
        <f>IF(H27固定資本M!Y$43=0,0,H27固定資本M!Y28/H27固定資本M!Y$43)</f>
        <v>0</v>
      </c>
      <c r="Z29" s="353">
        <f>IF(H27固定資本M!Z$43=0,0,H27固定資本M!Z28/H27固定資本M!Z$43)</f>
        <v>0</v>
      </c>
      <c r="AA29" s="353">
        <f>IF(H27固定資本M!AA$43=0,0,H27固定資本M!AA28/H27固定資本M!AA$43)</f>
        <v>0</v>
      </c>
      <c r="AB29" s="353">
        <f>IF(H27固定資本M!AB$43=0,0,H27固定資本M!AB28/H27固定資本M!AB$43)</f>
        <v>0</v>
      </c>
      <c r="AC29" s="353">
        <f>IF(H27固定資本M!AC$43=0,0,H27固定資本M!AC28/H27固定資本M!AC$43)</f>
        <v>0</v>
      </c>
      <c r="AD29" s="353">
        <f>IF(H27固定資本M!AD$43=0,0,H27固定資本M!AD28/H27固定資本M!AD$43)</f>
        <v>0</v>
      </c>
      <c r="AE29" s="353">
        <f>IF(H27固定資本M!AE$43=0,0,H27固定資本M!AE28/H27固定資本M!AE$43)</f>
        <v>0</v>
      </c>
      <c r="AF29" s="353">
        <f>IF(H27固定資本M!AF$43=0,0,H27固定資本M!AF28/H27固定資本M!AF$43)</f>
        <v>0</v>
      </c>
      <c r="AG29" s="353">
        <f>IF(H27固定資本M!AG$43=0,0,H27固定資本M!AG28/H27固定資本M!AG$43)</f>
        <v>0</v>
      </c>
      <c r="AH29" s="353">
        <f>IF(H27固定資本M!AH$43=0,0,H27固定資本M!AH28/H27固定資本M!AH$43)</f>
        <v>0</v>
      </c>
      <c r="AI29" s="353">
        <f>IF(H27固定資本M!AI$43=0,0,H27固定資本M!AI28/H27固定資本M!AI$43)</f>
        <v>0</v>
      </c>
      <c r="AJ29" s="353">
        <f>IF(H27固定資本M!AJ$43=0,0,H27固定資本M!AJ28/H27固定資本M!AJ$43)</f>
        <v>0</v>
      </c>
      <c r="AK29" s="353">
        <f>IF(H27固定資本M!AK$43=0,0,H27固定資本M!AK28/H27固定資本M!AK$43)</f>
        <v>0</v>
      </c>
      <c r="AL29" s="353">
        <f>IF(H27固定資本M!AL$43=0,0,H27固定資本M!AL28/H27固定資本M!AL$43)</f>
        <v>0</v>
      </c>
      <c r="AM29" s="353">
        <f>IF(H27固定資本M!AM$43=0,0,H27固定資本M!AM28/H27固定資本M!AM$43)</f>
        <v>0</v>
      </c>
      <c r="AN29" s="353">
        <f>IF(H27固定資本M!AN$43=0,0,H27固定資本M!AN28/H27固定資本M!AN$43)</f>
        <v>0</v>
      </c>
      <c r="AO29" s="353">
        <f>IF(H27固定資本M!AO$43=0,0,H27固定資本M!AO28/H27固定資本M!AO$43)</f>
        <v>0</v>
      </c>
      <c r="AP29" s="340">
        <f>IF(H27固定資本M!AP$43=0,0,H27固定資本M!AP28/H27固定資本M!AP$43)</f>
        <v>0</v>
      </c>
    </row>
    <row r="30" spans="1:42">
      <c r="A30" s="135" t="s">
        <v>188</v>
      </c>
      <c r="B30" s="98" t="s">
        <v>356</v>
      </c>
      <c r="C30" s="352">
        <f>IF(H27固定資本M!C$43=0,0,H27固定資本M!C29/H27固定資本M!C$43)</f>
        <v>0</v>
      </c>
      <c r="D30" s="353">
        <f>IF(H27固定資本M!D$43=0,0,H27固定資本M!D29/H27固定資本M!D$43)</f>
        <v>0</v>
      </c>
      <c r="E30" s="353">
        <f>IF(H27固定資本M!E$43=0,0,H27固定資本M!E29/H27固定資本M!E$43)</f>
        <v>0</v>
      </c>
      <c r="F30" s="353">
        <f>IF(H27固定資本M!F$43=0,0,H27固定資本M!F29/H27固定資本M!F$43)</f>
        <v>0</v>
      </c>
      <c r="G30" s="353">
        <f>IF(H27固定資本M!G$43=0,0,H27固定資本M!G29/H27固定資本M!G$43)</f>
        <v>0</v>
      </c>
      <c r="H30" s="353">
        <f>IF(H27固定資本M!H$43=0,0,H27固定資本M!H29/H27固定資本M!H$43)</f>
        <v>0</v>
      </c>
      <c r="I30" s="353">
        <f>IF(H27固定資本M!I$43=0,0,H27固定資本M!I29/H27固定資本M!I$43)</f>
        <v>0</v>
      </c>
      <c r="J30" s="353">
        <f>IF(H27固定資本M!J$43=0,0,H27固定資本M!J29/H27固定資本M!J$43)</f>
        <v>0</v>
      </c>
      <c r="K30" s="353">
        <f>IF(H27固定資本M!K$43=0,0,H27固定資本M!K29/H27固定資本M!K$43)</f>
        <v>0</v>
      </c>
      <c r="L30" s="353">
        <f>IF(H27固定資本M!L$43=0,0,H27固定資本M!L29/H27固定資本M!L$43)</f>
        <v>0</v>
      </c>
      <c r="M30" s="353">
        <f>IF(H27固定資本M!M$43=0,0,H27固定資本M!M29/H27固定資本M!M$43)</f>
        <v>0</v>
      </c>
      <c r="N30" s="353">
        <f>IF(H27固定資本M!N$43=0,0,H27固定資本M!N29/H27固定資本M!N$43)</f>
        <v>0</v>
      </c>
      <c r="O30" s="353">
        <f>IF(H27固定資本M!O$43=0,0,H27固定資本M!O29/H27固定資本M!O$43)</f>
        <v>0</v>
      </c>
      <c r="P30" s="353">
        <f>IF(H27固定資本M!P$43=0,0,H27固定資本M!P29/H27固定資本M!P$43)</f>
        <v>0</v>
      </c>
      <c r="Q30" s="353">
        <f>IF(H27固定資本M!Q$43=0,0,H27固定資本M!Q29/H27固定資本M!Q$43)</f>
        <v>0</v>
      </c>
      <c r="R30" s="353">
        <f>IF(H27固定資本M!R$43=0,0,H27固定資本M!R29/H27固定資本M!R$43)</f>
        <v>0</v>
      </c>
      <c r="S30" s="353">
        <f>IF(H27固定資本M!S$43=0,0,H27固定資本M!S29/H27固定資本M!S$43)</f>
        <v>0</v>
      </c>
      <c r="T30" s="353">
        <f>IF(H27固定資本M!T$43=0,0,H27固定資本M!T29/H27固定資本M!T$43)</f>
        <v>0</v>
      </c>
      <c r="U30" s="353">
        <f>IF(H27固定資本M!U$43=0,0,H27固定資本M!U29/H27固定資本M!U$43)</f>
        <v>0</v>
      </c>
      <c r="V30" s="353">
        <f>IF(H27固定資本M!V$43=0,0,H27固定資本M!V29/H27固定資本M!V$43)</f>
        <v>0</v>
      </c>
      <c r="W30" s="353">
        <f>IF(H27固定資本M!W$43=0,0,H27固定資本M!W29/H27固定資本M!W$43)</f>
        <v>0</v>
      </c>
      <c r="X30" s="353">
        <f>IF(H27固定資本M!X$43=0,0,H27固定資本M!X29/H27固定資本M!X$43)</f>
        <v>0</v>
      </c>
      <c r="Y30" s="353">
        <f>IF(H27固定資本M!Y$43=0,0,H27固定資本M!Y29/H27固定資本M!Y$43)</f>
        <v>0</v>
      </c>
      <c r="Z30" s="353">
        <f>IF(H27固定資本M!Z$43=0,0,H27固定資本M!Z29/H27固定資本M!Z$43)</f>
        <v>0</v>
      </c>
      <c r="AA30" s="353">
        <f>IF(H27固定資本M!AA$43=0,0,H27固定資本M!AA29/H27固定資本M!AA$43)</f>
        <v>0</v>
      </c>
      <c r="AB30" s="353">
        <f>IF(H27固定資本M!AB$43=0,0,H27固定資本M!AB29/H27固定資本M!AB$43)</f>
        <v>0</v>
      </c>
      <c r="AC30" s="353">
        <f>IF(H27固定資本M!AC$43=0,0,H27固定資本M!AC29/H27固定資本M!AC$43)</f>
        <v>0</v>
      </c>
      <c r="AD30" s="353">
        <f>IF(H27固定資本M!AD$43=0,0,H27固定資本M!AD29/H27固定資本M!AD$43)</f>
        <v>0</v>
      </c>
      <c r="AE30" s="353">
        <f>IF(H27固定資本M!AE$43=0,0,H27固定資本M!AE29/H27固定資本M!AE$43)</f>
        <v>0</v>
      </c>
      <c r="AF30" s="353">
        <f>IF(H27固定資本M!AF$43=0,0,H27固定資本M!AF29/H27固定資本M!AF$43)</f>
        <v>0</v>
      </c>
      <c r="AG30" s="353">
        <f>IF(H27固定資本M!AG$43=0,0,H27固定資本M!AG29/H27固定資本M!AG$43)</f>
        <v>0</v>
      </c>
      <c r="AH30" s="353">
        <f>IF(H27固定資本M!AH$43=0,0,H27固定資本M!AH29/H27固定資本M!AH$43)</f>
        <v>0</v>
      </c>
      <c r="AI30" s="353">
        <f>IF(H27固定資本M!AI$43=0,0,H27固定資本M!AI29/H27固定資本M!AI$43)</f>
        <v>0</v>
      </c>
      <c r="AJ30" s="353">
        <f>IF(H27固定資本M!AJ$43=0,0,H27固定資本M!AJ29/H27固定資本M!AJ$43)</f>
        <v>0</v>
      </c>
      <c r="AK30" s="353">
        <f>IF(H27固定資本M!AK$43=0,0,H27固定資本M!AK29/H27固定資本M!AK$43)</f>
        <v>0</v>
      </c>
      <c r="AL30" s="353">
        <f>IF(H27固定資本M!AL$43=0,0,H27固定資本M!AL29/H27固定資本M!AL$43)</f>
        <v>0</v>
      </c>
      <c r="AM30" s="353">
        <f>IF(H27固定資本M!AM$43=0,0,H27固定資本M!AM29/H27固定資本M!AM$43)</f>
        <v>0</v>
      </c>
      <c r="AN30" s="353">
        <f>IF(H27固定資本M!AN$43=0,0,H27固定資本M!AN29/H27固定資本M!AN$43)</f>
        <v>0</v>
      </c>
      <c r="AO30" s="353">
        <f>IF(H27固定資本M!AO$43=0,0,H27固定資本M!AO29/H27固定資本M!AO$43)</f>
        <v>0</v>
      </c>
      <c r="AP30" s="340">
        <f>IF(H27固定資本M!AP$43=0,0,H27固定資本M!AP29/H27固定資本M!AP$43)</f>
        <v>0</v>
      </c>
    </row>
    <row r="31" spans="1:42">
      <c r="A31" s="135" t="s">
        <v>189</v>
      </c>
      <c r="B31" s="98" t="s">
        <v>357</v>
      </c>
      <c r="C31" s="352">
        <f>IF(H27固定資本M!C$43=0,0,H27固定資本M!C30/H27固定資本M!C$43)</f>
        <v>0.24472863381160326</v>
      </c>
      <c r="D31" s="353">
        <f>IF(H27固定資本M!D$43=0,0,H27固定資本M!D30/H27固定資本M!D$43)</f>
        <v>0.12092718128143451</v>
      </c>
      <c r="E31" s="353">
        <f>IF(H27固定資本M!E$43=0,0,H27固定資本M!E30/H27固定資本M!E$43)</f>
        <v>0.12825998705331182</v>
      </c>
      <c r="F31" s="353">
        <f>IF(H27固定資本M!F$43=0,0,H27固定資本M!F30/H27固定資本M!F$43)</f>
        <v>9.1944950256726873E-2</v>
      </c>
      <c r="G31" s="353">
        <f>IF(H27固定資本M!G$43=0,0,H27固定資本M!G30/H27固定資本M!G$43)</f>
        <v>7.1039164812175037E-2</v>
      </c>
      <c r="H31" s="353">
        <f>IF(H27固定資本M!H$43=0,0,H27固定資本M!H30/H27固定資本M!H$43)</f>
        <v>0.14295923648051595</v>
      </c>
      <c r="I31" s="353">
        <f>IF(H27固定資本M!I$43=0,0,H27固定資本M!I30/H27固定資本M!I$43)</f>
        <v>9.4600743729507913E-2</v>
      </c>
      <c r="J31" s="353">
        <f>IF(H27固定資本M!J$43=0,0,H27固定資本M!J30/H27固定資本M!J$43)</f>
        <v>3.5816985224333908E-2</v>
      </c>
      <c r="K31" s="353">
        <f>IF(H27固定資本M!K$43=0,0,H27固定資本M!K30/H27固定資本M!K$43)</f>
        <v>6.9638467869720777E-2</v>
      </c>
      <c r="L31" s="353">
        <f>IF(H27固定資本M!L$43=0,0,H27固定資本M!L30/H27固定資本M!L$43)</f>
        <v>6.9306513926050195E-2</v>
      </c>
      <c r="M31" s="353">
        <f>IF(H27固定資本M!M$43=0,0,H27固定資本M!M30/H27固定資本M!M$43)</f>
        <v>8.4332667980659859E-2</v>
      </c>
      <c r="N31" s="353">
        <f>IF(H27固定資本M!N$43=0,0,H27固定資本M!N30/H27固定資本M!N$43)</f>
        <v>6.6364610054423387E-2</v>
      </c>
      <c r="O31" s="353">
        <f>IF(H27固定資本M!O$43=0,0,H27固定資本M!O30/H27固定資本M!O$43)</f>
        <v>4.509130446475567E-2</v>
      </c>
      <c r="P31" s="353">
        <f>IF(H27固定資本M!P$43=0,0,H27固定資本M!P30/H27固定資本M!P$43)</f>
        <v>8.9180189288141795E-2</v>
      </c>
      <c r="Q31" s="353">
        <f>IF(H27固定資本M!Q$43=0,0,H27固定資本M!Q30/H27固定資本M!Q$43)</f>
        <v>8.2803468898134377E-2</v>
      </c>
      <c r="R31" s="353">
        <f>IF(H27固定資本M!R$43=0,0,H27固定資本M!R30/H27固定資本M!R$43)</f>
        <v>7.2961621068267132E-2</v>
      </c>
      <c r="S31" s="353">
        <f>IF(H27固定資本M!S$43=0,0,H27固定資本M!S30/H27固定資本M!S$43)</f>
        <v>3.2101747448297975E-2</v>
      </c>
      <c r="T31" s="353">
        <f>IF(H27固定資本M!T$43=0,0,H27固定資本M!T30/H27固定資本M!T$43)</f>
        <v>7.4088763878529432E-2</v>
      </c>
      <c r="U31" s="353">
        <f>IF(H27固定資本M!U$43=0,0,H27固定資本M!U30/H27固定資本M!U$43)</f>
        <v>3.9756118081524301E-2</v>
      </c>
      <c r="V31" s="353">
        <f>IF(H27固定資本M!V$43=0,0,H27固定資本M!V30/H27固定資本M!V$43)</f>
        <v>2.5559039732957554E-2</v>
      </c>
      <c r="W31" s="353">
        <f>IF(H27固定資本M!W$43=0,0,H27固定資本M!W30/H27固定資本M!W$43)</f>
        <v>4.415805168719724E-2</v>
      </c>
      <c r="X31" s="353">
        <f>IF(H27固定資本M!X$43=0,0,H27固定資本M!X30/H27固定資本M!X$43)</f>
        <v>9.1702334809045313E-2</v>
      </c>
      <c r="Y31" s="353">
        <f>IF(H27固定資本M!Y$43=0,0,H27固定資本M!Y30/H27固定資本M!Y$43)</f>
        <v>0.11481342520544717</v>
      </c>
      <c r="Z31" s="353">
        <f>IF(H27固定資本M!Z$43=0,0,H27固定資本M!Z30/H27固定資本M!Z$43)</f>
        <v>4.2980053863058192E-2</v>
      </c>
      <c r="AA31" s="353">
        <f>IF(H27固定資本M!AA$43=0,0,H27固定資本M!AA30/H27固定資本M!AA$43)</f>
        <v>7.4366160464055267E-2</v>
      </c>
      <c r="AB31" s="353">
        <f>IF(H27固定資本M!AB$43=0,0,H27固定資本M!AB30/H27固定資本M!AB$43)</f>
        <v>0.13736451192506965</v>
      </c>
      <c r="AC31" s="353">
        <f>IF(H27固定資本M!AC$43=0,0,H27固定資本M!AC30/H27固定資本M!AC$43)</f>
        <v>6.693978031920593E-2</v>
      </c>
      <c r="AD31" s="353">
        <f>IF(H27固定資本M!AD$43=0,0,H27固定資本M!AD30/H27固定資本M!AD$43)</f>
        <v>3.9682658172950351E-2</v>
      </c>
      <c r="AE31" s="353">
        <f>IF(H27固定資本M!AE$43=0,0,H27固定資本M!AE30/H27固定資本M!AE$43)</f>
        <v>2.4090011826763194E-2</v>
      </c>
      <c r="AF31" s="353">
        <f>IF(H27固定資本M!AF$43=0,0,H27固定資本M!AF30/H27固定資本M!AF$43)</f>
        <v>6.6663789220077457E-2</v>
      </c>
      <c r="AG31" s="353">
        <f>IF(H27固定資本M!AG$43=0,0,H27固定資本M!AG30/H27固定資本M!AG$43)</f>
        <v>7.1054369175636081E-2</v>
      </c>
      <c r="AH31" s="353">
        <f>IF(H27固定資本M!AH$43=0,0,H27固定資本M!AH30/H27固定資本M!AH$43)</f>
        <v>0</v>
      </c>
      <c r="AI31" s="353">
        <f>IF(H27固定資本M!AI$43=0,0,H27固定資本M!AI30/H27固定資本M!AI$43)</f>
        <v>3.8843250256188483E-2</v>
      </c>
      <c r="AJ31" s="353">
        <f>IF(H27固定資本M!AJ$43=0,0,H27固定資本M!AJ30/H27固定資本M!AJ$43)</f>
        <v>8.5520807755685269E-2</v>
      </c>
      <c r="AK31" s="353">
        <f>IF(H27固定資本M!AK$43=0,0,H27固定資本M!AK30/H27固定資本M!AK$43)</f>
        <v>1.7395483194664118E-2</v>
      </c>
      <c r="AL31" s="353">
        <f>IF(H27固定資本M!AL$43=0,0,H27固定資本M!AL30/H27固定資本M!AL$43)</f>
        <v>0.15319816953563808</v>
      </c>
      <c r="AM31" s="353">
        <f>IF(H27固定資本M!AM$43=0,0,H27固定資本M!AM30/H27固定資本M!AM$43)</f>
        <v>0.10017926494704582</v>
      </c>
      <c r="AN31" s="353">
        <f>IF(H27固定資本M!AN$43=0,0,H27固定資本M!AN30/H27固定資本M!AN$43)</f>
        <v>0</v>
      </c>
      <c r="AO31" s="353">
        <f>IF(H27固定資本M!AO$43=0,0,H27固定資本M!AO30/H27固定資本M!AO$43)</f>
        <v>0.18411568213783402</v>
      </c>
      <c r="AP31" s="340">
        <f>IF(H27固定資本M!AP$43=0,0,H27固定資本M!AP30/H27固定資本M!AP$43)</f>
        <v>7.2563280593329171E-2</v>
      </c>
    </row>
    <row r="32" spans="1:42">
      <c r="A32" s="135" t="s">
        <v>190</v>
      </c>
      <c r="B32" s="98" t="s">
        <v>358</v>
      </c>
      <c r="C32" s="352">
        <f>IF(H27固定資本M!C$43=0,0,H27固定資本M!C31/H27固定資本M!C$43)</f>
        <v>0</v>
      </c>
      <c r="D32" s="353">
        <f>IF(H27固定資本M!D$43=0,0,H27固定資本M!D31/H27固定資本M!D$43)</f>
        <v>0</v>
      </c>
      <c r="E32" s="353">
        <f>IF(H27固定資本M!E$43=0,0,H27固定資本M!E31/H27固定資本M!E$43)</f>
        <v>0</v>
      </c>
      <c r="F32" s="353">
        <f>IF(H27固定資本M!F$43=0,0,H27固定資本M!F31/H27固定資本M!F$43)</f>
        <v>0</v>
      </c>
      <c r="G32" s="353">
        <f>IF(H27固定資本M!G$43=0,0,H27固定資本M!G31/H27固定資本M!G$43)</f>
        <v>0</v>
      </c>
      <c r="H32" s="353">
        <f>IF(H27固定資本M!H$43=0,0,H27固定資本M!H31/H27固定資本M!H$43)</f>
        <v>0</v>
      </c>
      <c r="I32" s="353">
        <f>IF(H27固定資本M!I$43=0,0,H27固定資本M!I31/H27固定資本M!I$43)</f>
        <v>0</v>
      </c>
      <c r="J32" s="353">
        <f>IF(H27固定資本M!J$43=0,0,H27固定資本M!J31/H27固定資本M!J$43)</f>
        <v>0</v>
      </c>
      <c r="K32" s="353">
        <f>IF(H27固定資本M!K$43=0,0,H27固定資本M!K31/H27固定資本M!K$43)</f>
        <v>0</v>
      </c>
      <c r="L32" s="353">
        <f>IF(H27固定資本M!L$43=0,0,H27固定資本M!L31/H27固定資本M!L$43)</f>
        <v>0</v>
      </c>
      <c r="M32" s="353">
        <f>IF(H27固定資本M!M$43=0,0,H27固定資本M!M31/H27固定資本M!M$43)</f>
        <v>0</v>
      </c>
      <c r="N32" s="353">
        <f>IF(H27固定資本M!N$43=0,0,H27固定資本M!N31/H27固定資本M!N$43)</f>
        <v>0</v>
      </c>
      <c r="O32" s="353">
        <f>IF(H27固定資本M!O$43=0,0,H27固定資本M!O31/H27固定資本M!O$43)</f>
        <v>0</v>
      </c>
      <c r="P32" s="353">
        <f>IF(H27固定資本M!P$43=0,0,H27固定資本M!P31/H27固定資本M!P$43)</f>
        <v>0</v>
      </c>
      <c r="Q32" s="353">
        <f>IF(H27固定資本M!Q$43=0,0,H27固定資本M!Q31/H27固定資本M!Q$43)</f>
        <v>0</v>
      </c>
      <c r="R32" s="353">
        <f>IF(H27固定資本M!R$43=0,0,H27固定資本M!R31/H27固定資本M!R$43)</f>
        <v>0</v>
      </c>
      <c r="S32" s="353">
        <f>IF(H27固定資本M!S$43=0,0,H27固定資本M!S31/H27固定資本M!S$43)</f>
        <v>0</v>
      </c>
      <c r="T32" s="353">
        <f>IF(H27固定資本M!T$43=0,0,H27固定資本M!T31/H27固定資本M!T$43)</f>
        <v>0</v>
      </c>
      <c r="U32" s="353">
        <f>IF(H27固定資本M!U$43=0,0,H27固定資本M!U31/H27固定資本M!U$43)</f>
        <v>0</v>
      </c>
      <c r="V32" s="353">
        <f>IF(H27固定資本M!V$43=0,0,H27固定資本M!V31/H27固定資本M!V$43)</f>
        <v>0</v>
      </c>
      <c r="W32" s="353">
        <f>IF(H27固定資本M!W$43=0,0,H27固定資本M!W31/H27固定資本M!W$43)</f>
        <v>0</v>
      </c>
      <c r="X32" s="353">
        <f>IF(H27固定資本M!X$43=0,0,H27固定資本M!X31/H27固定資本M!X$43)</f>
        <v>0</v>
      </c>
      <c r="Y32" s="353">
        <f>IF(H27固定資本M!Y$43=0,0,H27固定資本M!Y31/H27固定資本M!Y$43)</f>
        <v>0</v>
      </c>
      <c r="Z32" s="353">
        <f>IF(H27固定資本M!Z$43=0,0,H27固定資本M!Z31/H27固定資本M!Z$43)</f>
        <v>0</v>
      </c>
      <c r="AA32" s="353">
        <f>IF(H27固定資本M!AA$43=0,0,H27固定資本M!AA31/H27固定資本M!AA$43)</f>
        <v>0</v>
      </c>
      <c r="AB32" s="353">
        <f>IF(H27固定資本M!AB$43=0,0,H27固定資本M!AB31/H27固定資本M!AB$43)</f>
        <v>0</v>
      </c>
      <c r="AC32" s="353">
        <f>IF(H27固定資本M!AC$43=0,0,H27固定資本M!AC31/H27固定資本M!AC$43)</f>
        <v>0</v>
      </c>
      <c r="AD32" s="353">
        <f>IF(H27固定資本M!AD$43=0,0,H27固定資本M!AD31/H27固定資本M!AD$43)</f>
        <v>0</v>
      </c>
      <c r="AE32" s="353">
        <f>IF(H27固定資本M!AE$43=0,0,H27固定資本M!AE31/H27固定資本M!AE$43)</f>
        <v>0</v>
      </c>
      <c r="AF32" s="353">
        <f>IF(H27固定資本M!AF$43=0,0,H27固定資本M!AF31/H27固定資本M!AF$43)</f>
        <v>0</v>
      </c>
      <c r="AG32" s="353">
        <f>IF(H27固定資本M!AG$43=0,0,H27固定資本M!AG31/H27固定資本M!AG$43)</f>
        <v>0</v>
      </c>
      <c r="AH32" s="353">
        <f>IF(H27固定資本M!AH$43=0,0,H27固定資本M!AH31/H27固定資本M!AH$43)</f>
        <v>0</v>
      </c>
      <c r="AI32" s="353">
        <f>IF(H27固定資本M!AI$43=0,0,H27固定資本M!AI31/H27固定資本M!AI$43)</f>
        <v>0</v>
      </c>
      <c r="AJ32" s="353">
        <f>IF(H27固定資本M!AJ$43=0,0,H27固定資本M!AJ31/H27固定資本M!AJ$43)</f>
        <v>0</v>
      </c>
      <c r="AK32" s="353">
        <f>IF(H27固定資本M!AK$43=0,0,H27固定資本M!AK31/H27固定資本M!AK$43)</f>
        <v>0</v>
      </c>
      <c r="AL32" s="353">
        <f>IF(H27固定資本M!AL$43=0,0,H27固定資本M!AL31/H27固定資本M!AL$43)</f>
        <v>0</v>
      </c>
      <c r="AM32" s="353">
        <f>IF(H27固定資本M!AM$43=0,0,H27固定資本M!AM31/H27固定資本M!AM$43)</f>
        <v>0</v>
      </c>
      <c r="AN32" s="353">
        <f>IF(H27固定資本M!AN$43=0,0,H27固定資本M!AN31/H27固定資本M!AN$43)</f>
        <v>0</v>
      </c>
      <c r="AO32" s="353">
        <f>IF(H27固定資本M!AO$43=0,0,H27固定資本M!AO31/H27固定資本M!AO$43)</f>
        <v>0</v>
      </c>
      <c r="AP32" s="340">
        <f>IF(H27固定資本M!AP$43=0,0,H27固定資本M!AP31/H27固定資本M!AP$43)</f>
        <v>0</v>
      </c>
    </row>
    <row r="33" spans="1:42">
      <c r="A33" s="135" t="s">
        <v>191</v>
      </c>
      <c r="B33" s="98" t="s">
        <v>21</v>
      </c>
      <c r="C33" s="352">
        <f>IF(H27固定資本M!C$43=0,0,H27固定資本M!C32/H27固定資本M!C$43)</f>
        <v>0</v>
      </c>
      <c r="D33" s="353">
        <f>IF(H27固定資本M!D$43=0,0,H27固定資本M!D32/H27固定資本M!D$43)</f>
        <v>0</v>
      </c>
      <c r="E33" s="353">
        <f>IF(H27固定資本M!E$43=0,0,H27固定資本M!E32/H27固定資本M!E$43)</f>
        <v>0</v>
      </c>
      <c r="F33" s="353">
        <f>IF(H27固定資本M!F$43=0,0,H27固定資本M!F32/H27固定資本M!F$43)</f>
        <v>0</v>
      </c>
      <c r="G33" s="353">
        <f>IF(H27固定資本M!G$43=0,0,H27固定資本M!G32/H27固定資本M!G$43)</f>
        <v>0</v>
      </c>
      <c r="H33" s="353">
        <f>IF(H27固定資本M!H$43=0,0,H27固定資本M!H32/H27固定資本M!H$43)</f>
        <v>0</v>
      </c>
      <c r="I33" s="353">
        <f>IF(H27固定資本M!I$43=0,0,H27固定資本M!I32/H27固定資本M!I$43)</f>
        <v>0</v>
      </c>
      <c r="J33" s="353">
        <f>IF(H27固定資本M!J$43=0,0,H27固定資本M!J32/H27固定資本M!J$43)</f>
        <v>0</v>
      </c>
      <c r="K33" s="353">
        <f>IF(H27固定資本M!K$43=0,0,H27固定資本M!K32/H27固定資本M!K$43)</f>
        <v>0</v>
      </c>
      <c r="L33" s="353">
        <f>IF(H27固定資本M!L$43=0,0,H27固定資本M!L32/H27固定資本M!L$43)</f>
        <v>0</v>
      </c>
      <c r="M33" s="353">
        <f>IF(H27固定資本M!M$43=0,0,H27固定資本M!M32/H27固定資本M!M$43)</f>
        <v>0</v>
      </c>
      <c r="N33" s="353">
        <f>IF(H27固定資本M!N$43=0,0,H27固定資本M!N32/H27固定資本M!N$43)</f>
        <v>0</v>
      </c>
      <c r="O33" s="353">
        <f>IF(H27固定資本M!O$43=0,0,H27固定資本M!O32/H27固定資本M!O$43)</f>
        <v>0</v>
      </c>
      <c r="P33" s="353">
        <f>IF(H27固定資本M!P$43=0,0,H27固定資本M!P32/H27固定資本M!P$43)</f>
        <v>0</v>
      </c>
      <c r="Q33" s="353">
        <f>IF(H27固定資本M!Q$43=0,0,H27固定資本M!Q32/H27固定資本M!Q$43)</f>
        <v>0</v>
      </c>
      <c r="R33" s="353">
        <f>IF(H27固定資本M!R$43=0,0,H27固定資本M!R32/H27固定資本M!R$43)</f>
        <v>0</v>
      </c>
      <c r="S33" s="353">
        <f>IF(H27固定資本M!S$43=0,0,H27固定資本M!S32/H27固定資本M!S$43)</f>
        <v>0</v>
      </c>
      <c r="T33" s="353">
        <f>IF(H27固定資本M!T$43=0,0,H27固定資本M!T32/H27固定資本M!T$43)</f>
        <v>0</v>
      </c>
      <c r="U33" s="353">
        <f>IF(H27固定資本M!U$43=0,0,H27固定資本M!U32/H27固定資本M!U$43)</f>
        <v>0</v>
      </c>
      <c r="V33" s="353">
        <f>IF(H27固定資本M!V$43=0,0,H27固定資本M!V32/H27固定資本M!V$43)</f>
        <v>0</v>
      </c>
      <c r="W33" s="353">
        <f>IF(H27固定資本M!W$43=0,0,H27固定資本M!W32/H27固定資本M!W$43)</f>
        <v>0</v>
      </c>
      <c r="X33" s="353">
        <f>IF(H27固定資本M!X$43=0,0,H27固定資本M!X32/H27固定資本M!X$43)</f>
        <v>0</v>
      </c>
      <c r="Y33" s="353">
        <f>IF(H27固定資本M!Y$43=0,0,H27固定資本M!Y32/H27固定資本M!Y$43)</f>
        <v>0</v>
      </c>
      <c r="Z33" s="353">
        <f>IF(H27固定資本M!Z$43=0,0,H27固定資本M!Z32/H27固定資本M!Z$43)</f>
        <v>0</v>
      </c>
      <c r="AA33" s="353">
        <f>IF(H27固定資本M!AA$43=0,0,H27固定資本M!AA32/H27固定資本M!AA$43)</f>
        <v>0</v>
      </c>
      <c r="AB33" s="353">
        <f>IF(H27固定資本M!AB$43=0,0,H27固定資本M!AB32/H27固定資本M!AB$43)</f>
        <v>0</v>
      </c>
      <c r="AC33" s="353">
        <f>IF(H27固定資本M!AC$43=0,0,H27固定資本M!AC32/H27固定資本M!AC$43)</f>
        <v>0</v>
      </c>
      <c r="AD33" s="353">
        <f>IF(H27固定資本M!AD$43=0,0,H27固定資本M!AD32/H27固定資本M!AD$43)</f>
        <v>0</v>
      </c>
      <c r="AE33" s="353">
        <f>IF(H27固定資本M!AE$43=0,0,H27固定資本M!AE32/H27固定資本M!AE$43)</f>
        <v>2.8575224915135606E-2</v>
      </c>
      <c r="AF33" s="353">
        <f>IF(H27固定資本M!AF$43=0,0,H27固定資本M!AF32/H27固定資本M!AF$43)</f>
        <v>0</v>
      </c>
      <c r="AG33" s="353">
        <f>IF(H27固定資本M!AG$43=0,0,H27固定資本M!AG32/H27固定資本M!AG$43)</f>
        <v>0</v>
      </c>
      <c r="AH33" s="353">
        <f>IF(H27固定資本M!AH$43=0,0,H27固定資本M!AH32/H27固定資本M!AH$43)</f>
        <v>0</v>
      </c>
      <c r="AI33" s="353">
        <f>IF(H27固定資本M!AI$43=0,0,H27固定資本M!AI32/H27固定資本M!AI$43)</f>
        <v>0</v>
      </c>
      <c r="AJ33" s="353">
        <f>IF(H27固定資本M!AJ$43=0,0,H27固定資本M!AJ32/H27固定資本M!AJ$43)</f>
        <v>0</v>
      </c>
      <c r="AK33" s="353">
        <f>IF(H27固定資本M!AK$43=0,0,H27固定資本M!AK32/H27固定資本M!AK$43)</f>
        <v>0</v>
      </c>
      <c r="AL33" s="353">
        <f>IF(H27固定資本M!AL$43=0,0,H27固定資本M!AL32/H27固定資本M!AL$43)</f>
        <v>0</v>
      </c>
      <c r="AM33" s="353">
        <f>IF(H27固定資本M!AM$43=0,0,H27固定資本M!AM32/H27固定資本M!AM$43)</f>
        <v>0</v>
      </c>
      <c r="AN33" s="353">
        <f>IF(H27固定資本M!AN$43=0,0,H27固定資本M!AN32/H27固定資本M!AN$43)</f>
        <v>0</v>
      </c>
      <c r="AO33" s="353">
        <f>IF(H27固定資本M!AO$43=0,0,H27固定資本M!AO32/H27固定資本M!AO$43)</f>
        <v>0</v>
      </c>
      <c r="AP33" s="340">
        <f>IF(H27固定資本M!AP$43=0,0,H27固定資本M!AP32/H27固定資本M!AP$43)</f>
        <v>1.9056455540116095E-3</v>
      </c>
    </row>
    <row r="34" spans="1:42">
      <c r="A34" s="135" t="s">
        <v>192</v>
      </c>
      <c r="B34" s="98" t="s">
        <v>359</v>
      </c>
      <c r="C34" s="352">
        <f>IF(H27固定資本M!C$43=0,0,H27固定資本M!C33/H27固定資本M!C$43)</f>
        <v>7.4025446473907934E-3</v>
      </c>
      <c r="D34" s="353">
        <f>IF(H27固定資本M!D$43=0,0,H27固定資本M!D33/H27固定資本M!D$43)</f>
        <v>1.2300459217144106E-2</v>
      </c>
      <c r="E34" s="353">
        <f>IF(H27固定資本M!E$43=0,0,H27固定資本M!E33/H27固定資本M!E$43)</f>
        <v>1.0456096463798647E-2</v>
      </c>
      <c r="F34" s="353">
        <f>IF(H27固定資本M!F$43=0,0,H27固定資本M!F33/H27固定資本M!F$43)</f>
        <v>7.7291590143563852E-3</v>
      </c>
      <c r="G34" s="353">
        <f>IF(H27固定資本M!G$43=0,0,H27固定資本M!G33/H27固定資本M!G$43)</f>
        <v>1.0136805078401411E-2</v>
      </c>
      <c r="H34" s="353">
        <f>IF(H27固定資本M!H$43=0,0,H27固定資本M!H33/H27固定資本M!H$43)</f>
        <v>1.7466810771229312E-2</v>
      </c>
      <c r="I34" s="353">
        <f>IF(H27固定資本M!I$43=0,0,H27固定資本M!I33/H27固定資本M!I$43)</f>
        <v>1.3466865544427871E-2</v>
      </c>
      <c r="J34" s="353">
        <f>IF(H27固定資本M!J$43=0,0,H27固定資本M!J33/H27固定資本M!J$43)</f>
        <v>3.766494226188521E-3</v>
      </c>
      <c r="K34" s="353">
        <f>IF(H27固定資本M!K$43=0,0,H27固定資本M!K33/H27固定資本M!K$43)</f>
        <v>9.0509011707661218E-3</v>
      </c>
      <c r="L34" s="353">
        <f>IF(H27固定資本M!L$43=0,0,H27固定資本M!L33/H27固定資本M!L$43)</f>
        <v>8.6306918023351924E-3</v>
      </c>
      <c r="M34" s="353">
        <f>IF(H27固定資本M!M$43=0,0,H27固定資本M!M33/H27固定資本M!M$43)</f>
        <v>9.5494298543849047E-3</v>
      </c>
      <c r="N34" s="353">
        <f>IF(H27固定資本M!N$43=0,0,H27固定資本M!N33/H27固定資本M!N$43)</f>
        <v>9.6484038467892792E-3</v>
      </c>
      <c r="O34" s="353">
        <f>IF(H27固定資本M!O$43=0,0,H27固定資本M!O33/H27固定資本M!O$43)</f>
        <v>5.6669087109031324E-3</v>
      </c>
      <c r="P34" s="353">
        <f>IF(H27固定資本M!P$43=0,0,H27固定資本M!P33/H27固定資本M!P$43)</f>
        <v>1.3275301724384129E-2</v>
      </c>
      <c r="Q34" s="353">
        <f>IF(H27固定資本M!Q$43=0,0,H27固定資本M!Q33/H27固定資本M!Q$43)</f>
        <v>1.0803299723522296E-2</v>
      </c>
      <c r="R34" s="353">
        <f>IF(H27固定資本M!R$43=0,0,H27固定資本M!R33/H27固定資本M!R$43)</f>
        <v>8.9009715168911468E-3</v>
      </c>
      <c r="S34" s="353">
        <f>IF(H27固定資本M!S$43=0,0,H27固定資本M!S33/H27固定資本M!S$43)</f>
        <v>4.1602094800406138E-3</v>
      </c>
      <c r="T34" s="353">
        <f>IF(H27固定資本M!T$43=0,0,H27固定資本M!T33/H27固定資本M!T$43)</f>
        <v>8.6073235136747122E-3</v>
      </c>
      <c r="U34" s="353">
        <f>IF(H27固定資本M!U$43=0,0,H27固定資本M!U33/H27固定資本M!U$43)</f>
        <v>4.7172462681090025E-3</v>
      </c>
      <c r="V34" s="353">
        <f>IF(H27固定資本M!V$43=0,0,H27固定資本M!V33/H27固定資本M!V$43)</f>
        <v>2.785804845603001E-3</v>
      </c>
      <c r="W34" s="353">
        <f>IF(H27固定資本M!W$43=0,0,H27固定資本M!W33/H27固定資本M!W$43)</f>
        <v>5.8588217825855391E-3</v>
      </c>
      <c r="X34" s="353">
        <f>IF(H27固定資本M!X$43=0,0,H27固定資本M!X33/H27固定資本M!X$43)</f>
        <v>1.1956381968466141E-2</v>
      </c>
      <c r="Y34" s="353">
        <f>IF(H27固定資本M!Y$43=0,0,H27固定資本M!Y33/H27固定資本M!Y$43)</f>
        <v>1.3545562306553859E-2</v>
      </c>
      <c r="Z34" s="353">
        <f>IF(H27固定資本M!Z$43=0,0,H27固定資本M!Z33/H27固定資本M!Z$43)</f>
        <v>1.8173637625601157E-2</v>
      </c>
      <c r="AA34" s="353">
        <f>IF(H27固定資本M!AA$43=0,0,H27固定資本M!AA33/H27固定資本M!AA$43)</f>
        <v>7.9515088313889069E-3</v>
      </c>
      <c r="AB34" s="353">
        <f>IF(H27固定資本M!AB$43=0,0,H27固定資本M!AB33/H27固定資本M!AB$43)</f>
        <v>1.1125120522138991E-2</v>
      </c>
      <c r="AC34" s="353">
        <f>IF(H27固定資本M!AC$43=0,0,H27固定資本M!AC33/H27固定資本M!AC$43)</f>
        <v>8.9054050124671488E-3</v>
      </c>
      <c r="AD34" s="353">
        <f>IF(H27固定資本M!AD$43=0,0,H27固定資本M!AD33/H27固定資本M!AD$43)</f>
        <v>4.5346511362846014E-3</v>
      </c>
      <c r="AE34" s="353">
        <f>IF(H27固定資本M!AE$43=0,0,H27固定資本M!AE33/H27固定資本M!AE$43)</f>
        <v>3.5351863081547696E-3</v>
      </c>
      <c r="AF34" s="353">
        <f>IF(H27固定資本M!AF$43=0,0,H27固定資本M!AF33/H27固定資本M!AF$43)</f>
        <v>8.332233515074729E-3</v>
      </c>
      <c r="AG34" s="353">
        <f>IF(H27固定資本M!AG$43=0,0,H27固定資本M!AG33/H27固定資本M!AG$43)</f>
        <v>4.7485985276307895E-3</v>
      </c>
      <c r="AH34" s="353">
        <f>IF(H27固定資本M!AH$43=0,0,H27固定資本M!AH33/H27固定資本M!AH$43)</f>
        <v>0</v>
      </c>
      <c r="AI34" s="353">
        <f>IF(H27固定資本M!AI$43=0,0,H27固定資本M!AI33/H27固定資本M!AI$43)</f>
        <v>4.5126778042061918E-3</v>
      </c>
      <c r="AJ34" s="353">
        <f>IF(H27固定資本M!AJ$43=0,0,H27固定資本M!AJ33/H27固定資本M!AJ$43)</f>
        <v>7.0342353429598973E-3</v>
      </c>
      <c r="AK34" s="353">
        <f>IF(H27固定資本M!AK$43=0,0,H27固定資本M!AK33/H27固定資本M!AK$43)</f>
        <v>2.2523295636078466E-3</v>
      </c>
      <c r="AL34" s="353">
        <f>IF(H27固定資本M!AL$43=0,0,H27固定資本M!AL33/H27固定資本M!AL$43)</f>
        <v>1.3864954214469568E-2</v>
      </c>
      <c r="AM34" s="353">
        <f>IF(H27固定資本M!AM$43=0,0,H27固定資本M!AM33/H27固定資本M!AM$43)</f>
        <v>1.2740276750489983E-2</v>
      </c>
      <c r="AN34" s="353">
        <f>IF(H27固定資本M!AN$43=0,0,H27固定資本M!AN33/H27固定資本M!AN$43)</f>
        <v>0</v>
      </c>
      <c r="AO34" s="353">
        <f>IF(H27固定資本M!AO$43=0,0,H27固定資本M!AO33/H27固定資本M!AO$43)</f>
        <v>2.4503340365682139E-2</v>
      </c>
      <c r="AP34" s="340">
        <f>IF(H27固定資本M!AP$43=0,0,H27固定資本M!AP33/H27固定資本M!AP$43)</f>
        <v>8.4704447168768189E-3</v>
      </c>
    </row>
    <row r="35" spans="1:42">
      <c r="A35" s="135" t="s">
        <v>193</v>
      </c>
      <c r="B35" s="98" t="s">
        <v>360</v>
      </c>
      <c r="C35" s="352">
        <f>IF(H27固定資本M!C$43=0,0,H27固定資本M!C34/H27固定資本M!C$43)</f>
        <v>4.0976947293591961E-3</v>
      </c>
      <c r="D35" s="353">
        <f>IF(H27固定資本M!D$43=0,0,H27固定資本M!D34/H27固定資本M!D$43)</f>
        <v>7.9542969604198561E-3</v>
      </c>
      <c r="E35" s="353">
        <f>IF(H27固定資本M!E$43=0,0,H27固定資本M!E34/H27固定資本M!E$43)</f>
        <v>3.6826744785666478E-2</v>
      </c>
      <c r="F35" s="353">
        <f>IF(H27固定資本M!F$43=0,0,H27固定資本M!F34/H27固定資本M!F$43)</f>
        <v>1.9811342872996397E-2</v>
      </c>
      <c r="G35" s="353">
        <f>IF(H27固定資本M!G$43=0,0,H27固定資本M!G34/H27固定資本M!G$43)</f>
        <v>5.9197423880382724E-2</v>
      </c>
      <c r="H35" s="353">
        <f>IF(H27固定資本M!H$43=0,0,H27固定資本M!H34/H27固定資本M!H$43)</f>
        <v>5.6964721372419938E-2</v>
      </c>
      <c r="I35" s="353">
        <f>IF(H27固定資本M!I$43=0,0,H27固定資本M!I34/H27固定資本M!I$43)</f>
        <v>4.1540248688850243E-2</v>
      </c>
      <c r="J35" s="353">
        <f>IF(H27固定資本M!J$43=0,0,H27固定資本M!J34/H27固定資本M!J$43)</f>
        <v>4.4439305065169007E-2</v>
      </c>
      <c r="K35" s="353">
        <f>IF(H27固定資本M!K$43=0,0,H27固定資本M!K34/H27固定資本M!K$43)</f>
        <v>6.5285188772739228E-2</v>
      </c>
      <c r="L35" s="353">
        <f>IF(H27固定資本M!L$43=0,0,H27固定資本M!L34/H27固定資本M!L$43)</f>
        <v>4.0018643580057189E-2</v>
      </c>
      <c r="M35" s="353">
        <f>IF(H27固定資本M!M$43=0,0,H27固定資本M!M34/H27固定資本M!M$43)</f>
        <v>5.0650363959401999E-2</v>
      </c>
      <c r="N35" s="353">
        <f>IF(H27固定資本M!N$43=0,0,H27固定資本M!N34/H27固定資本M!N$43)</f>
        <v>5.4334729982503605E-2</v>
      </c>
      <c r="O35" s="353">
        <f>IF(H27固定資本M!O$43=0,0,H27固定資本M!O34/H27固定資本M!O$43)</f>
        <v>6.7889566356619524E-2</v>
      </c>
      <c r="P35" s="353">
        <f>IF(H27固定資本M!P$43=0,0,H27固定資本M!P34/H27固定資本M!P$43)</f>
        <v>0.11214037252180468</v>
      </c>
      <c r="Q35" s="353">
        <f>IF(H27固定資本M!Q$43=0,0,H27固定資本M!Q34/H27固定資本M!Q$43)</f>
        <v>4.7900290666541147E-2</v>
      </c>
      <c r="R35" s="353">
        <f>IF(H27固定資本M!R$43=0,0,H27固定資本M!R34/H27固定資本M!R$43)</f>
        <v>4.7490666211686301E-2</v>
      </c>
      <c r="S35" s="353">
        <f>IF(H27固定資本M!S$43=0,0,H27固定資本M!S34/H27固定資本M!S$43)</f>
        <v>7.2759578902367339E-2</v>
      </c>
      <c r="T35" s="353">
        <f>IF(H27固定資本M!T$43=0,0,H27固定資本M!T34/H27固定資本M!T$43)</f>
        <v>9.83946205812537E-2</v>
      </c>
      <c r="U35" s="353">
        <f>IF(H27固定資本M!U$43=0,0,H27固定資本M!U34/H27固定資本M!U$43)</f>
        <v>0.10240892467478532</v>
      </c>
      <c r="V35" s="353">
        <f>IF(H27固定資本M!V$43=0,0,H27固定資本M!V34/H27固定資本M!V$43)</f>
        <v>0.14139184059408569</v>
      </c>
      <c r="W35" s="353">
        <f>IF(H27固定資本M!W$43=0,0,H27固定資本M!W34/H27固定資本M!W$43)</f>
        <v>5.0756437413928358E-2</v>
      </c>
      <c r="X35" s="353">
        <f>IF(H27固定資本M!X$43=0,0,H27固定資本M!X34/H27固定資本M!X$43)</f>
        <v>5.4450657361401415E-2</v>
      </c>
      <c r="Y35" s="353">
        <f>IF(H27固定資本M!Y$43=0,0,H27固定資本M!Y34/H27固定資本M!Y$43)</f>
        <v>7.2818932679876755E-2</v>
      </c>
      <c r="Z35" s="353">
        <f>IF(H27固定資本M!Z$43=0,0,H27固定資本M!Z34/H27固定資本M!Z$43)</f>
        <v>1.5636749318995002E-2</v>
      </c>
      <c r="AA35" s="353">
        <f>IF(H27固定資本M!AA$43=0,0,H27固定資本M!AA34/H27固定資本M!AA$43)</f>
        <v>0</v>
      </c>
      <c r="AB35" s="353">
        <f>IF(H27固定資本M!AB$43=0,0,H27固定資本M!AB34/H27固定資本M!AB$43)</f>
        <v>8.103961602441169E-2</v>
      </c>
      <c r="AC35" s="353">
        <f>IF(H27固定資本M!AC$43=0,0,H27固定資本M!AC34/H27固定資本M!AC$43)</f>
        <v>0.20267451318195612</v>
      </c>
      <c r="AD35" s="353">
        <f>IF(H27固定資本M!AD$43=0,0,H27固定資本M!AD34/H27固定資本M!AD$43)</f>
        <v>0.67715017222060991</v>
      </c>
      <c r="AE35" s="353">
        <f>IF(H27固定資本M!AE$43=0,0,H27固定資本M!AE34/H27固定資本M!AE$43)</f>
        <v>1.021698644590042E-2</v>
      </c>
      <c r="AF35" s="353">
        <f>IF(H27固定資本M!AF$43=0,0,H27固定資本M!AF34/H27固定資本M!AF$43)</f>
        <v>4.2940436699784833E-2</v>
      </c>
      <c r="AG35" s="353">
        <f>IF(H27固定資本M!AG$43=0,0,H27固定資本M!AG34/H27固定資本M!AG$43)</f>
        <v>0.21368389706966681</v>
      </c>
      <c r="AH35" s="353">
        <f>IF(H27固定資本M!AH$43=0,0,H27固定資本M!AH34/H27固定資本M!AH$43)</f>
        <v>0</v>
      </c>
      <c r="AI35" s="353">
        <f>IF(H27固定資本M!AI$43=0,0,H27固定資本M!AI34/H27固定資本M!AI$43)</f>
        <v>8.4003121268814582E-2</v>
      </c>
      <c r="AJ35" s="353">
        <f>IF(H27固定資本M!AJ$43=0,0,H27固定資本M!AJ34/H27固定資本M!AJ$43)</f>
        <v>1.915155674811083E-2</v>
      </c>
      <c r="AK35" s="353">
        <f>IF(H27固定資本M!AK$43=0,0,H27固定資本M!AK34/H27固定資本M!AK$43)</f>
        <v>5.7969101101344268E-2</v>
      </c>
      <c r="AL35" s="353">
        <f>IF(H27固定資本M!AL$43=0,0,H27固定資本M!AL34/H27固定資本M!AL$43)</f>
        <v>6.2877957879225718E-2</v>
      </c>
      <c r="AM35" s="353">
        <f>IF(H27固定資本M!AM$43=0,0,H27固定資本M!AM34/H27固定資本M!AM$43)</f>
        <v>5.1891070431749106E-2</v>
      </c>
      <c r="AN35" s="353">
        <f>IF(H27固定資本M!AN$43=0,0,H27固定資本M!AN34/H27固定資本M!AN$43)</f>
        <v>0</v>
      </c>
      <c r="AO35" s="353">
        <f>IF(H27固定資本M!AO$43=0,0,H27固定資本M!AO34/H27固定資本M!AO$43)</f>
        <v>0</v>
      </c>
      <c r="AP35" s="340">
        <f>IF(H27固定資本M!AP$43=0,0,H27固定資本M!AP34/H27固定資本M!AP$43)</f>
        <v>9.1385450390924591E-2</v>
      </c>
    </row>
    <row r="36" spans="1:42">
      <c r="A36" s="135" t="s">
        <v>194</v>
      </c>
      <c r="B36" s="98" t="s">
        <v>361</v>
      </c>
      <c r="C36" s="352">
        <f>IF(H27固定資本M!C$43=0,0,H27固定資本M!C35/H27固定資本M!C$43)</f>
        <v>0</v>
      </c>
      <c r="D36" s="353">
        <f>IF(H27固定資本M!D$43=0,0,H27固定資本M!D35/H27固定資本M!D$43)</f>
        <v>0</v>
      </c>
      <c r="E36" s="353">
        <f>IF(H27固定資本M!E$43=0,0,H27固定資本M!E35/H27固定資本M!E$43)</f>
        <v>0</v>
      </c>
      <c r="F36" s="353">
        <f>IF(H27固定資本M!F$43=0,0,H27固定資本M!F35/H27固定資本M!F$43)</f>
        <v>0</v>
      </c>
      <c r="G36" s="353">
        <f>IF(H27固定資本M!G$43=0,0,H27固定資本M!G35/H27固定資本M!G$43)</f>
        <v>0</v>
      </c>
      <c r="H36" s="353">
        <f>IF(H27固定資本M!H$43=0,0,H27固定資本M!H35/H27固定資本M!H$43)</f>
        <v>0</v>
      </c>
      <c r="I36" s="353">
        <f>IF(H27固定資本M!I$43=0,0,H27固定資本M!I35/H27固定資本M!I$43)</f>
        <v>0</v>
      </c>
      <c r="J36" s="353">
        <f>IF(H27固定資本M!J$43=0,0,H27固定資本M!J35/H27固定資本M!J$43)</f>
        <v>0</v>
      </c>
      <c r="K36" s="353">
        <f>IF(H27固定資本M!K$43=0,0,H27固定資本M!K35/H27固定資本M!K$43)</f>
        <v>0</v>
      </c>
      <c r="L36" s="353">
        <f>IF(H27固定資本M!L$43=0,0,H27固定資本M!L35/H27固定資本M!L$43)</f>
        <v>0</v>
      </c>
      <c r="M36" s="353">
        <f>IF(H27固定資本M!M$43=0,0,H27固定資本M!M35/H27固定資本M!M$43)</f>
        <v>0</v>
      </c>
      <c r="N36" s="353">
        <f>IF(H27固定資本M!N$43=0,0,H27固定資本M!N35/H27固定資本M!N$43)</f>
        <v>0</v>
      </c>
      <c r="O36" s="353">
        <f>IF(H27固定資本M!O$43=0,0,H27固定資本M!O35/H27固定資本M!O$43)</f>
        <v>0</v>
      </c>
      <c r="P36" s="353">
        <f>IF(H27固定資本M!P$43=0,0,H27固定資本M!P35/H27固定資本M!P$43)</f>
        <v>0</v>
      </c>
      <c r="Q36" s="353">
        <f>IF(H27固定資本M!Q$43=0,0,H27固定資本M!Q35/H27固定資本M!Q$43)</f>
        <v>0</v>
      </c>
      <c r="R36" s="353">
        <f>IF(H27固定資本M!R$43=0,0,H27固定資本M!R35/H27固定資本M!R$43)</f>
        <v>0</v>
      </c>
      <c r="S36" s="353">
        <f>IF(H27固定資本M!S$43=0,0,H27固定資本M!S35/H27固定資本M!S$43)</f>
        <v>0</v>
      </c>
      <c r="T36" s="353">
        <f>IF(H27固定資本M!T$43=0,0,H27固定資本M!T35/H27固定資本M!T$43)</f>
        <v>0</v>
      </c>
      <c r="U36" s="353">
        <f>IF(H27固定資本M!U$43=0,0,H27固定資本M!U35/H27固定資本M!U$43)</f>
        <v>0</v>
      </c>
      <c r="V36" s="353">
        <f>IF(H27固定資本M!V$43=0,0,H27固定資本M!V35/H27固定資本M!V$43)</f>
        <v>0</v>
      </c>
      <c r="W36" s="353">
        <f>IF(H27固定資本M!W$43=0,0,H27固定資本M!W35/H27固定資本M!W$43)</f>
        <v>0</v>
      </c>
      <c r="X36" s="353">
        <f>IF(H27固定資本M!X$43=0,0,H27固定資本M!X35/H27固定資本M!X$43)</f>
        <v>0</v>
      </c>
      <c r="Y36" s="353">
        <f>IF(H27固定資本M!Y$43=0,0,H27固定資本M!Y35/H27固定資本M!Y$43)</f>
        <v>0</v>
      </c>
      <c r="Z36" s="353">
        <f>IF(H27固定資本M!Z$43=0,0,H27固定資本M!Z35/H27固定資本M!Z$43)</f>
        <v>0</v>
      </c>
      <c r="AA36" s="353">
        <f>IF(H27固定資本M!AA$43=0,0,H27固定資本M!AA35/H27固定資本M!AA$43)</f>
        <v>0</v>
      </c>
      <c r="AB36" s="353">
        <f>IF(H27固定資本M!AB$43=0,0,H27固定資本M!AB35/H27固定資本M!AB$43)</f>
        <v>0</v>
      </c>
      <c r="AC36" s="353">
        <f>IF(H27固定資本M!AC$43=0,0,H27固定資本M!AC35/H27固定資本M!AC$43)</f>
        <v>0</v>
      </c>
      <c r="AD36" s="353">
        <f>IF(H27固定資本M!AD$43=0,0,H27固定資本M!AD35/H27固定資本M!AD$43)</f>
        <v>0</v>
      </c>
      <c r="AE36" s="353">
        <f>IF(H27固定資本M!AE$43=0,0,H27固定資本M!AE35/H27固定資本M!AE$43)</f>
        <v>0</v>
      </c>
      <c r="AF36" s="353">
        <f>IF(H27固定資本M!AF$43=0,0,H27固定資本M!AF35/H27固定資本M!AF$43)</f>
        <v>0</v>
      </c>
      <c r="AG36" s="353">
        <f>IF(H27固定資本M!AG$43=0,0,H27固定資本M!AG35/H27固定資本M!AG$43)</f>
        <v>0</v>
      </c>
      <c r="AH36" s="353">
        <f>IF(H27固定資本M!AH$43=0,0,H27固定資本M!AH35/H27固定資本M!AH$43)</f>
        <v>0</v>
      </c>
      <c r="AI36" s="353">
        <f>IF(H27固定資本M!AI$43=0,0,H27固定資本M!AI35/H27固定資本M!AI$43)</f>
        <v>0</v>
      </c>
      <c r="AJ36" s="353">
        <f>IF(H27固定資本M!AJ$43=0,0,H27固定資本M!AJ35/H27固定資本M!AJ$43)</f>
        <v>0</v>
      </c>
      <c r="AK36" s="353">
        <f>IF(H27固定資本M!AK$43=0,0,H27固定資本M!AK35/H27固定資本M!AK$43)</f>
        <v>0</v>
      </c>
      <c r="AL36" s="353">
        <f>IF(H27固定資本M!AL$43=0,0,H27固定資本M!AL35/H27固定資本M!AL$43)</f>
        <v>0</v>
      </c>
      <c r="AM36" s="353">
        <f>IF(H27固定資本M!AM$43=0,0,H27固定資本M!AM35/H27固定資本M!AM$43)</f>
        <v>0</v>
      </c>
      <c r="AN36" s="353">
        <f>IF(H27固定資本M!AN$43=0,0,H27固定資本M!AN35/H27固定資本M!AN$43)</f>
        <v>0</v>
      </c>
      <c r="AO36" s="353">
        <f>IF(H27固定資本M!AO$43=0,0,H27固定資本M!AO35/H27固定資本M!AO$43)</f>
        <v>0</v>
      </c>
      <c r="AP36" s="340">
        <f>IF(H27固定資本M!AP$43=0,0,H27固定資本M!AP35/H27固定資本M!AP$43)</f>
        <v>0</v>
      </c>
    </row>
    <row r="37" spans="1:42">
      <c r="A37" s="135" t="s">
        <v>195</v>
      </c>
      <c r="B37" s="98" t="s">
        <v>362</v>
      </c>
      <c r="C37" s="352">
        <f>IF(H27固定資本M!C$43=0,0,H27固定資本M!C36/H27固定資本M!C$43)</f>
        <v>2.4090005657995909E-3</v>
      </c>
      <c r="D37" s="353">
        <f>IF(H27固定資本M!D$43=0,0,H27固定資本M!D36/H27固定資本M!D$43)</f>
        <v>0</v>
      </c>
      <c r="E37" s="353">
        <f>IF(H27固定資本M!E$43=0,0,H27固定資本M!E36/H27固定資本M!E$43)</f>
        <v>1.1630075814928189E-3</v>
      </c>
      <c r="F37" s="353">
        <f>IF(H27固定資本M!F$43=0,0,H27固定資本M!F36/H27固定資本M!F$43)</f>
        <v>3.8012769914893281E-2</v>
      </c>
      <c r="G37" s="353">
        <f>IF(H27固定資本M!G$43=0,0,H27固定資本M!G36/H27固定資本M!G$43)</f>
        <v>0.10327911722779994</v>
      </c>
      <c r="H37" s="353">
        <f>IF(H27固定資本M!H$43=0,0,H27固定資本M!H36/H27固定資本M!H$43)</f>
        <v>0.16003703534199604</v>
      </c>
      <c r="I37" s="353">
        <f>IF(H27固定資本M!I$43=0,0,H27固定資本M!I36/H27固定資本M!I$43)</f>
        <v>7.6666002213317014E-2</v>
      </c>
      <c r="J37" s="353">
        <f>IF(H27固定資本M!J$43=0,0,H27固定資本M!J36/H27固定資本M!J$43)</f>
        <v>0.54198830944113841</v>
      </c>
      <c r="K37" s="353">
        <f>IF(H27固定資本M!K$43=0,0,H27固定資本M!K36/H27固定資本M!K$43)</f>
        <v>0.12909222232798248</v>
      </c>
      <c r="L37" s="353">
        <f>IF(H27固定資本M!L$43=0,0,H27固定資本M!L36/H27固定資本M!L$43)</f>
        <v>0.27012833150673188</v>
      </c>
      <c r="M37" s="353">
        <f>IF(H27固定資本M!M$43=0,0,H27固定資本M!M36/H27固定資本M!M$43)</f>
        <v>0.2479436215448925</v>
      </c>
      <c r="N37" s="353">
        <f>IF(H27固定資本M!N$43=0,0,H27固定資本M!N36/H27固定資本M!N$43)</f>
        <v>0.12447988317468914</v>
      </c>
      <c r="O37" s="353">
        <f>IF(H27固定資本M!O$43=0,0,H27固定資本M!O36/H27固定資本M!O$43)</f>
        <v>0.32418367699772938</v>
      </c>
      <c r="P37" s="353">
        <f>IF(H27固定資本M!P$43=0,0,H27固定資本M!P36/H27固定資本M!P$43)</f>
        <v>9.0932561101686682E-2</v>
      </c>
      <c r="Q37" s="353">
        <f>IF(H27固定資本M!Q$43=0,0,H27固定資本M!Q36/H27固定資本M!Q$43)</f>
        <v>0.21096960928168323</v>
      </c>
      <c r="R37" s="353">
        <f>IF(H27固定資本M!R$43=0,0,H27固定資本M!R36/H27固定資本M!R$43)</f>
        <v>0.32268938557578436</v>
      </c>
      <c r="S37" s="353">
        <f>IF(H27固定資本M!S$43=0,0,H27固定資本M!S36/H27固定資本M!S$43)</f>
        <v>0.61260834713835299</v>
      </c>
      <c r="T37" s="353">
        <f>IF(H27固定資本M!T$43=0,0,H27固定資本M!T36/H27固定資本M!T$43)</f>
        <v>0.22347351187338965</v>
      </c>
      <c r="U37" s="353">
        <f>IF(H27固定資本M!U$43=0,0,H27固定資本M!U36/H27固定資本M!U$43)</f>
        <v>0.43583617808535507</v>
      </c>
      <c r="V37" s="353">
        <f>IF(H27固定資本M!V$43=0,0,H27固定資本M!V36/H27固定資本M!V$43)</f>
        <v>0.61606442159684827</v>
      </c>
      <c r="W37" s="353">
        <f>IF(H27固定資本M!W$43=0,0,H27固定資本M!W36/H27固定資本M!W$43)</f>
        <v>0.47171270368153734</v>
      </c>
      <c r="X37" s="353">
        <f>IF(H27固定資本M!X$43=0,0,H27固定資本M!X36/H27固定資本M!X$43)</f>
        <v>0.10189281427034522</v>
      </c>
      <c r="Y37" s="353">
        <f>IF(H27固定資本M!Y$43=0,0,H27固定資本M!Y36/H27固定資本M!Y$43)</f>
        <v>6.4594114038340894E-2</v>
      </c>
      <c r="Z37" s="353">
        <f>IF(H27固定資本M!Z$43=0,0,H27固定資本M!Z36/H27固定資本M!Z$43)</f>
        <v>2.997236538736902E-2</v>
      </c>
      <c r="AA37" s="353">
        <f>IF(H27固定資本M!AA$43=0,0,H27固定資本M!AA36/H27固定資本M!AA$43)</f>
        <v>0</v>
      </c>
      <c r="AB37" s="353">
        <f>IF(H27固定資本M!AB$43=0,0,H27固定資本M!AB36/H27固定資本M!AB$43)</f>
        <v>0</v>
      </c>
      <c r="AC37" s="353">
        <f>IF(H27固定資本M!AC$43=0,0,H27固定資本M!AC36/H27固定資本M!AC$43)</f>
        <v>1.1900380400269311E-2</v>
      </c>
      <c r="AD37" s="353">
        <f>IF(H27固定資本M!AD$43=0,0,H27固定資本M!AD36/H27固定資本M!AD$43)</f>
        <v>3.0507754934387208E-3</v>
      </c>
      <c r="AE37" s="353">
        <f>IF(H27固定資本M!AE$43=0,0,H27固定資本M!AE36/H27固定資本M!AE$43)</f>
        <v>0</v>
      </c>
      <c r="AF37" s="353">
        <f>IF(H27固定資本M!AF$43=0,0,H27固定資本M!AF36/H27固定資本M!AF$43)</f>
        <v>1.0112614637550024E-2</v>
      </c>
      <c r="AG37" s="353">
        <f>IF(H27固定資本M!AG$43=0,0,H27固定資本M!AG36/H27固定資本M!AG$43)</f>
        <v>0.14999592895929587</v>
      </c>
      <c r="AH37" s="353">
        <f>IF(H27固定資本M!AH$43=0,0,H27固定資本M!AH36/H27固定資本M!AH$43)</f>
        <v>1</v>
      </c>
      <c r="AI37" s="353">
        <f>IF(H27固定資本M!AI$43=0,0,H27固定資本M!AI36/H27固定資本M!AI$43)</f>
        <v>0.38717722601934812</v>
      </c>
      <c r="AJ37" s="353">
        <f>IF(H27固定資本M!AJ$43=0,0,H27固定資本M!AJ36/H27固定資本M!AJ$43)</f>
        <v>4.9583805441247096E-2</v>
      </c>
      <c r="AK37" s="353">
        <f>IF(H27固定資本M!AK$43=0,0,H27固定資本M!AK36/H27固定資本M!AK$43)</f>
        <v>0</v>
      </c>
      <c r="AL37" s="353">
        <f>IF(H27固定資本M!AL$43=0,0,H27固定資本M!AL36/H27固定資本M!AL$43)</f>
        <v>9.1974136198796283E-3</v>
      </c>
      <c r="AM37" s="353">
        <f>IF(H27固定資本M!AM$43=0,0,H27固定資本M!AM36/H27固定資本M!AM$43)</f>
        <v>3.1901200426615419E-4</v>
      </c>
      <c r="AN37" s="353">
        <f>IF(H27固定資本M!AN$43=0,0,H27固定資本M!AN36/H27固定資本M!AN$43)</f>
        <v>0</v>
      </c>
      <c r="AO37" s="353">
        <f>IF(H27固定資本M!AO$43=0,0,H27固定資本M!AO36/H27固定資本M!AO$43)</f>
        <v>1.1581399437412095E-2</v>
      </c>
      <c r="AP37" s="340">
        <f>IF(H27固定資本M!AP$43=0,0,H27固定資本M!AP36/H27固定資本M!AP$43)</f>
        <v>0.16446666970453774</v>
      </c>
    </row>
    <row r="38" spans="1:42">
      <c r="A38" s="135" t="s">
        <v>196</v>
      </c>
      <c r="B38" s="98" t="s">
        <v>363</v>
      </c>
      <c r="C38" s="352">
        <f>IF(H27固定資本M!C$43=0,0,H27固定資本M!C37/H27固定資本M!C$43)</f>
        <v>0</v>
      </c>
      <c r="D38" s="353">
        <f>IF(H27固定資本M!D$43=0,0,H27固定資本M!D37/H27固定資本M!D$43)</f>
        <v>0</v>
      </c>
      <c r="E38" s="353">
        <f>IF(H27固定資本M!E$43=0,0,H27固定資本M!E37/H27固定資本M!E$43)</f>
        <v>0</v>
      </c>
      <c r="F38" s="353">
        <f>IF(H27固定資本M!F$43=0,0,H27固定資本M!F37/H27固定資本M!F$43)</f>
        <v>0</v>
      </c>
      <c r="G38" s="353">
        <f>IF(H27固定資本M!G$43=0,0,H27固定資本M!G37/H27固定資本M!G$43)</f>
        <v>0</v>
      </c>
      <c r="H38" s="353">
        <f>IF(H27固定資本M!H$43=0,0,H27固定資本M!H37/H27固定資本M!H$43)</f>
        <v>0</v>
      </c>
      <c r="I38" s="353">
        <f>IF(H27固定資本M!I$43=0,0,H27固定資本M!I37/H27固定資本M!I$43)</f>
        <v>0</v>
      </c>
      <c r="J38" s="353">
        <f>IF(H27固定資本M!J$43=0,0,H27固定資本M!J37/H27固定資本M!J$43)</f>
        <v>0</v>
      </c>
      <c r="K38" s="353">
        <f>IF(H27固定資本M!K$43=0,0,H27固定資本M!K37/H27固定資本M!K$43)</f>
        <v>0</v>
      </c>
      <c r="L38" s="353">
        <f>IF(H27固定資本M!L$43=0,0,H27固定資本M!L37/H27固定資本M!L$43)</f>
        <v>0</v>
      </c>
      <c r="M38" s="353">
        <f>IF(H27固定資本M!M$43=0,0,H27固定資本M!M37/H27固定資本M!M$43)</f>
        <v>0</v>
      </c>
      <c r="N38" s="353">
        <f>IF(H27固定資本M!N$43=0,0,H27固定資本M!N37/H27固定資本M!N$43)</f>
        <v>0</v>
      </c>
      <c r="O38" s="353">
        <f>IF(H27固定資本M!O$43=0,0,H27固定資本M!O37/H27固定資本M!O$43)</f>
        <v>0</v>
      </c>
      <c r="P38" s="353">
        <f>IF(H27固定資本M!P$43=0,0,H27固定資本M!P37/H27固定資本M!P$43)</f>
        <v>0</v>
      </c>
      <c r="Q38" s="353">
        <f>IF(H27固定資本M!Q$43=0,0,H27固定資本M!Q37/H27固定資本M!Q$43)</f>
        <v>0</v>
      </c>
      <c r="R38" s="353">
        <f>IF(H27固定資本M!R$43=0,0,H27固定資本M!R37/H27固定資本M!R$43)</f>
        <v>0</v>
      </c>
      <c r="S38" s="353">
        <f>IF(H27固定資本M!S$43=0,0,H27固定資本M!S37/H27固定資本M!S$43)</f>
        <v>0</v>
      </c>
      <c r="T38" s="353">
        <f>IF(H27固定資本M!T$43=0,0,H27固定資本M!T37/H27固定資本M!T$43)</f>
        <v>0</v>
      </c>
      <c r="U38" s="353">
        <f>IF(H27固定資本M!U$43=0,0,H27固定資本M!U37/H27固定資本M!U$43)</f>
        <v>0</v>
      </c>
      <c r="V38" s="353">
        <f>IF(H27固定資本M!V$43=0,0,H27固定資本M!V37/H27固定資本M!V$43)</f>
        <v>0</v>
      </c>
      <c r="W38" s="353">
        <f>IF(H27固定資本M!W$43=0,0,H27固定資本M!W37/H27固定資本M!W$43)</f>
        <v>0</v>
      </c>
      <c r="X38" s="353">
        <f>IF(H27固定資本M!X$43=0,0,H27固定資本M!X37/H27固定資本M!X$43)</f>
        <v>0</v>
      </c>
      <c r="Y38" s="353">
        <f>IF(H27固定資本M!Y$43=0,0,H27固定資本M!Y37/H27固定資本M!Y$43)</f>
        <v>0</v>
      </c>
      <c r="Z38" s="353">
        <f>IF(H27固定資本M!Z$43=0,0,H27固定資本M!Z37/H27固定資本M!Z$43)</f>
        <v>0</v>
      </c>
      <c r="AA38" s="353">
        <f>IF(H27固定資本M!AA$43=0,0,H27固定資本M!AA37/H27固定資本M!AA$43)</f>
        <v>0</v>
      </c>
      <c r="AB38" s="353">
        <f>IF(H27固定資本M!AB$43=0,0,H27固定資本M!AB37/H27固定資本M!AB$43)</f>
        <v>0</v>
      </c>
      <c r="AC38" s="353">
        <f>IF(H27固定資本M!AC$43=0,0,H27固定資本M!AC37/H27固定資本M!AC$43)</f>
        <v>0</v>
      </c>
      <c r="AD38" s="353">
        <f>IF(H27固定資本M!AD$43=0,0,H27固定資本M!AD37/H27固定資本M!AD$43)</f>
        <v>0</v>
      </c>
      <c r="AE38" s="353">
        <f>IF(H27固定資本M!AE$43=0,0,H27固定資本M!AE37/H27固定資本M!AE$43)</f>
        <v>0</v>
      </c>
      <c r="AF38" s="353">
        <f>IF(H27固定資本M!AF$43=0,0,H27固定資本M!AF37/H27固定資本M!AF$43)</f>
        <v>0</v>
      </c>
      <c r="AG38" s="353">
        <f>IF(H27固定資本M!AG$43=0,0,H27固定資本M!AG37/H27固定資本M!AG$43)</f>
        <v>0</v>
      </c>
      <c r="AH38" s="353">
        <f>IF(H27固定資本M!AH$43=0,0,H27固定資本M!AH37/H27固定資本M!AH$43)</f>
        <v>0</v>
      </c>
      <c r="AI38" s="353">
        <f>IF(H27固定資本M!AI$43=0,0,H27固定資本M!AI37/H27固定資本M!AI$43)</f>
        <v>0</v>
      </c>
      <c r="AJ38" s="353">
        <f>IF(H27固定資本M!AJ$43=0,0,H27固定資本M!AJ37/H27固定資本M!AJ$43)</f>
        <v>0</v>
      </c>
      <c r="AK38" s="353">
        <f>IF(H27固定資本M!AK$43=0,0,H27固定資本M!AK37/H27固定資本M!AK$43)</f>
        <v>0</v>
      </c>
      <c r="AL38" s="353">
        <f>IF(H27固定資本M!AL$43=0,0,H27固定資本M!AL37/H27固定資本M!AL$43)</f>
        <v>0</v>
      </c>
      <c r="AM38" s="353">
        <f>IF(H27固定資本M!AM$43=0,0,H27固定資本M!AM37/H27固定資本M!AM$43)</f>
        <v>0</v>
      </c>
      <c r="AN38" s="353">
        <f>IF(H27固定資本M!AN$43=0,0,H27固定資本M!AN37/H27固定資本M!AN$43)</f>
        <v>0</v>
      </c>
      <c r="AO38" s="353">
        <f>IF(H27固定資本M!AO$43=0,0,H27固定資本M!AO37/H27固定資本M!AO$43)</f>
        <v>0</v>
      </c>
      <c r="AP38" s="340">
        <f>IF(H27固定資本M!AP$43=0,0,H27固定資本M!AP37/H27固定資本M!AP$43)</f>
        <v>0</v>
      </c>
    </row>
    <row r="39" spans="1:42">
      <c r="A39" s="135" t="s">
        <v>203</v>
      </c>
      <c r="B39" s="281" t="s">
        <v>364</v>
      </c>
      <c r="C39" s="352">
        <f>IF(H27固定資本M!C$43=0,0,H27固定資本M!C38/H27固定資本M!C$43)</f>
        <v>0</v>
      </c>
      <c r="D39" s="353">
        <f>IF(H27固定資本M!D$43=0,0,H27固定資本M!D38/H27固定資本M!D$43)</f>
        <v>0</v>
      </c>
      <c r="E39" s="353">
        <f>IF(H27固定資本M!E$43=0,0,H27固定資本M!E38/H27固定資本M!E$43)</f>
        <v>0</v>
      </c>
      <c r="F39" s="353">
        <f>IF(H27固定資本M!F$43=0,0,H27固定資本M!F38/H27固定資本M!F$43)</f>
        <v>0</v>
      </c>
      <c r="G39" s="353">
        <f>IF(H27固定資本M!G$43=0,0,H27固定資本M!G38/H27固定資本M!G$43)</f>
        <v>0</v>
      </c>
      <c r="H39" s="353">
        <f>IF(H27固定資本M!H$43=0,0,H27固定資本M!H38/H27固定資本M!H$43)</f>
        <v>0</v>
      </c>
      <c r="I39" s="353">
        <f>IF(H27固定資本M!I$43=0,0,H27固定資本M!I38/H27固定資本M!I$43)</f>
        <v>0</v>
      </c>
      <c r="J39" s="353">
        <f>IF(H27固定資本M!J$43=0,0,H27固定資本M!J38/H27固定資本M!J$43)</f>
        <v>0</v>
      </c>
      <c r="K39" s="353">
        <f>IF(H27固定資本M!K$43=0,0,H27固定資本M!K38/H27固定資本M!K$43)</f>
        <v>0</v>
      </c>
      <c r="L39" s="353">
        <f>IF(H27固定資本M!L$43=0,0,H27固定資本M!L38/H27固定資本M!L$43)</f>
        <v>0</v>
      </c>
      <c r="M39" s="353">
        <f>IF(H27固定資本M!M$43=0,0,H27固定資本M!M38/H27固定資本M!M$43)</f>
        <v>0</v>
      </c>
      <c r="N39" s="353">
        <f>IF(H27固定資本M!N$43=0,0,H27固定資本M!N38/H27固定資本M!N$43)</f>
        <v>0</v>
      </c>
      <c r="O39" s="353">
        <f>IF(H27固定資本M!O$43=0,0,H27固定資本M!O38/H27固定資本M!O$43)</f>
        <v>0</v>
      </c>
      <c r="P39" s="353">
        <f>IF(H27固定資本M!P$43=0,0,H27固定資本M!P38/H27固定資本M!P$43)</f>
        <v>0</v>
      </c>
      <c r="Q39" s="353">
        <f>IF(H27固定資本M!Q$43=0,0,H27固定資本M!Q38/H27固定資本M!Q$43)</f>
        <v>0</v>
      </c>
      <c r="R39" s="353">
        <f>IF(H27固定資本M!R$43=0,0,H27固定資本M!R38/H27固定資本M!R$43)</f>
        <v>0</v>
      </c>
      <c r="S39" s="353">
        <f>IF(H27固定資本M!S$43=0,0,H27固定資本M!S38/H27固定資本M!S$43)</f>
        <v>0</v>
      </c>
      <c r="T39" s="353">
        <f>IF(H27固定資本M!T$43=0,0,H27固定資本M!T38/H27固定資本M!T$43)</f>
        <v>0</v>
      </c>
      <c r="U39" s="353">
        <f>IF(H27固定資本M!U$43=0,0,H27固定資本M!U38/H27固定資本M!U$43)</f>
        <v>0</v>
      </c>
      <c r="V39" s="353">
        <f>IF(H27固定資本M!V$43=0,0,H27固定資本M!V38/H27固定資本M!V$43)</f>
        <v>0</v>
      </c>
      <c r="W39" s="353">
        <f>IF(H27固定資本M!W$43=0,0,H27固定資本M!W38/H27固定資本M!W$43)</f>
        <v>0</v>
      </c>
      <c r="X39" s="353">
        <f>IF(H27固定資本M!X$43=0,0,H27固定資本M!X38/H27固定資本M!X$43)</f>
        <v>0</v>
      </c>
      <c r="Y39" s="353">
        <f>IF(H27固定資本M!Y$43=0,0,H27固定資本M!Y38/H27固定資本M!Y$43)</f>
        <v>0</v>
      </c>
      <c r="Z39" s="353">
        <f>IF(H27固定資本M!Z$43=0,0,H27固定資本M!Z38/H27固定資本M!Z$43)</f>
        <v>0</v>
      </c>
      <c r="AA39" s="353">
        <f>IF(H27固定資本M!AA$43=0,0,H27固定資本M!AA38/H27固定資本M!AA$43)</f>
        <v>0</v>
      </c>
      <c r="AB39" s="353">
        <f>IF(H27固定資本M!AB$43=0,0,H27固定資本M!AB38/H27固定資本M!AB$43)</f>
        <v>0</v>
      </c>
      <c r="AC39" s="353">
        <f>IF(H27固定資本M!AC$43=0,0,H27固定資本M!AC38/H27固定資本M!AC$43)</f>
        <v>0</v>
      </c>
      <c r="AD39" s="353">
        <f>IF(H27固定資本M!AD$43=0,0,H27固定資本M!AD38/H27固定資本M!AD$43)</f>
        <v>0</v>
      </c>
      <c r="AE39" s="353">
        <f>IF(H27固定資本M!AE$43=0,0,H27固定資本M!AE38/H27固定資本M!AE$43)</f>
        <v>0</v>
      </c>
      <c r="AF39" s="353">
        <f>IF(H27固定資本M!AF$43=0,0,H27固定資本M!AF38/H27固定資本M!AF$43)</f>
        <v>0</v>
      </c>
      <c r="AG39" s="353">
        <f>IF(H27固定資本M!AG$43=0,0,H27固定資本M!AG38/H27固定資本M!AG$43)</f>
        <v>0</v>
      </c>
      <c r="AH39" s="353">
        <f>IF(H27固定資本M!AH$43=0,0,H27固定資本M!AH38/H27固定資本M!AH$43)</f>
        <v>0</v>
      </c>
      <c r="AI39" s="353">
        <f>IF(H27固定資本M!AI$43=0,0,H27固定資本M!AI38/H27固定資本M!AI$43)</f>
        <v>0</v>
      </c>
      <c r="AJ39" s="353">
        <f>IF(H27固定資本M!AJ$43=0,0,H27固定資本M!AJ38/H27固定資本M!AJ$43)</f>
        <v>0</v>
      </c>
      <c r="AK39" s="353">
        <f>IF(H27固定資本M!AK$43=0,0,H27固定資本M!AK38/H27固定資本M!AK$43)</f>
        <v>0</v>
      </c>
      <c r="AL39" s="353">
        <f>IF(H27固定資本M!AL$43=0,0,H27固定資本M!AL38/H27固定資本M!AL$43)</f>
        <v>0</v>
      </c>
      <c r="AM39" s="353">
        <f>IF(H27固定資本M!AM$43=0,0,H27固定資本M!AM38/H27固定資本M!AM$43)</f>
        <v>0</v>
      </c>
      <c r="AN39" s="353">
        <f>IF(H27固定資本M!AN$43=0,0,H27固定資本M!AN38/H27固定資本M!AN$43)</f>
        <v>0</v>
      </c>
      <c r="AO39" s="353">
        <f>IF(H27固定資本M!AO$43=0,0,H27固定資本M!AO38/H27固定資本M!AO$43)</f>
        <v>0</v>
      </c>
      <c r="AP39" s="340">
        <f>IF(H27固定資本M!AP$43=0,0,H27固定資本M!AP38/H27固定資本M!AP$43)</f>
        <v>0</v>
      </c>
    </row>
    <row r="40" spans="1:42">
      <c r="A40" s="135" t="s">
        <v>252</v>
      </c>
      <c r="B40" s="98" t="s">
        <v>24</v>
      </c>
      <c r="C40" s="352">
        <f>IF(H27固定資本M!C$43=0,0,H27固定資本M!C39/H27固定資本M!C$43)</f>
        <v>0</v>
      </c>
      <c r="D40" s="353">
        <f>IF(H27固定資本M!D$43=0,0,H27固定資本M!D39/H27固定資本M!D$43)</f>
        <v>0</v>
      </c>
      <c r="E40" s="353">
        <f>IF(H27固定資本M!E$43=0,0,H27固定資本M!E39/H27固定資本M!E$43)</f>
        <v>0</v>
      </c>
      <c r="F40" s="353">
        <f>IF(H27固定資本M!F$43=0,0,H27固定資本M!F39/H27固定資本M!F$43)</f>
        <v>4.3686550950710005E-3</v>
      </c>
      <c r="G40" s="353">
        <f>IF(H27固定資本M!G$43=0,0,H27固定資本M!G39/H27固定資本M!G$43)</f>
        <v>0.10064608095496919</v>
      </c>
      <c r="H40" s="353">
        <f>IF(H27固定資本M!H$43=0,0,H27固定資本M!H39/H27固定資本M!H$43)</f>
        <v>0</v>
      </c>
      <c r="I40" s="353">
        <f>IF(H27固定資本M!I$43=0,0,H27固定資本M!I39/H27固定資本M!I$43)</f>
        <v>9.9585518582927218E-2</v>
      </c>
      <c r="J40" s="353">
        <f>IF(H27固定資本M!J$43=0,0,H27固定資本M!J39/H27固定資本M!J$43)</f>
        <v>5.8352916735841136E-2</v>
      </c>
      <c r="K40" s="353">
        <f>IF(H27固定資本M!K$43=0,0,H27固定資本M!K39/H27固定資本M!K$43)</f>
        <v>5.3812688618764731E-2</v>
      </c>
      <c r="L40" s="353">
        <f>IF(H27固定資本M!L$43=0,0,H27固定資本M!L39/H27固定資本M!L$43)</f>
        <v>1.6685085748222889E-2</v>
      </c>
      <c r="M40" s="353">
        <f>IF(H27固定資本M!M$43=0,0,H27固定資本M!M39/H27固定資本M!M$43)</f>
        <v>4.5310830416540021E-2</v>
      </c>
      <c r="N40" s="353">
        <f>IF(H27固定資本M!N$43=0,0,H27固定資本M!N39/H27固定資本M!N$43)</f>
        <v>0.11002339568690882</v>
      </c>
      <c r="O40" s="353">
        <f>IF(H27固定資本M!O$43=0,0,H27固定資本M!O39/H27固定資本M!O$43)</f>
        <v>1.5170026471187131E-2</v>
      </c>
      <c r="P40" s="353">
        <f>IF(H27固定資本M!P$43=0,0,H27固定資本M!P39/H27固定資本M!P$43)</f>
        <v>2.0830834432849547E-2</v>
      </c>
      <c r="Q40" s="353">
        <f>IF(H27固定資本M!Q$43=0,0,H27固定資本M!Q39/H27固定資本M!Q$43)</f>
        <v>1.9474180748065575E-2</v>
      </c>
      <c r="R40" s="353">
        <f>IF(H27固定資本M!R$43=0,0,H27固定資本M!R39/H27固定資本M!R$43)</f>
        <v>1.6660937594090607E-2</v>
      </c>
      <c r="S40" s="353">
        <f>IF(H27固定資本M!S$43=0,0,H27固定資本M!S39/H27固定資本M!S$43)</f>
        <v>8.5790626836958258E-3</v>
      </c>
      <c r="T40" s="353">
        <f>IF(H27固定資本M!T$43=0,0,H27固定資本M!T39/H27固定資本M!T$43)</f>
        <v>1.0995411295498426E-2</v>
      </c>
      <c r="U40" s="353">
        <f>IF(H27固定資本M!U$43=0,0,H27固定資本M!U39/H27固定資本M!U$43)</f>
        <v>1.3167189074720163E-2</v>
      </c>
      <c r="V40" s="353">
        <f>IF(H27固定資本M!V$43=0,0,H27固定資本M!V39/H27固定資本M!V$43)</f>
        <v>1.3760402836877312E-2</v>
      </c>
      <c r="W40" s="353">
        <f>IF(H27固定資本M!W$43=0,0,H27固定資本M!W39/H27固定資本M!W$43)</f>
        <v>1.472665373007713E-2</v>
      </c>
      <c r="X40" s="353">
        <f>IF(H27固定資本M!X$43=0,0,H27固定資本M!X39/H27固定資本M!X$43)</f>
        <v>1.6250935465088882E-2</v>
      </c>
      <c r="Y40" s="353">
        <f>IF(H27固定資本M!Y$43=0,0,H27固定資本M!Y39/H27固定資本M!Y$43)</f>
        <v>0</v>
      </c>
      <c r="Z40" s="353">
        <f>IF(H27固定資本M!Z$43=0,0,H27固定資本M!Z39/H27固定資本M!Z$43)</f>
        <v>0.11936965131343721</v>
      </c>
      <c r="AA40" s="353">
        <f>IF(H27固定資本M!AA$43=0,0,H27固定資本M!AA39/H27固定資本M!AA$43)</f>
        <v>0.20686958221990484</v>
      </c>
      <c r="AB40" s="353">
        <f>IF(H27固定資本M!AB$43=0,0,H27固定資本M!AB39/H27固定資本M!AB$43)</f>
        <v>3.6337822231169409E-2</v>
      </c>
      <c r="AC40" s="353">
        <f>IF(H27固定資本M!AC$43=0,0,H27固定資本M!AC39/H27固定資本M!AC$43)</f>
        <v>6.1369444182497665E-3</v>
      </c>
      <c r="AD40" s="353">
        <f>IF(H27固定資本M!AD$43=0,0,H27固定資本M!AD39/H27固定資本M!AD$43)</f>
        <v>0</v>
      </c>
      <c r="AE40" s="353">
        <f>IF(H27固定資本M!AE$43=0,0,H27固定資本M!AE39/H27固定資本M!AE$43)</f>
        <v>0</v>
      </c>
      <c r="AF40" s="353">
        <f>IF(H27固定資本M!AF$43=0,0,H27固定資本M!AF39/H27固定資本M!AF$43)</f>
        <v>1.3288661234733106E-2</v>
      </c>
      <c r="AG40" s="353">
        <f>IF(H27固定資本M!AG$43=0,0,H27固定資本M!AG39/H27固定資本M!AG$43)</f>
        <v>1.0684916063491534E-2</v>
      </c>
      <c r="AH40" s="353">
        <f>IF(H27固定資本M!AH$43=0,0,H27固定資本M!AH39/H27固定資本M!AH$43)</f>
        <v>0</v>
      </c>
      <c r="AI40" s="353">
        <f>IF(H27固定資本M!AI$43=0,0,H27固定資本M!AI39/H27固定資本M!AI$43)</f>
        <v>0</v>
      </c>
      <c r="AJ40" s="353">
        <f>IF(H27固定資本M!AJ$43=0,0,H27固定資本M!AJ39/H27固定資本M!AJ$43)</f>
        <v>0</v>
      </c>
      <c r="AK40" s="353">
        <f>IF(H27固定資本M!AK$43=0,0,H27固定資本M!AK39/H27固定資本M!AK$43)</f>
        <v>0</v>
      </c>
      <c r="AL40" s="353">
        <f>IF(H27固定資本M!AL$43=0,0,H27固定資本M!AL39/H27固定資本M!AL$43)</f>
        <v>0</v>
      </c>
      <c r="AM40" s="353">
        <f>IF(H27固定資本M!AM$43=0,0,H27固定資本M!AM39/H27固定資本M!AM$43)</f>
        <v>0</v>
      </c>
      <c r="AN40" s="353">
        <f>IF(H27固定資本M!AN$43=0,0,H27固定資本M!AN39/H27固定資本M!AN$43)</f>
        <v>0</v>
      </c>
      <c r="AO40" s="353">
        <f>IF(H27固定資本M!AO$43=0,0,H27固定資本M!AO39/H27固定資本M!AO$43)</f>
        <v>0</v>
      </c>
      <c r="AP40" s="340">
        <f>IF(H27固定資本M!AP$43=0,0,H27固定資本M!AP39/H27固定資本M!AP$43)</f>
        <v>1.9909983853532157E-2</v>
      </c>
    </row>
    <row r="41" spans="1:42">
      <c r="A41" s="135" t="s">
        <v>253</v>
      </c>
      <c r="B41" s="98" t="s">
        <v>365</v>
      </c>
      <c r="C41" s="352">
        <f>IF(H27固定資本M!C$43=0,0,H27固定資本M!C40/H27固定資本M!C$43)</f>
        <v>0</v>
      </c>
      <c r="D41" s="353">
        <f>IF(H27固定資本M!D$43=0,0,H27固定資本M!D40/H27固定資本M!D$43)</f>
        <v>0</v>
      </c>
      <c r="E41" s="353">
        <f>IF(H27固定資本M!E$43=0,0,H27固定資本M!E40/H27固定資本M!E$43)</f>
        <v>0</v>
      </c>
      <c r="F41" s="353">
        <f>IF(H27固定資本M!F$43=0,0,H27固定資本M!F40/H27固定資本M!F$43)</f>
        <v>0</v>
      </c>
      <c r="G41" s="353">
        <f>IF(H27固定資本M!G$43=0,0,H27固定資本M!G40/H27固定資本M!G$43)</f>
        <v>0</v>
      </c>
      <c r="H41" s="353">
        <f>IF(H27固定資本M!H$43=0,0,H27固定資本M!H40/H27固定資本M!H$43)</f>
        <v>0</v>
      </c>
      <c r="I41" s="353">
        <f>IF(H27固定資本M!I$43=0,0,H27固定資本M!I40/H27固定資本M!I$43)</f>
        <v>0</v>
      </c>
      <c r="J41" s="353">
        <f>IF(H27固定資本M!J$43=0,0,H27固定資本M!J40/H27固定資本M!J$43)</f>
        <v>0</v>
      </c>
      <c r="K41" s="353">
        <f>IF(H27固定資本M!K$43=0,0,H27固定資本M!K40/H27固定資本M!K$43)</f>
        <v>0</v>
      </c>
      <c r="L41" s="353">
        <f>IF(H27固定資本M!L$43=0,0,H27固定資本M!L40/H27固定資本M!L$43)</f>
        <v>0</v>
      </c>
      <c r="M41" s="353">
        <f>IF(H27固定資本M!M$43=0,0,H27固定資本M!M40/H27固定資本M!M$43)</f>
        <v>0</v>
      </c>
      <c r="N41" s="353">
        <f>IF(H27固定資本M!N$43=0,0,H27固定資本M!N40/H27固定資本M!N$43)</f>
        <v>0</v>
      </c>
      <c r="O41" s="353">
        <f>IF(H27固定資本M!O$43=0,0,H27固定資本M!O40/H27固定資本M!O$43)</f>
        <v>0</v>
      </c>
      <c r="P41" s="353">
        <f>IF(H27固定資本M!P$43=0,0,H27固定資本M!P40/H27固定資本M!P$43)</f>
        <v>0</v>
      </c>
      <c r="Q41" s="353">
        <f>IF(H27固定資本M!Q$43=0,0,H27固定資本M!Q40/H27固定資本M!Q$43)</f>
        <v>0</v>
      </c>
      <c r="R41" s="353">
        <f>IF(H27固定資本M!R$43=0,0,H27固定資本M!R40/H27固定資本M!R$43)</f>
        <v>0</v>
      </c>
      <c r="S41" s="353">
        <f>IF(H27固定資本M!S$43=0,0,H27固定資本M!S40/H27固定資本M!S$43)</f>
        <v>0</v>
      </c>
      <c r="T41" s="353">
        <f>IF(H27固定資本M!T$43=0,0,H27固定資本M!T40/H27固定資本M!T$43)</f>
        <v>0</v>
      </c>
      <c r="U41" s="353">
        <f>IF(H27固定資本M!U$43=0,0,H27固定資本M!U40/H27固定資本M!U$43)</f>
        <v>0</v>
      </c>
      <c r="V41" s="353">
        <f>IF(H27固定資本M!V$43=0,0,H27固定資本M!V40/H27固定資本M!V$43)</f>
        <v>0</v>
      </c>
      <c r="W41" s="353">
        <f>IF(H27固定資本M!W$43=0,0,H27固定資本M!W40/H27固定資本M!W$43)</f>
        <v>0</v>
      </c>
      <c r="X41" s="353">
        <f>IF(H27固定資本M!X$43=0,0,H27固定資本M!X40/H27固定資本M!X$43)</f>
        <v>0</v>
      </c>
      <c r="Y41" s="353">
        <f>IF(H27固定資本M!Y$43=0,0,H27固定資本M!Y40/H27固定資本M!Y$43)</f>
        <v>0</v>
      </c>
      <c r="Z41" s="353">
        <f>IF(H27固定資本M!Z$43=0,0,H27固定資本M!Z40/H27固定資本M!Z$43)</f>
        <v>0</v>
      </c>
      <c r="AA41" s="353">
        <f>IF(H27固定資本M!AA$43=0,0,H27固定資本M!AA40/H27固定資本M!AA$43)</f>
        <v>0</v>
      </c>
      <c r="AB41" s="353">
        <f>IF(H27固定資本M!AB$43=0,0,H27固定資本M!AB40/H27固定資本M!AB$43)</f>
        <v>0</v>
      </c>
      <c r="AC41" s="353">
        <f>IF(H27固定資本M!AC$43=0,0,H27固定資本M!AC40/H27固定資本M!AC$43)</f>
        <v>0</v>
      </c>
      <c r="AD41" s="353">
        <f>IF(H27固定資本M!AD$43=0,0,H27固定資本M!AD40/H27固定資本M!AD$43)</f>
        <v>0</v>
      </c>
      <c r="AE41" s="353">
        <f>IF(H27固定資本M!AE$43=0,0,H27固定資本M!AE40/H27固定資本M!AE$43)</f>
        <v>0</v>
      </c>
      <c r="AF41" s="353">
        <f>IF(H27固定資本M!AF$43=0,0,H27固定資本M!AF40/H27固定資本M!AF$43)</f>
        <v>0</v>
      </c>
      <c r="AG41" s="353">
        <f>IF(H27固定資本M!AG$43=0,0,H27固定資本M!AG40/H27固定資本M!AG$43)</f>
        <v>0</v>
      </c>
      <c r="AH41" s="353">
        <f>IF(H27固定資本M!AH$43=0,0,H27固定資本M!AH40/H27固定資本M!AH$43)</f>
        <v>0</v>
      </c>
      <c r="AI41" s="353">
        <f>IF(H27固定資本M!AI$43=0,0,H27固定資本M!AI40/H27固定資本M!AI$43)</f>
        <v>0</v>
      </c>
      <c r="AJ41" s="353">
        <f>IF(H27固定資本M!AJ$43=0,0,H27固定資本M!AJ40/H27固定資本M!AJ$43)</f>
        <v>0</v>
      </c>
      <c r="AK41" s="353">
        <f>IF(H27固定資本M!AK$43=0,0,H27固定資本M!AK40/H27固定資本M!AK$43)</f>
        <v>0</v>
      </c>
      <c r="AL41" s="353">
        <f>IF(H27固定資本M!AL$43=0,0,H27固定資本M!AL40/H27固定資本M!AL$43)</f>
        <v>0</v>
      </c>
      <c r="AM41" s="353">
        <f>IF(H27固定資本M!AM$43=0,0,H27固定資本M!AM40/H27固定資本M!AM$43)</f>
        <v>0</v>
      </c>
      <c r="AN41" s="353">
        <f>IF(H27固定資本M!AN$43=0,0,H27固定資本M!AN40/H27固定資本M!AN$43)</f>
        <v>0</v>
      </c>
      <c r="AO41" s="353">
        <f>IF(H27固定資本M!AO$43=0,0,H27固定資本M!AO40/H27固定資本M!AO$43)</f>
        <v>0</v>
      </c>
      <c r="AP41" s="340">
        <f>IF(H27固定資本M!AP$43=0,0,H27固定資本M!AP40/H27固定資本M!AP$43)</f>
        <v>0</v>
      </c>
    </row>
    <row r="42" spans="1:42">
      <c r="A42" s="135" t="s">
        <v>254</v>
      </c>
      <c r="B42" s="98" t="s">
        <v>332</v>
      </c>
      <c r="C42" s="352">
        <f>IF(H27固定資本M!C$43=0,0,H27固定資本M!C41/H27固定資本M!C$43)</f>
        <v>0</v>
      </c>
      <c r="D42" s="353">
        <f>IF(H27固定資本M!D$43=0,0,H27固定資本M!D41/H27固定資本M!D$43)</f>
        <v>0</v>
      </c>
      <c r="E42" s="353">
        <f>IF(H27固定資本M!E$43=0,0,H27固定資本M!E41/H27固定資本M!E$43)</f>
        <v>0</v>
      </c>
      <c r="F42" s="353">
        <f>IF(H27固定資本M!F$43=0,0,H27固定資本M!F41/H27固定資本M!F$43)</f>
        <v>0</v>
      </c>
      <c r="G42" s="353">
        <f>IF(H27固定資本M!G$43=0,0,H27固定資本M!G41/H27固定資本M!G$43)</f>
        <v>0</v>
      </c>
      <c r="H42" s="353">
        <f>IF(H27固定資本M!H$43=0,0,H27固定資本M!H41/H27固定資本M!H$43)</f>
        <v>0</v>
      </c>
      <c r="I42" s="353">
        <f>IF(H27固定資本M!I$43=0,0,H27固定資本M!I41/H27固定資本M!I$43)</f>
        <v>0</v>
      </c>
      <c r="J42" s="353">
        <f>IF(H27固定資本M!J$43=0,0,H27固定資本M!J41/H27固定資本M!J$43)</f>
        <v>0</v>
      </c>
      <c r="K42" s="353">
        <f>IF(H27固定資本M!K$43=0,0,H27固定資本M!K41/H27固定資本M!K$43)</f>
        <v>0</v>
      </c>
      <c r="L42" s="353">
        <f>IF(H27固定資本M!L$43=0,0,H27固定資本M!L41/H27固定資本M!L$43)</f>
        <v>0</v>
      </c>
      <c r="M42" s="353">
        <f>IF(H27固定資本M!M$43=0,0,H27固定資本M!M41/H27固定資本M!M$43)</f>
        <v>0</v>
      </c>
      <c r="N42" s="353">
        <f>IF(H27固定資本M!N$43=0,0,H27固定資本M!N41/H27固定資本M!N$43)</f>
        <v>0</v>
      </c>
      <c r="O42" s="353">
        <f>IF(H27固定資本M!O$43=0,0,H27固定資本M!O41/H27固定資本M!O$43)</f>
        <v>0</v>
      </c>
      <c r="P42" s="353">
        <f>IF(H27固定資本M!P$43=0,0,H27固定資本M!P41/H27固定資本M!P$43)</f>
        <v>0</v>
      </c>
      <c r="Q42" s="353">
        <f>IF(H27固定資本M!Q$43=0,0,H27固定資本M!Q41/H27固定資本M!Q$43)</f>
        <v>0</v>
      </c>
      <c r="R42" s="353">
        <f>IF(H27固定資本M!R$43=0,0,H27固定資本M!R41/H27固定資本M!R$43)</f>
        <v>0</v>
      </c>
      <c r="S42" s="353">
        <f>IF(H27固定資本M!S$43=0,0,H27固定資本M!S41/H27固定資本M!S$43)</f>
        <v>0</v>
      </c>
      <c r="T42" s="353">
        <f>IF(H27固定資本M!T$43=0,0,H27固定資本M!T41/H27固定資本M!T$43)</f>
        <v>0</v>
      </c>
      <c r="U42" s="353">
        <f>IF(H27固定資本M!U$43=0,0,H27固定資本M!U41/H27固定資本M!U$43)</f>
        <v>0</v>
      </c>
      <c r="V42" s="353">
        <f>IF(H27固定資本M!V$43=0,0,H27固定資本M!V41/H27固定資本M!V$43)</f>
        <v>0</v>
      </c>
      <c r="W42" s="353">
        <f>IF(H27固定資本M!W$43=0,0,H27固定資本M!W41/H27固定資本M!W$43)</f>
        <v>0</v>
      </c>
      <c r="X42" s="353">
        <f>IF(H27固定資本M!X$43=0,0,H27固定資本M!X41/H27固定資本M!X$43)</f>
        <v>0</v>
      </c>
      <c r="Y42" s="353">
        <f>IF(H27固定資本M!Y$43=0,0,H27固定資本M!Y41/H27固定資本M!Y$43)</f>
        <v>0</v>
      </c>
      <c r="Z42" s="353">
        <f>IF(H27固定資本M!Z$43=0,0,H27固定資本M!Z41/H27固定資本M!Z$43)</f>
        <v>0</v>
      </c>
      <c r="AA42" s="353">
        <f>IF(H27固定資本M!AA$43=0,0,H27固定資本M!AA41/H27固定資本M!AA$43)</f>
        <v>0</v>
      </c>
      <c r="AB42" s="353">
        <f>IF(H27固定資本M!AB$43=0,0,H27固定資本M!AB41/H27固定資本M!AB$43)</f>
        <v>0</v>
      </c>
      <c r="AC42" s="353">
        <f>IF(H27固定資本M!AC$43=0,0,H27固定資本M!AC41/H27固定資本M!AC$43)</f>
        <v>0</v>
      </c>
      <c r="AD42" s="353">
        <f>IF(H27固定資本M!AD$43=0,0,H27固定資本M!AD41/H27固定資本M!AD$43)</f>
        <v>0</v>
      </c>
      <c r="AE42" s="353">
        <f>IF(H27固定資本M!AE$43=0,0,H27固定資本M!AE41/H27固定資本M!AE$43)</f>
        <v>0</v>
      </c>
      <c r="AF42" s="353">
        <f>IF(H27固定資本M!AF$43=0,0,H27固定資本M!AF41/H27固定資本M!AF$43)</f>
        <v>0</v>
      </c>
      <c r="AG42" s="353">
        <f>IF(H27固定資本M!AG$43=0,0,H27固定資本M!AG41/H27固定資本M!AG$43)</f>
        <v>0</v>
      </c>
      <c r="AH42" s="353">
        <f>IF(H27固定資本M!AH$43=0,0,H27固定資本M!AH41/H27固定資本M!AH$43)</f>
        <v>0</v>
      </c>
      <c r="AI42" s="353">
        <f>IF(H27固定資本M!AI$43=0,0,H27固定資本M!AI41/H27固定資本M!AI$43)</f>
        <v>0</v>
      </c>
      <c r="AJ42" s="353">
        <f>IF(H27固定資本M!AJ$43=0,0,H27固定資本M!AJ41/H27固定資本M!AJ$43)</f>
        <v>0</v>
      </c>
      <c r="AK42" s="353">
        <f>IF(H27固定資本M!AK$43=0,0,H27固定資本M!AK41/H27固定資本M!AK$43)</f>
        <v>0</v>
      </c>
      <c r="AL42" s="353">
        <f>IF(H27固定資本M!AL$43=0,0,H27固定資本M!AL41/H27固定資本M!AL$43)</f>
        <v>0</v>
      </c>
      <c r="AM42" s="353">
        <f>IF(H27固定資本M!AM$43=0,0,H27固定資本M!AM41/H27固定資本M!AM$43)</f>
        <v>0</v>
      </c>
      <c r="AN42" s="353">
        <f>IF(H27固定資本M!AN$43=0,0,H27固定資本M!AN41/H27固定資本M!AN$43)</f>
        <v>0</v>
      </c>
      <c r="AO42" s="353">
        <f>IF(H27固定資本M!AO$43=0,0,H27固定資本M!AO41/H27固定資本M!AO$43)</f>
        <v>0</v>
      </c>
      <c r="AP42" s="340">
        <f>IF(H27固定資本M!AP$43=0,0,H27固定資本M!AP41/H27固定資本M!AP$43)</f>
        <v>0</v>
      </c>
    </row>
    <row r="43" spans="1:42">
      <c r="A43" s="135" t="s">
        <v>255</v>
      </c>
      <c r="B43" s="98" t="s">
        <v>366</v>
      </c>
      <c r="C43" s="352">
        <f>IF(H27固定資本M!C$43=0,0,H27固定資本M!C42/H27固定資本M!C$43)</f>
        <v>0</v>
      </c>
      <c r="D43" s="353">
        <f>IF(H27固定資本M!D$43=0,0,H27固定資本M!D42/H27固定資本M!D$43)</f>
        <v>0</v>
      </c>
      <c r="E43" s="353">
        <f>IF(H27固定資本M!E$43=0,0,H27固定資本M!E42/H27固定資本M!E$43)</f>
        <v>0</v>
      </c>
      <c r="F43" s="353">
        <f>IF(H27固定資本M!F$43=0,0,H27固定資本M!F42/H27固定資本M!F$43)</f>
        <v>0</v>
      </c>
      <c r="G43" s="353">
        <f>IF(H27固定資本M!G$43=0,0,H27固定資本M!G42/H27固定資本M!G$43)</f>
        <v>0</v>
      </c>
      <c r="H43" s="353">
        <f>IF(H27固定資本M!H$43=0,0,H27固定資本M!H42/H27固定資本M!H$43)</f>
        <v>0</v>
      </c>
      <c r="I43" s="353">
        <f>IF(H27固定資本M!I$43=0,0,H27固定資本M!I42/H27固定資本M!I$43)</f>
        <v>0</v>
      </c>
      <c r="J43" s="353">
        <f>IF(H27固定資本M!J$43=0,0,H27固定資本M!J42/H27固定資本M!J$43)</f>
        <v>0</v>
      </c>
      <c r="K43" s="353">
        <f>IF(H27固定資本M!K$43=0,0,H27固定資本M!K42/H27固定資本M!K$43)</f>
        <v>0</v>
      </c>
      <c r="L43" s="353">
        <f>IF(H27固定資本M!L$43=0,0,H27固定資本M!L42/H27固定資本M!L$43)</f>
        <v>0</v>
      </c>
      <c r="M43" s="353">
        <f>IF(H27固定資本M!M$43=0,0,H27固定資本M!M42/H27固定資本M!M$43)</f>
        <v>0</v>
      </c>
      <c r="N43" s="353">
        <f>IF(H27固定資本M!N$43=0,0,H27固定資本M!N42/H27固定資本M!N$43)</f>
        <v>0</v>
      </c>
      <c r="O43" s="353">
        <f>IF(H27固定資本M!O$43=0,0,H27固定資本M!O42/H27固定資本M!O$43)</f>
        <v>0</v>
      </c>
      <c r="P43" s="353">
        <f>IF(H27固定資本M!P$43=0,0,H27固定資本M!P42/H27固定資本M!P$43)</f>
        <v>0</v>
      </c>
      <c r="Q43" s="353">
        <f>IF(H27固定資本M!Q$43=0,0,H27固定資本M!Q42/H27固定資本M!Q$43)</f>
        <v>0</v>
      </c>
      <c r="R43" s="353">
        <f>IF(H27固定資本M!R$43=0,0,H27固定資本M!R42/H27固定資本M!R$43)</f>
        <v>0</v>
      </c>
      <c r="S43" s="353">
        <f>IF(H27固定資本M!S$43=0,0,H27固定資本M!S42/H27固定資本M!S$43)</f>
        <v>0</v>
      </c>
      <c r="T43" s="353">
        <f>IF(H27固定資本M!T$43=0,0,H27固定資本M!T42/H27固定資本M!T$43)</f>
        <v>0</v>
      </c>
      <c r="U43" s="353">
        <f>IF(H27固定資本M!U$43=0,0,H27固定資本M!U42/H27固定資本M!U$43)</f>
        <v>0</v>
      </c>
      <c r="V43" s="353">
        <f>IF(H27固定資本M!V$43=0,0,H27固定資本M!V42/H27固定資本M!V$43)</f>
        <v>0</v>
      </c>
      <c r="W43" s="353">
        <f>IF(H27固定資本M!W$43=0,0,H27固定資本M!W42/H27固定資本M!W$43)</f>
        <v>0</v>
      </c>
      <c r="X43" s="353">
        <f>IF(H27固定資本M!X$43=0,0,H27固定資本M!X42/H27固定資本M!X$43)</f>
        <v>0</v>
      </c>
      <c r="Y43" s="353">
        <f>IF(H27固定資本M!Y$43=0,0,H27固定資本M!Y42/H27固定資本M!Y$43)</f>
        <v>0</v>
      </c>
      <c r="Z43" s="353">
        <f>IF(H27固定資本M!Z$43=0,0,H27固定資本M!Z42/H27固定資本M!Z$43)</f>
        <v>0</v>
      </c>
      <c r="AA43" s="353">
        <f>IF(H27固定資本M!AA$43=0,0,H27固定資本M!AA42/H27固定資本M!AA$43)</f>
        <v>0</v>
      </c>
      <c r="AB43" s="353">
        <f>IF(H27固定資本M!AB$43=0,0,H27固定資本M!AB42/H27固定資本M!AB$43)</f>
        <v>0</v>
      </c>
      <c r="AC43" s="353">
        <f>IF(H27固定資本M!AC$43=0,0,H27固定資本M!AC42/H27固定資本M!AC$43)</f>
        <v>0</v>
      </c>
      <c r="AD43" s="353">
        <f>IF(H27固定資本M!AD$43=0,0,H27固定資本M!AD42/H27固定資本M!AD$43)</f>
        <v>0</v>
      </c>
      <c r="AE43" s="353">
        <f>IF(H27固定資本M!AE$43=0,0,H27固定資本M!AE42/H27固定資本M!AE$43)</f>
        <v>0</v>
      </c>
      <c r="AF43" s="353">
        <f>IF(H27固定資本M!AF$43=0,0,H27固定資本M!AF42/H27固定資本M!AF$43)</f>
        <v>0</v>
      </c>
      <c r="AG43" s="353">
        <f>IF(H27固定資本M!AG$43=0,0,H27固定資本M!AG42/H27固定資本M!AG$43)</f>
        <v>0</v>
      </c>
      <c r="AH43" s="353">
        <f>IF(H27固定資本M!AH$43=0,0,H27固定資本M!AH42/H27固定資本M!AH$43)</f>
        <v>0</v>
      </c>
      <c r="AI43" s="353">
        <f>IF(H27固定資本M!AI$43=0,0,H27固定資本M!AI42/H27固定資本M!AI$43)</f>
        <v>0</v>
      </c>
      <c r="AJ43" s="353">
        <f>IF(H27固定資本M!AJ$43=0,0,H27固定資本M!AJ42/H27固定資本M!AJ$43)</f>
        <v>0</v>
      </c>
      <c r="AK43" s="353">
        <f>IF(H27固定資本M!AK$43=0,0,H27固定資本M!AK42/H27固定資本M!AK$43)</f>
        <v>0</v>
      </c>
      <c r="AL43" s="353">
        <f>IF(H27固定資本M!AL$43=0,0,H27固定資本M!AL42/H27固定資本M!AL$43)</f>
        <v>0</v>
      </c>
      <c r="AM43" s="353">
        <f>IF(H27固定資本M!AM$43=0,0,H27固定資本M!AM42/H27固定資本M!AM$43)</f>
        <v>0</v>
      </c>
      <c r="AN43" s="353">
        <f>IF(H27固定資本M!AN$43=0,0,H27固定資本M!AN42/H27固定資本M!AN$43)</f>
        <v>0</v>
      </c>
      <c r="AO43" s="353">
        <f>IF(H27固定資本M!AO$43=0,0,H27固定資本M!AO42/H27固定資本M!AO$43)</f>
        <v>0</v>
      </c>
      <c r="AP43" s="340">
        <f>IF(H27固定資本M!AP$43=0,0,H27固定資本M!AP42/H27固定資本M!AP$43)</f>
        <v>0</v>
      </c>
    </row>
    <row r="44" spans="1:42">
      <c r="A44" s="27"/>
      <c r="B44" s="139" t="s">
        <v>28</v>
      </c>
      <c r="C44" s="354">
        <f>IF(H27固定資本M!C$43=0,0,H27固定資本M!C43/H27固定資本M!C$43)</f>
        <v>1</v>
      </c>
      <c r="D44" s="355">
        <f>IF(H27固定資本M!D$43=0,0,H27固定資本M!D43/H27固定資本M!D$43)</f>
        <v>1</v>
      </c>
      <c r="E44" s="355">
        <f>IF(H27固定資本M!E$43=0,0,H27固定資本M!E43/H27固定資本M!E$43)</f>
        <v>1</v>
      </c>
      <c r="F44" s="355">
        <f>IF(H27固定資本M!F$43=0,0,H27固定資本M!F43/H27固定資本M!F$43)</f>
        <v>1</v>
      </c>
      <c r="G44" s="355">
        <f>IF(H27固定資本M!G$43=0,0,H27固定資本M!G43/H27固定資本M!G$43)</f>
        <v>1</v>
      </c>
      <c r="H44" s="355">
        <f>IF(H27固定資本M!H$43=0,0,H27固定資本M!H43/H27固定資本M!H$43)</f>
        <v>1</v>
      </c>
      <c r="I44" s="355">
        <f>IF(H27固定資本M!I$43=0,0,H27固定資本M!I43/H27固定資本M!I$43)</f>
        <v>1</v>
      </c>
      <c r="J44" s="355">
        <f>IF(H27固定資本M!J$43=0,0,H27固定資本M!J43/H27固定資本M!J$43)</f>
        <v>1</v>
      </c>
      <c r="K44" s="355">
        <f>IF(H27固定資本M!K$43=0,0,H27固定資本M!K43/H27固定資本M!K$43)</f>
        <v>1</v>
      </c>
      <c r="L44" s="355">
        <f>IF(H27固定資本M!L$43=0,0,H27固定資本M!L43/H27固定資本M!L$43)</f>
        <v>1</v>
      </c>
      <c r="M44" s="355">
        <f>IF(H27固定資本M!M$43=0,0,H27固定資本M!M43/H27固定資本M!M$43)</f>
        <v>1</v>
      </c>
      <c r="N44" s="355">
        <f>IF(H27固定資本M!N$43=0,0,H27固定資本M!N43/H27固定資本M!N$43)</f>
        <v>1</v>
      </c>
      <c r="O44" s="355">
        <f>IF(H27固定資本M!O$43=0,0,H27固定資本M!O43/H27固定資本M!O$43)</f>
        <v>1</v>
      </c>
      <c r="P44" s="355">
        <f>IF(H27固定資本M!P$43=0,0,H27固定資本M!P43/H27固定資本M!P$43)</f>
        <v>1</v>
      </c>
      <c r="Q44" s="355">
        <f>IF(H27固定資本M!Q$43=0,0,H27固定資本M!Q43/H27固定資本M!Q$43)</f>
        <v>1</v>
      </c>
      <c r="R44" s="355">
        <f>IF(H27固定資本M!R$43=0,0,H27固定資本M!R43/H27固定資本M!R$43)</f>
        <v>1</v>
      </c>
      <c r="S44" s="355">
        <f>IF(H27固定資本M!S$43=0,0,H27固定資本M!S43/H27固定資本M!S$43)</f>
        <v>1</v>
      </c>
      <c r="T44" s="355">
        <f>IF(H27固定資本M!T$43=0,0,H27固定資本M!T43/H27固定資本M!T$43)</f>
        <v>1</v>
      </c>
      <c r="U44" s="355">
        <f>IF(H27固定資本M!U$43=0,0,H27固定資本M!U43/H27固定資本M!U$43)</f>
        <v>1</v>
      </c>
      <c r="V44" s="355">
        <f>IF(H27固定資本M!V$43=0,0,H27固定資本M!V43/H27固定資本M!V$43)</f>
        <v>1</v>
      </c>
      <c r="W44" s="355">
        <f>IF(H27固定資本M!W$43=0,0,H27固定資本M!W43/H27固定資本M!W$43)</f>
        <v>1</v>
      </c>
      <c r="X44" s="355">
        <f>IF(H27固定資本M!X$43=0,0,H27固定資本M!X43/H27固定資本M!X$43)</f>
        <v>1</v>
      </c>
      <c r="Y44" s="355">
        <f>IF(H27固定資本M!Y$43=0,0,H27固定資本M!Y43/H27固定資本M!Y$43)</f>
        <v>1</v>
      </c>
      <c r="Z44" s="355">
        <f>IF(H27固定資本M!Z$43=0,0,H27固定資本M!Z43/H27固定資本M!Z$43)</f>
        <v>1</v>
      </c>
      <c r="AA44" s="355">
        <f>IF(H27固定資本M!AA$43=0,0,H27固定資本M!AA43/H27固定資本M!AA$43)</f>
        <v>1</v>
      </c>
      <c r="AB44" s="355">
        <f>IF(H27固定資本M!AB$43=0,0,H27固定資本M!AB43/H27固定資本M!AB$43)</f>
        <v>1</v>
      </c>
      <c r="AC44" s="355">
        <f>IF(H27固定資本M!AC$43=0,0,H27固定資本M!AC43/H27固定資本M!AC$43)</f>
        <v>1</v>
      </c>
      <c r="AD44" s="355">
        <f>IF(H27固定資本M!AD$43=0,0,H27固定資本M!AD43/H27固定資本M!AD$43)</f>
        <v>1</v>
      </c>
      <c r="AE44" s="355">
        <f>IF(H27固定資本M!AE$43=0,0,H27固定資本M!AE43/H27固定資本M!AE$43)</f>
        <v>1</v>
      </c>
      <c r="AF44" s="355">
        <f>IF(H27固定資本M!AF$43=0,0,H27固定資本M!AF43/H27固定資本M!AF$43)</f>
        <v>1</v>
      </c>
      <c r="AG44" s="355">
        <f>IF(H27固定資本M!AG$43=0,0,H27固定資本M!AG43/H27固定資本M!AG$43)</f>
        <v>1</v>
      </c>
      <c r="AH44" s="355">
        <f>IF(H27固定資本M!AH$43=0,0,H27固定資本M!AH43/H27固定資本M!AH$43)</f>
        <v>1</v>
      </c>
      <c r="AI44" s="355">
        <f>IF(H27固定資本M!AI$43=0,0,H27固定資本M!AI43/H27固定資本M!AI$43)</f>
        <v>1</v>
      </c>
      <c r="AJ44" s="355">
        <f>IF(H27固定資本M!AJ$43=0,0,H27固定資本M!AJ43/H27固定資本M!AJ$43)</f>
        <v>1</v>
      </c>
      <c r="AK44" s="355">
        <f>IF(H27固定資本M!AK$43=0,0,H27固定資本M!AK43/H27固定資本M!AK$43)</f>
        <v>1</v>
      </c>
      <c r="AL44" s="355">
        <f>IF(H27固定資本M!AL$43=0,0,H27固定資本M!AL43/H27固定資本M!AL$43)</f>
        <v>1</v>
      </c>
      <c r="AM44" s="355">
        <f>IF(H27固定資本M!AM$43=0,0,H27固定資本M!AM43/H27固定資本M!AM$43)</f>
        <v>1</v>
      </c>
      <c r="AN44" s="355">
        <f>IF(H27固定資本M!AN$43=0,0,H27固定資本M!AN43/H27固定資本M!AN$43)</f>
        <v>0</v>
      </c>
      <c r="AO44" s="355">
        <f>IF(H27固定資本M!AO$43=0,0,H27固定資本M!AO43/H27固定資本M!AO$43)</f>
        <v>1</v>
      </c>
      <c r="AP44" s="348">
        <f>IF(H27固定資本M!AP$43=0,0,H27固定資本M!AP43/H27固定資本M!AP$43)</f>
        <v>1</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H119"/>
  <sheetViews>
    <sheetView workbookViewId="0">
      <pane xSplit="2" ySplit="4" topLeftCell="C5" activePane="bottomRight" state="frozen"/>
      <selection activeCell="F51" sqref="F51"/>
      <selection pane="topRight" activeCell="F51" sqref="F51"/>
      <selection pane="bottomLeft" activeCell="F51" sqref="F51"/>
      <selection pane="bottomRight" activeCell="B4" sqref="B4"/>
    </sheetView>
  </sheetViews>
  <sheetFormatPr defaultRowHeight="12"/>
  <cols>
    <col min="1" max="1" width="3.625" style="53" customWidth="1"/>
    <col min="2" max="2" width="24.75" style="84" bestFit="1" customWidth="1"/>
    <col min="3" max="56" width="10.625" style="84" customWidth="1"/>
    <col min="57" max="58" width="11.625" style="84" customWidth="1"/>
    <col min="59" max="60" width="10.625" style="84" customWidth="1"/>
    <col min="61" max="16384" width="9" style="84"/>
  </cols>
  <sheetData>
    <row r="1" spans="1:60">
      <c r="A1" s="53" t="s">
        <v>368</v>
      </c>
    </row>
    <row r="2" spans="1:60">
      <c r="A2" s="53" t="s">
        <v>369</v>
      </c>
      <c r="N2" s="224" t="s">
        <v>197</v>
      </c>
      <c r="Z2" s="224" t="s">
        <v>197</v>
      </c>
      <c r="AL2" s="224" t="s">
        <v>197</v>
      </c>
      <c r="AX2" s="224" t="s">
        <v>197</v>
      </c>
      <c r="BC2" s="84" t="s">
        <v>370</v>
      </c>
      <c r="BH2" s="224" t="s">
        <v>197</v>
      </c>
    </row>
    <row r="3" spans="1:60">
      <c r="A3" s="124" t="s">
        <v>198</v>
      </c>
      <c r="B3" s="125"/>
      <c r="C3" s="86" t="s">
        <v>163</v>
      </c>
      <c r="D3" s="86" t="s">
        <v>164</v>
      </c>
      <c r="E3" s="86" t="s">
        <v>165</v>
      </c>
      <c r="F3" s="86" t="s">
        <v>166</v>
      </c>
      <c r="G3" s="86" t="s">
        <v>167</v>
      </c>
      <c r="H3" s="86" t="s">
        <v>168</v>
      </c>
      <c r="I3" s="86" t="s">
        <v>169</v>
      </c>
      <c r="J3" s="86" t="s">
        <v>170</v>
      </c>
      <c r="K3" s="86" t="s">
        <v>171</v>
      </c>
      <c r="L3" s="86" t="s">
        <v>172</v>
      </c>
      <c r="M3" s="86" t="s">
        <v>173</v>
      </c>
      <c r="N3" s="280" t="s">
        <v>174</v>
      </c>
      <c r="O3" s="279" t="s">
        <v>175</v>
      </c>
      <c r="P3" s="86" t="s">
        <v>176</v>
      </c>
      <c r="Q3" s="86" t="s">
        <v>177</v>
      </c>
      <c r="R3" s="86" t="s">
        <v>178</v>
      </c>
      <c r="S3" s="86" t="s">
        <v>179</v>
      </c>
      <c r="T3" s="86" t="s">
        <v>180</v>
      </c>
      <c r="U3" s="86" t="s">
        <v>181</v>
      </c>
      <c r="V3" s="86" t="s">
        <v>182</v>
      </c>
      <c r="W3" s="86" t="s">
        <v>183</v>
      </c>
      <c r="X3" s="86" t="s">
        <v>184</v>
      </c>
      <c r="Y3" s="86" t="s">
        <v>185</v>
      </c>
      <c r="Z3" s="280" t="s">
        <v>186</v>
      </c>
      <c r="AA3" s="279" t="s">
        <v>187</v>
      </c>
      <c r="AB3" s="86" t="s">
        <v>188</v>
      </c>
      <c r="AC3" s="86" t="s">
        <v>189</v>
      </c>
      <c r="AD3" s="86" t="s">
        <v>190</v>
      </c>
      <c r="AE3" s="86" t="s">
        <v>191</v>
      </c>
      <c r="AF3" s="86" t="s">
        <v>192</v>
      </c>
      <c r="AG3" s="86" t="s">
        <v>193</v>
      </c>
      <c r="AH3" s="86" t="s">
        <v>194</v>
      </c>
      <c r="AI3" s="86" t="s">
        <v>195</v>
      </c>
      <c r="AJ3" s="86" t="s">
        <v>196</v>
      </c>
      <c r="AK3" s="86">
        <v>35</v>
      </c>
      <c r="AL3" s="280">
        <v>36</v>
      </c>
      <c r="AM3" s="279">
        <v>37</v>
      </c>
      <c r="AN3" s="86">
        <v>38</v>
      </c>
      <c r="AO3" s="280">
        <v>39</v>
      </c>
      <c r="AP3" s="85">
        <v>40</v>
      </c>
      <c r="AQ3" s="86">
        <v>41</v>
      </c>
      <c r="AR3" s="86">
        <v>42</v>
      </c>
      <c r="AS3" s="86">
        <v>43</v>
      </c>
      <c r="AT3" s="86">
        <v>44</v>
      </c>
      <c r="AU3" s="86">
        <v>45</v>
      </c>
      <c r="AV3" s="86">
        <v>46</v>
      </c>
      <c r="AW3" s="85">
        <v>47</v>
      </c>
      <c r="AX3" s="280">
        <v>48</v>
      </c>
      <c r="AY3" s="86">
        <v>49</v>
      </c>
      <c r="AZ3" s="86">
        <v>50</v>
      </c>
      <c r="BA3" s="85">
        <v>51</v>
      </c>
      <c r="BB3" s="85">
        <v>52</v>
      </c>
      <c r="BC3" s="280">
        <v>53</v>
      </c>
      <c r="BD3" s="86">
        <v>54</v>
      </c>
      <c r="BE3" s="86">
        <v>55</v>
      </c>
      <c r="BF3" s="85">
        <v>56</v>
      </c>
      <c r="BG3" s="280">
        <v>57</v>
      </c>
      <c r="BH3" s="85">
        <v>58</v>
      </c>
    </row>
    <row r="4" spans="1:60" ht="42" customHeight="1">
      <c r="A4" s="126"/>
      <c r="B4" s="127" t="s">
        <v>284</v>
      </c>
      <c r="C4" s="128" t="s">
        <v>285</v>
      </c>
      <c r="D4" s="128" t="s">
        <v>286</v>
      </c>
      <c r="E4" s="128" t="s">
        <v>287</v>
      </c>
      <c r="F4" s="128" t="s">
        <v>8</v>
      </c>
      <c r="G4" s="128" t="s">
        <v>288</v>
      </c>
      <c r="H4" s="128" t="s">
        <v>9</v>
      </c>
      <c r="I4" s="128" t="s">
        <v>44</v>
      </c>
      <c r="J4" s="128" t="s">
        <v>10</v>
      </c>
      <c r="K4" s="128" t="s">
        <v>11</v>
      </c>
      <c r="L4" s="128" t="s">
        <v>371</v>
      </c>
      <c r="M4" s="128" t="s">
        <v>12</v>
      </c>
      <c r="N4" s="284" t="s">
        <v>13</v>
      </c>
      <c r="O4" s="225" t="s">
        <v>14</v>
      </c>
      <c r="P4" s="128" t="s">
        <v>15</v>
      </c>
      <c r="Q4" s="128" t="s">
        <v>278</v>
      </c>
      <c r="R4" s="128" t="s">
        <v>279</v>
      </c>
      <c r="S4" s="128" t="s">
        <v>280</v>
      </c>
      <c r="T4" s="128" t="s">
        <v>162</v>
      </c>
      <c r="U4" s="128" t="s">
        <v>16</v>
      </c>
      <c r="V4" s="128" t="s">
        <v>372</v>
      </c>
      <c r="W4" s="128" t="s">
        <v>289</v>
      </c>
      <c r="X4" s="128" t="s">
        <v>17</v>
      </c>
      <c r="Y4" s="128" t="s">
        <v>18</v>
      </c>
      <c r="Z4" s="284" t="s">
        <v>290</v>
      </c>
      <c r="AA4" s="225" t="s">
        <v>291</v>
      </c>
      <c r="AB4" s="128" t="s">
        <v>292</v>
      </c>
      <c r="AC4" s="128" t="s">
        <v>19</v>
      </c>
      <c r="AD4" s="128" t="s">
        <v>20</v>
      </c>
      <c r="AE4" s="128" t="s">
        <v>21</v>
      </c>
      <c r="AF4" s="128" t="s">
        <v>293</v>
      </c>
      <c r="AG4" s="128" t="s">
        <v>260</v>
      </c>
      <c r="AH4" s="128" t="s">
        <v>22</v>
      </c>
      <c r="AI4" s="128" t="s">
        <v>23</v>
      </c>
      <c r="AJ4" s="128" t="s">
        <v>294</v>
      </c>
      <c r="AK4" s="128" t="s">
        <v>373</v>
      </c>
      <c r="AL4" s="284" t="s">
        <v>24</v>
      </c>
      <c r="AM4" s="225" t="s">
        <v>25</v>
      </c>
      <c r="AN4" s="128" t="s">
        <v>26</v>
      </c>
      <c r="AO4" s="284" t="s">
        <v>27</v>
      </c>
      <c r="AP4" s="129" t="s">
        <v>199</v>
      </c>
      <c r="AQ4" s="128" t="s">
        <v>374</v>
      </c>
      <c r="AR4" s="128" t="s">
        <v>36</v>
      </c>
      <c r="AS4" s="128" t="s">
        <v>37</v>
      </c>
      <c r="AT4" s="128" t="s">
        <v>375</v>
      </c>
      <c r="AU4" s="128" t="s">
        <v>376</v>
      </c>
      <c r="AV4" s="128" t="s">
        <v>38</v>
      </c>
      <c r="AW4" s="129" t="s">
        <v>377</v>
      </c>
      <c r="AX4" s="284" t="s">
        <v>53</v>
      </c>
      <c r="AY4" s="128" t="s">
        <v>39</v>
      </c>
      <c r="AZ4" s="128" t="s">
        <v>40</v>
      </c>
      <c r="BA4" s="129" t="s">
        <v>378</v>
      </c>
      <c r="BB4" s="129" t="s">
        <v>41</v>
      </c>
      <c r="BC4" s="284" t="s">
        <v>42</v>
      </c>
      <c r="BD4" s="128" t="s">
        <v>200</v>
      </c>
      <c r="BE4" s="128" t="s">
        <v>201</v>
      </c>
      <c r="BF4" s="129" t="s">
        <v>202</v>
      </c>
      <c r="BG4" s="284" t="s">
        <v>43</v>
      </c>
      <c r="BH4" s="129" t="s">
        <v>50</v>
      </c>
    </row>
    <row r="5" spans="1:60">
      <c r="A5" s="103" t="s">
        <v>268</v>
      </c>
      <c r="B5" s="98" t="s">
        <v>296</v>
      </c>
      <c r="C5" s="285">
        <v>24146</v>
      </c>
      <c r="D5" s="285">
        <v>11</v>
      </c>
      <c r="E5" s="285">
        <v>0</v>
      </c>
      <c r="F5" s="285">
        <v>0</v>
      </c>
      <c r="G5" s="285">
        <v>322440</v>
      </c>
      <c r="H5" s="285">
        <v>685</v>
      </c>
      <c r="I5" s="285">
        <v>72</v>
      </c>
      <c r="J5" s="285">
        <v>1770</v>
      </c>
      <c r="K5" s="285">
        <v>0</v>
      </c>
      <c r="L5" s="285">
        <v>2962</v>
      </c>
      <c r="M5" s="285">
        <v>11</v>
      </c>
      <c r="N5" s="286">
        <v>0</v>
      </c>
      <c r="O5" s="287">
        <v>1</v>
      </c>
      <c r="P5" s="285">
        <v>0</v>
      </c>
      <c r="Q5" s="285">
        <v>0</v>
      </c>
      <c r="R5" s="285">
        <v>0</v>
      </c>
      <c r="S5" s="285">
        <v>0</v>
      </c>
      <c r="T5" s="285">
        <v>0</v>
      </c>
      <c r="U5" s="285">
        <v>0</v>
      </c>
      <c r="V5" s="285">
        <v>0</v>
      </c>
      <c r="W5" s="285">
        <v>0</v>
      </c>
      <c r="X5" s="285">
        <v>2075</v>
      </c>
      <c r="Y5" s="285">
        <v>1861</v>
      </c>
      <c r="Z5" s="286">
        <v>0</v>
      </c>
      <c r="AA5" s="287">
        <v>0</v>
      </c>
      <c r="AB5" s="285">
        <v>0</v>
      </c>
      <c r="AC5" s="285">
        <v>446</v>
      </c>
      <c r="AD5" s="285">
        <v>0</v>
      </c>
      <c r="AE5" s="285">
        <v>7</v>
      </c>
      <c r="AF5" s="285">
        <v>36</v>
      </c>
      <c r="AG5" s="285">
        <v>0</v>
      </c>
      <c r="AH5" s="285">
        <v>33</v>
      </c>
      <c r="AI5" s="285">
        <v>3357</v>
      </c>
      <c r="AJ5" s="285">
        <v>6386</v>
      </c>
      <c r="AK5" s="285">
        <v>397</v>
      </c>
      <c r="AL5" s="286">
        <v>19</v>
      </c>
      <c r="AM5" s="287">
        <v>42524</v>
      </c>
      <c r="AN5" s="285">
        <v>0</v>
      </c>
      <c r="AO5" s="286">
        <v>0</v>
      </c>
      <c r="AP5" s="288">
        <v>409239</v>
      </c>
      <c r="AQ5" s="285">
        <v>1843</v>
      </c>
      <c r="AR5" s="285">
        <v>132655</v>
      </c>
      <c r="AS5" s="285">
        <v>0</v>
      </c>
      <c r="AT5" s="285">
        <v>0</v>
      </c>
      <c r="AU5" s="285">
        <v>7993</v>
      </c>
      <c r="AV5" s="285">
        <v>-4</v>
      </c>
      <c r="AW5" s="288">
        <v>142487</v>
      </c>
      <c r="AX5" s="286">
        <v>551726</v>
      </c>
      <c r="AY5" s="285">
        <v>335</v>
      </c>
      <c r="AZ5" s="285">
        <v>96751</v>
      </c>
      <c r="BA5" s="288">
        <v>97086</v>
      </c>
      <c r="BB5" s="288">
        <v>239573</v>
      </c>
      <c r="BC5" s="286">
        <v>648812</v>
      </c>
      <c r="BD5" s="285">
        <v>-145778</v>
      </c>
      <c r="BE5" s="285">
        <v>-312219</v>
      </c>
      <c r="BF5" s="288">
        <v>-457997</v>
      </c>
      <c r="BG5" s="286">
        <v>-218424</v>
      </c>
      <c r="BH5" s="288">
        <v>190815</v>
      </c>
    </row>
    <row r="6" spans="1:60">
      <c r="A6" s="116" t="s">
        <v>269</v>
      </c>
      <c r="B6" s="98" t="s">
        <v>297</v>
      </c>
      <c r="C6" s="285">
        <v>29</v>
      </c>
      <c r="D6" s="285">
        <v>1098</v>
      </c>
      <c r="E6" s="285">
        <v>9</v>
      </c>
      <c r="F6" s="285">
        <v>0</v>
      </c>
      <c r="G6" s="285">
        <v>862</v>
      </c>
      <c r="H6" s="285">
        <v>0</v>
      </c>
      <c r="I6" s="285">
        <v>5854</v>
      </c>
      <c r="J6" s="285">
        <v>333</v>
      </c>
      <c r="K6" s="285">
        <v>0</v>
      </c>
      <c r="L6" s="285">
        <v>0</v>
      </c>
      <c r="M6" s="285">
        <v>0</v>
      </c>
      <c r="N6" s="286">
        <v>0</v>
      </c>
      <c r="O6" s="287">
        <v>0</v>
      </c>
      <c r="P6" s="285">
        <v>0</v>
      </c>
      <c r="Q6" s="285">
        <v>0</v>
      </c>
      <c r="R6" s="285">
        <v>0</v>
      </c>
      <c r="S6" s="285">
        <v>0</v>
      </c>
      <c r="T6" s="285">
        <v>0</v>
      </c>
      <c r="U6" s="285">
        <v>0</v>
      </c>
      <c r="V6" s="285">
        <v>0</v>
      </c>
      <c r="W6" s="285">
        <v>3</v>
      </c>
      <c r="X6" s="285">
        <v>367</v>
      </c>
      <c r="Y6" s="285">
        <v>55</v>
      </c>
      <c r="Z6" s="286">
        <v>0</v>
      </c>
      <c r="AA6" s="287">
        <v>0</v>
      </c>
      <c r="AB6" s="285">
        <v>0</v>
      </c>
      <c r="AC6" s="285">
        <v>0</v>
      </c>
      <c r="AD6" s="285">
        <v>0</v>
      </c>
      <c r="AE6" s="285">
        <v>0</v>
      </c>
      <c r="AF6" s="285">
        <v>0</v>
      </c>
      <c r="AG6" s="285">
        <v>0</v>
      </c>
      <c r="AH6" s="285">
        <v>4</v>
      </c>
      <c r="AI6" s="285">
        <v>78</v>
      </c>
      <c r="AJ6" s="285">
        <v>168</v>
      </c>
      <c r="AK6" s="285">
        <v>0</v>
      </c>
      <c r="AL6" s="286">
        <v>0</v>
      </c>
      <c r="AM6" s="287">
        <v>2580</v>
      </c>
      <c r="AN6" s="285">
        <v>0</v>
      </c>
      <c r="AO6" s="286">
        <v>0</v>
      </c>
      <c r="AP6" s="288">
        <v>11440</v>
      </c>
      <c r="AQ6" s="285">
        <v>114</v>
      </c>
      <c r="AR6" s="285">
        <v>6841</v>
      </c>
      <c r="AS6" s="285">
        <v>0</v>
      </c>
      <c r="AT6" s="285">
        <v>0</v>
      </c>
      <c r="AU6" s="285">
        <v>0</v>
      </c>
      <c r="AV6" s="285">
        <v>5155</v>
      </c>
      <c r="AW6" s="288">
        <v>12110</v>
      </c>
      <c r="AX6" s="286">
        <v>23550</v>
      </c>
      <c r="AY6" s="285">
        <v>101</v>
      </c>
      <c r="AZ6" s="285">
        <v>1045</v>
      </c>
      <c r="BA6" s="288">
        <v>1146</v>
      </c>
      <c r="BB6" s="288">
        <v>13256</v>
      </c>
      <c r="BC6" s="286">
        <v>24696</v>
      </c>
      <c r="BD6" s="285">
        <v>-3590</v>
      </c>
      <c r="BE6" s="285">
        <v>-10310</v>
      </c>
      <c r="BF6" s="288">
        <v>-13900</v>
      </c>
      <c r="BG6" s="286">
        <v>-644</v>
      </c>
      <c r="BH6" s="288">
        <v>10796</v>
      </c>
    </row>
    <row r="7" spans="1:60">
      <c r="A7" s="116" t="s">
        <v>270</v>
      </c>
      <c r="B7" s="98" t="s">
        <v>298</v>
      </c>
      <c r="C7" s="285">
        <v>0</v>
      </c>
      <c r="D7" s="285">
        <v>0</v>
      </c>
      <c r="E7" s="285">
        <v>1720</v>
      </c>
      <c r="F7" s="285">
        <v>0</v>
      </c>
      <c r="G7" s="285">
        <v>23126</v>
      </c>
      <c r="H7" s="285">
        <v>0</v>
      </c>
      <c r="I7" s="285">
        <v>0</v>
      </c>
      <c r="J7" s="285">
        <v>42</v>
      </c>
      <c r="K7" s="285">
        <v>0</v>
      </c>
      <c r="L7" s="285">
        <v>0</v>
      </c>
      <c r="M7" s="285">
        <v>0</v>
      </c>
      <c r="N7" s="286">
        <v>0</v>
      </c>
      <c r="O7" s="287">
        <v>0</v>
      </c>
      <c r="P7" s="285">
        <v>0</v>
      </c>
      <c r="Q7" s="285">
        <v>0</v>
      </c>
      <c r="R7" s="285">
        <v>0</v>
      </c>
      <c r="S7" s="285">
        <v>0</v>
      </c>
      <c r="T7" s="285">
        <v>0</v>
      </c>
      <c r="U7" s="285">
        <v>0</v>
      </c>
      <c r="V7" s="285">
        <v>0</v>
      </c>
      <c r="W7" s="285">
        <v>0</v>
      </c>
      <c r="X7" s="285">
        <v>3917</v>
      </c>
      <c r="Y7" s="285">
        <v>0</v>
      </c>
      <c r="Z7" s="286">
        <v>0</v>
      </c>
      <c r="AA7" s="287">
        <v>0</v>
      </c>
      <c r="AB7" s="285">
        <v>0</v>
      </c>
      <c r="AC7" s="285">
        <v>0</v>
      </c>
      <c r="AD7" s="285">
        <v>0</v>
      </c>
      <c r="AE7" s="285">
        <v>0</v>
      </c>
      <c r="AF7" s="285">
        <v>3</v>
      </c>
      <c r="AG7" s="285">
        <v>0</v>
      </c>
      <c r="AH7" s="285">
        <v>6</v>
      </c>
      <c r="AI7" s="285">
        <v>84</v>
      </c>
      <c r="AJ7" s="285">
        <v>1520</v>
      </c>
      <c r="AK7" s="285">
        <v>0</v>
      </c>
      <c r="AL7" s="286">
        <v>0</v>
      </c>
      <c r="AM7" s="287">
        <v>9182</v>
      </c>
      <c r="AN7" s="285">
        <v>0</v>
      </c>
      <c r="AO7" s="286">
        <v>0</v>
      </c>
      <c r="AP7" s="288">
        <v>39600</v>
      </c>
      <c r="AQ7" s="285">
        <v>595</v>
      </c>
      <c r="AR7" s="285">
        <v>15556</v>
      </c>
      <c r="AS7" s="285">
        <v>0</v>
      </c>
      <c r="AT7" s="285">
        <v>0</v>
      </c>
      <c r="AU7" s="285">
        <v>0</v>
      </c>
      <c r="AV7" s="285">
        <v>275</v>
      </c>
      <c r="AW7" s="288">
        <v>16426</v>
      </c>
      <c r="AX7" s="286">
        <v>56026</v>
      </c>
      <c r="AY7" s="285">
        <v>2116</v>
      </c>
      <c r="AZ7" s="285">
        <v>5631</v>
      </c>
      <c r="BA7" s="288">
        <v>7747</v>
      </c>
      <c r="BB7" s="288">
        <v>24173</v>
      </c>
      <c r="BC7" s="286">
        <v>63773</v>
      </c>
      <c r="BD7" s="285">
        <v>-6702</v>
      </c>
      <c r="BE7" s="285">
        <v>-11222</v>
      </c>
      <c r="BF7" s="288">
        <v>-17924</v>
      </c>
      <c r="BG7" s="286">
        <v>6249</v>
      </c>
      <c r="BH7" s="288">
        <v>45849</v>
      </c>
    </row>
    <row r="8" spans="1:60">
      <c r="A8" s="116" t="s">
        <v>271</v>
      </c>
      <c r="B8" s="98" t="s">
        <v>8</v>
      </c>
      <c r="C8" s="285">
        <v>1</v>
      </c>
      <c r="D8" s="285">
        <v>5</v>
      </c>
      <c r="E8" s="285">
        <v>0</v>
      </c>
      <c r="F8" s="285">
        <v>8</v>
      </c>
      <c r="G8" s="285">
        <v>605</v>
      </c>
      <c r="H8" s="285">
        <v>21</v>
      </c>
      <c r="I8" s="285">
        <v>956</v>
      </c>
      <c r="J8" s="285">
        <v>7966</v>
      </c>
      <c r="K8" s="285">
        <v>72864</v>
      </c>
      <c r="L8" s="285">
        <v>55</v>
      </c>
      <c r="M8" s="285">
        <v>18057</v>
      </c>
      <c r="N8" s="286">
        <v>91503</v>
      </c>
      <c r="O8" s="287">
        <v>30731</v>
      </c>
      <c r="P8" s="285">
        <v>164</v>
      </c>
      <c r="Q8" s="285">
        <v>57</v>
      </c>
      <c r="R8" s="285">
        <v>18</v>
      </c>
      <c r="S8" s="285">
        <v>6</v>
      </c>
      <c r="T8" s="285">
        <v>43</v>
      </c>
      <c r="U8" s="285">
        <v>46</v>
      </c>
      <c r="V8" s="285">
        <v>5</v>
      </c>
      <c r="W8" s="285">
        <v>64</v>
      </c>
      <c r="X8" s="285">
        <v>209</v>
      </c>
      <c r="Y8" s="285">
        <v>12136</v>
      </c>
      <c r="Z8" s="286">
        <v>373597</v>
      </c>
      <c r="AA8" s="287">
        <v>0</v>
      </c>
      <c r="AB8" s="285">
        <v>0</v>
      </c>
      <c r="AC8" s="285">
        <v>9</v>
      </c>
      <c r="AD8" s="285">
        <v>1</v>
      </c>
      <c r="AE8" s="285">
        <v>3</v>
      </c>
      <c r="AF8" s="285">
        <v>20</v>
      </c>
      <c r="AG8" s="285">
        <v>0</v>
      </c>
      <c r="AH8" s="285">
        <v>12</v>
      </c>
      <c r="AI8" s="285">
        <v>75</v>
      </c>
      <c r="AJ8" s="285">
        <v>26</v>
      </c>
      <c r="AK8" s="285">
        <v>9</v>
      </c>
      <c r="AL8" s="286">
        <v>15</v>
      </c>
      <c r="AM8" s="287">
        <v>35</v>
      </c>
      <c r="AN8" s="285">
        <v>0</v>
      </c>
      <c r="AO8" s="286">
        <v>42</v>
      </c>
      <c r="AP8" s="288">
        <v>609364</v>
      </c>
      <c r="AQ8" s="285">
        <v>-196</v>
      </c>
      <c r="AR8" s="285">
        <v>-268</v>
      </c>
      <c r="AS8" s="285">
        <v>0</v>
      </c>
      <c r="AT8" s="285">
        <v>0</v>
      </c>
      <c r="AU8" s="285">
        <v>-202</v>
      </c>
      <c r="AV8" s="285">
        <v>-627</v>
      </c>
      <c r="AW8" s="288">
        <v>-1293</v>
      </c>
      <c r="AX8" s="286">
        <v>608071</v>
      </c>
      <c r="AY8" s="285">
        <v>797</v>
      </c>
      <c r="AZ8" s="285">
        <v>5106</v>
      </c>
      <c r="BA8" s="288">
        <v>5903</v>
      </c>
      <c r="BB8" s="288">
        <v>4610</v>
      </c>
      <c r="BC8" s="286">
        <v>613974</v>
      </c>
      <c r="BD8" s="285">
        <v>-586554</v>
      </c>
      <c r="BE8" s="285">
        <v>-8658</v>
      </c>
      <c r="BF8" s="288">
        <v>-595212</v>
      </c>
      <c r="BG8" s="286">
        <v>-590602</v>
      </c>
      <c r="BH8" s="288">
        <v>18762</v>
      </c>
    </row>
    <row r="9" spans="1:60">
      <c r="A9" s="116" t="s">
        <v>272</v>
      </c>
      <c r="B9" s="98" t="s">
        <v>259</v>
      </c>
      <c r="C9" s="285">
        <v>24274</v>
      </c>
      <c r="D9" s="285">
        <v>143</v>
      </c>
      <c r="E9" s="285">
        <v>4911</v>
      </c>
      <c r="F9" s="285">
        <v>0</v>
      </c>
      <c r="G9" s="285">
        <v>408905</v>
      </c>
      <c r="H9" s="285">
        <v>399</v>
      </c>
      <c r="I9" s="285">
        <v>418</v>
      </c>
      <c r="J9" s="285">
        <v>12237</v>
      </c>
      <c r="K9" s="285">
        <v>0</v>
      </c>
      <c r="L9" s="285">
        <v>9</v>
      </c>
      <c r="M9" s="285">
        <v>77</v>
      </c>
      <c r="N9" s="286">
        <v>1</v>
      </c>
      <c r="O9" s="287">
        <v>0</v>
      </c>
      <c r="P9" s="285">
        <v>0</v>
      </c>
      <c r="Q9" s="285">
        <v>0</v>
      </c>
      <c r="R9" s="285">
        <v>0</v>
      </c>
      <c r="S9" s="285">
        <v>0</v>
      </c>
      <c r="T9" s="285">
        <v>0</v>
      </c>
      <c r="U9" s="285">
        <v>0</v>
      </c>
      <c r="V9" s="285">
        <v>0</v>
      </c>
      <c r="W9" s="285">
        <v>0</v>
      </c>
      <c r="X9" s="285">
        <v>3892</v>
      </c>
      <c r="Y9" s="285">
        <v>25</v>
      </c>
      <c r="Z9" s="286">
        <v>0</v>
      </c>
      <c r="AA9" s="287">
        <v>0</v>
      </c>
      <c r="AB9" s="285">
        <v>0</v>
      </c>
      <c r="AC9" s="285">
        <v>410</v>
      </c>
      <c r="AD9" s="285">
        <v>0</v>
      </c>
      <c r="AE9" s="285">
        <v>0</v>
      </c>
      <c r="AF9" s="285">
        <v>157</v>
      </c>
      <c r="AG9" s="285">
        <v>0</v>
      </c>
      <c r="AH9" s="285">
        <v>358</v>
      </c>
      <c r="AI9" s="285">
        <v>9640</v>
      </c>
      <c r="AJ9" s="285">
        <v>24006</v>
      </c>
      <c r="AK9" s="285">
        <v>269</v>
      </c>
      <c r="AL9" s="286">
        <v>8</v>
      </c>
      <c r="AM9" s="287">
        <v>321681</v>
      </c>
      <c r="AN9" s="285">
        <v>0</v>
      </c>
      <c r="AO9" s="286">
        <v>574</v>
      </c>
      <c r="AP9" s="288">
        <v>812394</v>
      </c>
      <c r="AQ9" s="285">
        <v>33282</v>
      </c>
      <c r="AR9" s="285">
        <v>1021821</v>
      </c>
      <c r="AS9" s="285">
        <v>0</v>
      </c>
      <c r="AT9" s="285">
        <v>0</v>
      </c>
      <c r="AU9" s="285">
        <v>0</v>
      </c>
      <c r="AV9" s="285">
        <v>-1266</v>
      </c>
      <c r="AW9" s="288">
        <v>1053837</v>
      </c>
      <c r="AX9" s="286">
        <v>1866231</v>
      </c>
      <c r="AY9" s="285">
        <v>9561</v>
      </c>
      <c r="AZ9" s="285">
        <v>1421378</v>
      </c>
      <c r="BA9" s="288">
        <v>1430939</v>
      </c>
      <c r="BB9" s="288">
        <v>2484776</v>
      </c>
      <c r="BC9" s="286">
        <v>3297170</v>
      </c>
      <c r="BD9" s="285">
        <v>-305836</v>
      </c>
      <c r="BE9" s="285">
        <v>-1056899</v>
      </c>
      <c r="BF9" s="288">
        <v>-1362735</v>
      </c>
      <c r="BG9" s="286">
        <v>1122041</v>
      </c>
      <c r="BH9" s="288">
        <v>1934435</v>
      </c>
    </row>
    <row r="10" spans="1:60">
      <c r="A10" s="116" t="s">
        <v>273</v>
      </c>
      <c r="B10" s="98" t="s">
        <v>9</v>
      </c>
      <c r="C10" s="285">
        <v>758</v>
      </c>
      <c r="D10" s="285">
        <v>11</v>
      </c>
      <c r="E10" s="285">
        <v>897</v>
      </c>
      <c r="F10" s="285">
        <v>88</v>
      </c>
      <c r="G10" s="285">
        <v>2151</v>
      </c>
      <c r="H10" s="285">
        <v>20548</v>
      </c>
      <c r="I10" s="285">
        <v>1517</v>
      </c>
      <c r="J10" s="285">
        <v>2108</v>
      </c>
      <c r="K10" s="285">
        <v>15</v>
      </c>
      <c r="L10" s="285">
        <v>2703</v>
      </c>
      <c r="M10" s="285">
        <v>1024</v>
      </c>
      <c r="N10" s="286">
        <v>1037</v>
      </c>
      <c r="O10" s="287">
        <v>158</v>
      </c>
      <c r="P10" s="285">
        <v>789</v>
      </c>
      <c r="Q10" s="285">
        <v>738</v>
      </c>
      <c r="R10" s="285">
        <v>744</v>
      </c>
      <c r="S10" s="285">
        <v>225</v>
      </c>
      <c r="T10" s="285">
        <v>900</v>
      </c>
      <c r="U10" s="285">
        <v>2945</v>
      </c>
      <c r="V10" s="285">
        <v>811</v>
      </c>
      <c r="W10" s="285">
        <v>1347</v>
      </c>
      <c r="X10" s="285">
        <v>4581</v>
      </c>
      <c r="Y10" s="285">
        <v>5968</v>
      </c>
      <c r="Z10" s="286">
        <v>204</v>
      </c>
      <c r="AA10" s="287">
        <v>185</v>
      </c>
      <c r="AB10" s="285">
        <v>347</v>
      </c>
      <c r="AC10" s="285">
        <v>12582</v>
      </c>
      <c r="AD10" s="285">
        <v>1726</v>
      </c>
      <c r="AE10" s="285">
        <v>86</v>
      </c>
      <c r="AF10" s="285">
        <v>4124</v>
      </c>
      <c r="AG10" s="285">
        <v>603</v>
      </c>
      <c r="AH10" s="285">
        <v>4281</v>
      </c>
      <c r="AI10" s="285">
        <v>752</v>
      </c>
      <c r="AJ10" s="285">
        <v>8137</v>
      </c>
      <c r="AK10" s="285">
        <v>3915</v>
      </c>
      <c r="AL10" s="286">
        <v>3696</v>
      </c>
      <c r="AM10" s="287">
        <v>8240</v>
      </c>
      <c r="AN10" s="285">
        <v>1050</v>
      </c>
      <c r="AO10" s="286">
        <v>97</v>
      </c>
      <c r="AP10" s="288">
        <v>102088</v>
      </c>
      <c r="AQ10" s="285">
        <v>4080</v>
      </c>
      <c r="AR10" s="285">
        <v>203413</v>
      </c>
      <c r="AS10" s="285">
        <v>0</v>
      </c>
      <c r="AT10" s="285">
        <v>25</v>
      </c>
      <c r="AU10" s="285">
        <v>8480</v>
      </c>
      <c r="AV10" s="285">
        <v>6768</v>
      </c>
      <c r="AW10" s="288">
        <v>222766</v>
      </c>
      <c r="AX10" s="286">
        <v>324854</v>
      </c>
      <c r="AY10" s="285">
        <v>5321</v>
      </c>
      <c r="AZ10" s="285">
        <v>53680</v>
      </c>
      <c r="BA10" s="288">
        <v>59001</v>
      </c>
      <c r="BB10" s="288">
        <v>281767</v>
      </c>
      <c r="BC10" s="286">
        <v>383855</v>
      </c>
      <c r="BD10" s="285">
        <v>-211955</v>
      </c>
      <c r="BE10" s="285">
        <v>-91185</v>
      </c>
      <c r="BF10" s="288">
        <v>-303140</v>
      </c>
      <c r="BG10" s="286">
        <v>-21373</v>
      </c>
      <c r="BH10" s="288">
        <v>80715</v>
      </c>
    </row>
    <row r="11" spans="1:60">
      <c r="A11" s="116" t="s">
        <v>274</v>
      </c>
      <c r="B11" s="98" t="s">
        <v>44</v>
      </c>
      <c r="C11" s="285">
        <v>4726</v>
      </c>
      <c r="D11" s="285">
        <v>61</v>
      </c>
      <c r="E11" s="285">
        <v>171</v>
      </c>
      <c r="F11" s="285">
        <v>50</v>
      </c>
      <c r="G11" s="285">
        <v>33828</v>
      </c>
      <c r="H11" s="285">
        <v>541</v>
      </c>
      <c r="I11" s="285">
        <v>107271</v>
      </c>
      <c r="J11" s="285">
        <v>23539</v>
      </c>
      <c r="K11" s="285">
        <v>11</v>
      </c>
      <c r="L11" s="285">
        <v>3841</v>
      </c>
      <c r="M11" s="285">
        <v>4548</v>
      </c>
      <c r="N11" s="286">
        <v>1168</v>
      </c>
      <c r="O11" s="287">
        <v>415</v>
      </c>
      <c r="P11" s="285">
        <v>3015</v>
      </c>
      <c r="Q11" s="285">
        <v>581</v>
      </c>
      <c r="R11" s="285">
        <v>922</v>
      </c>
      <c r="S11" s="285">
        <v>1182</v>
      </c>
      <c r="T11" s="285">
        <v>1244</v>
      </c>
      <c r="U11" s="285">
        <v>10773</v>
      </c>
      <c r="V11" s="285">
        <v>3932</v>
      </c>
      <c r="W11" s="285">
        <v>2745</v>
      </c>
      <c r="X11" s="285">
        <v>28478</v>
      </c>
      <c r="Y11" s="285">
        <v>94207</v>
      </c>
      <c r="Z11" s="286">
        <v>4007</v>
      </c>
      <c r="AA11" s="287">
        <v>583</v>
      </c>
      <c r="AB11" s="285">
        <v>619</v>
      </c>
      <c r="AC11" s="285">
        <v>22603</v>
      </c>
      <c r="AD11" s="285">
        <v>5165</v>
      </c>
      <c r="AE11" s="285">
        <v>1352</v>
      </c>
      <c r="AF11" s="285">
        <v>11344</v>
      </c>
      <c r="AG11" s="285">
        <v>10076</v>
      </c>
      <c r="AH11" s="285">
        <v>1568</v>
      </c>
      <c r="AI11" s="285">
        <v>11597</v>
      </c>
      <c r="AJ11" s="285">
        <v>14786</v>
      </c>
      <c r="AK11" s="285">
        <v>3195</v>
      </c>
      <c r="AL11" s="286">
        <v>6124</v>
      </c>
      <c r="AM11" s="287">
        <v>13372</v>
      </c>
      <c r="AN11" s="285">
        <v>23267</v>
      </c>
      <c r="AO11" s="286">
        <v>230</v>
      </c>
      <c r="AP11" s="288">
        <v>457137</v>
      </c>
      <c r="AQ11" s="285">
        <v>2862</v>
      </c>
      <c r="AR11" s="285">
        <v>13528</v>
      </c>
      <c r="AS11" s="285">
        <v>25</v>
      </c>
      <c r="AT11" s="285">
        <v>370</v>
      </c>
      <c r="AU11" s="285">
        <v>13658</v>
      </c>
      <c r="AV11" s="285">
        <v>-5521</v>
      </c>
      <c r="AW11" s="288">
        <v>24922</v>
      </c>
      <c r="AX11" s="286">
        <v>482059</v>
      </c>
      <c r="AY11" s="285">
        <v>34302</v>
      </c>
      <c r="AZ11" s="285">
        <v>211285</v>
      </c>
      <c r="BA11" s="288">
        <v>245587</v>
      </c>
      <c r="BB11" s="288">
        <v>270509</v>
      </c>
      <c r="BC11" s="286">
        <v>727646</v>
      </c>
      <c r="BD11" s="285">
        <v>-81923</v>
      </c>
      <c r="BE11" s="285">
        <v>-295477</v>
      </c>
      <c r="BF11" s="288">
        <v>-377400</v>
      </c>
      <c r="BG11" s="286">
        <v>-106891</v>
      </c>
      <c r="BH11" s="288">
        <v>350246</v>
      </c>
    </row>
    <row r="12" spans="1:60">
      <c r="A12" s="116" t="s">
        <v>275</v>
      </c>
      <c r="B12" s="98" t="s">
        <v>10</v>
      </c>
      <c r="C12" s="285">
        <v>12138</v>
      </c>
      <c r="D12" s="285">
        <v>8</v>
      </c>
      <c r="E12" s="285">
        <v>525</v>
      </c>
      <c r="F12" s="285">
        <v>384</v>
      </c>
      <c r="G12" s="285">
        <v>19652</v>
      </c>
      <c r="H12" s="285">
        <v>9397</v>
      </c>
      <c r="I12" s="285">
        <v>12684</v>
      </c>
      <c r="J12" s="285">
        <v>542948</v>
      </c>
      <c r="K12" s="285">
        <v>279</v>
      </c>
      <c r="L12" s="285">
        <v>105106</v>
      </c>
      <c r="M12" s="285">
        <v>8301</v>
      </c>
      <c r="N12" s="286">
        <v>12585</v>
      </c>
      <c r="O12" s="287">
        <v>1363</v>
      </c>
      <c r="P12" s="285">
        <v>4563</v>
      </c>
      <c r="Q12" s="285">
        <v>1781</v>
      </c>
      <c r="R12" s="285">
        <v>2843</v>
      </c>
      <c r="S12" s="285">
        <v>3024</v>
      </c>
      <c r="T12" s="285">
        <v>5814</v>
      </c>
      <c r="U12" s="285">
        <v>26072</v>
      </c>
      <c r="V12" s="285">
        <v>5343</v>
      </c>
      <c r="W12" s="285">
        <v>10066</v>
      </c>
      <c r="X12" s="285">
        <v>17113</v>
      </c>
      <c r="Y12" s="285">
        <v>8694</v>
      </c>
      <c r="Z12" s="286">
        <v>1214</v>
      </c>
      <c r="AA12" s="287">
        <v>1687</v>
      </c>
      <c r="AB12" s="285">
        <v>2539</v>
      </c>
      <c r="AC12" s="285">
        <v>32</v>
      </c>
      <c r="AD12" s="285">
        <v>25</v>
      </c>
      <c r="AE12" s="285">
        <v>94</v>
      </c>
      <c r="AF12" s="285">
        <v>1043</v>
      </c>
      <c r="AG12" s="285">
        <v>949</v>
      </c>
      <c r="AH12" s="285">
        <v>1076</v>
      </c>
      <c r="AI12" s="285">
        <v>14661</v>
      </c>
      <c r="AJ12" s="285">
        <v>388421</v>
      </c>
      <c r="AK12" s="285">
        <v>387</v>
      </c>
      <c r="AL12" s="286">
        <v>6563</v>
      </c>
      <c r="AM12" s="287">
        <v>14163</v>
      </c>
      <c r="AN12" s="285">
        <v>557</v>
      </c>
      <c r="AO12" s="286">
        <v>1374</v>
      </c>
      <c r="AP12" s="288">
        <v>1245468</v>
      </c>
      <c r="AQ12" s="285">
        <v>6202</v>
      </c>
      <c r="AR12" s="285">
        <v>90558</v>
      </c>
      <c r="AS12" s="285">
        <v>0</v>
      </c>
      <c r="AT12" s="285">
        <v>0</v>
      </c>
      <c r="AU12" s="285">
        <v>0</v>
      </c>
      <c r="AV12" s="285">
        <v>52982</v>
      </c>
      <c r="AW12" s="288">
        <v>149742</v>
      </c>
      <c r="AX12" s="286">
        <v>1395210</v>
      </c>
      <c r="AY12" s="285">
        <v>283006</v>
      </c>
      <c r="AZ12" s="285">
        <v>939597</v>
      </c>
      <c r="BA12" s="288">
        <v>1222603</v>
      </c>
      <c r="BB12" s="288">
        <v>1372345</v>
      </c>
      <c r="BC12" s="286">
        <v>2617813</v>
      </c>
      <c r="BD12" s="285">
        <v>-359543</v>
      </c>
      <c r="BE12" s="285">
        <v>-787705</v>
      </c>
      <c r="BF12" s="288">
        <v>-1147248</v>
      </c>
      <c r="BG12" s="286">
        <v>225097</v>
      </c>
      <c r="BH12" s="288">
        <v>1470565</v>
      </c>
    </row>
    <row r="13" spans="1:60">
      <c r="A13" s="116" t="s">
        <v>276</v>
      </c>
      <c r="B13" s="98" t="s">
        <v>11</v>
      </c>
      <c r="C13" s="285">
        <v>3302</v>
      </c>
      <c r="D13" s="285">
        <v>171</v>
      </c>
      <c r="E13" s="285">
        <v>2512</v>
      </c>
      <c r="F13" s="285">
        <v>2427</v>
      </c>
      <c r="G13" s="285">
        <v>13057</v>
      </c>
      <c r="H13" s="285">
        <v>646</v>
      </c>
      <c r="I13" s="285">
        <v>2128</v>
      </c>
      <c r="J13" s="285">
        <v>16552</v>
      </c>
      <c r="K13" s="285">
        <v>10058</v>
      </c>
      <c r="L13" s="285">
        <v>1215</v>
      </c>
      <c r="M13" s="285">
        <v>6333</v>
      </c>
      <c r="N13" s="286">
        <v>50737</v>
      </c>
      <c r="O13" s="287">
        <v>1085</v>
      </c>
      <c r="P13" s="285">
        <v>3443</v>
      </c>
      <c r="Q13" s="285">
        <v>3097</v>
      </c>
      <c r="R13" s="285">
        <v>2259</v>
      </c>
      <c r="S13" s="285">
        <v>720</v>
      </c>
      <c r="T13" s="285">
        <v>648</v>
      </c>
      <c r="U13" s="285">
        <v>3264</v>
      </c>
      <c r="V13" s="285">
        <v>397</v>
      </c>
      <c r="W13" s="285">
        <v>5105</v>
      </c>
      <c r="X13" s="285">
        <v>4060</v>
      </c>
      <c r="Y13" s="285">
        <v>32326</v>
      </c>
      <c r="Z13" s="286">
        <v>74064</v>
      </c>
      <c r="AA13" s="287">
        <v>2794</v>
      </c>
      <c r="AB13" s="285">
        <v>3233</v>
      </c>
      <c r="AC13" s="285">
        <v>37544</v>
      </c>
      <c r="AD13" s="285">
        <v>3331</v>
      </c>
      <c r="AE13" s="285">
        <v>3031</v>
      </c>
      <c r="AF13" s="285">
        <v>85465</v>
      </c>
      <c r="AG13" s="285">
        <v>2932</v>
      </c>
      <c r="AH13" s="285">
        <v>16265</v>
      </c>
      <c r="AI13" s="285">
        <v>9558</v>
      </c>
      <c r="AJ13" s="285">
        <v>10478</v>
      </c>
      <c r="AK13" s="285">
        <v>1220</v>
      </c>
      <c r="AL13" s="286">
        <v>8313</v>
      </c>
      <c r="AM13" s="287">
        <v>19509</v>
      </c>
      <c r="AN13" s="285">
        <v>0</v>
      </c>
      <c r="AO13" s="286">
        <v>4346</v>
      </c>
      <c r="AP13" s="288">
        <v>447625</v>
      </c>
      <c r="AQ13" s="285">
        <v>586</v>
      </c>
      <c r="AR13" s="285">
        <v>206236</v>
      </c>
      <c r="AS13" s="285">
        <v>0</v>
      </c>
      <c r="AT13" s="285">
        <v>0</v>
      </c>
      <c r="AU13" s="285">
        <v>0</v>
      </c>
      <c r="AV13" s="285">
        <v>-70</v>
      </c>
      <c r="AW13" s="288">
        <v>206752</v>
      </c>
      <c r="AX13" s="286">
        <v>654377</v>
      </c>
      <c r="AY13" s="285">
        <v>23</v>
      </c>
      <c r="AZ13" s="285">
        <v>34154</v>
      </c>
      <c r="BA13" s="288">
        <v>34177</v>
      </c>
      <c r="BB13" s="288">
        <v>240929</v>
      </c>
      <c r="BC13" s="286">
        <v>688554</v>
      </c>
      <c r="BD13" s="285">
        <v>-95133</v>
      </c>
      <c r="BE13" s="285">
        <v>-478309</v>
      </c>
      <c r="BF13" s="288">
        <v>-573442</v>
      </c>
      <c r="BG13" s="286">
        <v>-332513</v>
      </c>
      <c r="BH13" s="288">
        <v>115112</v>
      </c>
    </row>
    <row r="14" spans="1:60">
      <c r="A14" s="116" t="s">
        <v>172</v>
      </c>
      <c r="B14" s="98" t="s">
        <v>371</v>
      </c>
      <c r="C14" s="285">
        <v>1337</v>
      </c>
      <c r="D14" s="285">
        <v>82</v>
      </c>
      <c r="E14" s="285">
        <v>723</v>
      </c>
      <c r="F14" s="285">
        <v>134</v>
      </c>
      <c r="G14" s="285">
        <v>35260</v>
      </c>
      <c r="H14" s="285">
        <v>929</v>
      </c>
      <c r="I14" s="285">
        <v>6821</v>
      </c>
      <c r="J14" s="285">
        <v>28300</v>
      </c>
      <c r="K14" s="285">
        <v>15</v>
      </c>
      <c r="L14" s="285">
        <v>122373</v>
      </c>
      <c r="M14" s="285">
        <v>3485</v>
      </c>
      <c r="N14" s="286">
        <v>2526</v>
      </c>
      <c r="O14" s="287">
        <v>611</v>
      </c>
      <c r="P14" s="285">
        <v>4029</v>
      </c>
      <c r="Q14" s="285">
        <v>7990</v>
      </c>
      <c r="R14" s="285">
        <v>25507</v>
      </c>
      <c r="S14" s="285">
        <v>9935</v>
      </c>
      <c r="T14" s="285">
        <v>5088</v>
      </c>
      <c r="U14" s="285">
        <v>63988</v>
      </c>
      <c r="V14" s="285">
        <v>25475</v>
      </c>
      <c r="W14" s="285">
        <v>31718</v>
      </c>
      <c r="X14" s="285">
        <v>27116</v>
      </c>
      <c r="Y14" s="285">
        <v>24819</v>
      </c>
      <c r="Z14" s="286">
        <v>15</v>
      </c>
      <c r="AA14" s="287">
        <v>7337</v>
      </c>
      <c r="AB14" s="285">
        <v>2519</v>
      </c>
      <c r="AC14" s="285">
        <v>18638</v>
      </c>
      <c r="AD14" s="285">
        <v>3353</v>
      </c>
      <c r="AE14" s="285">
        <v>1840</v>
      </c>
      <c r="AF14" s="285">
        <v>4702</v>
      </c>
      <c r="AG14" s="285">
        <v>2735</v>
      </c>
      <c r="AH14" s="285">
        <v>2317</v>
      </c>
      <c r="AI14" s="285">
        <v>6932</v>
      </c>
      <c r="AJ14" s="285">
        <v>6104</v>
      </c>
      <c r="AK14" s="285">
        <v>1265</v>
      </c>
      <c r="AL14" s="286">
        <v>16623</v>
      </c>
      <c r="AM14" s="287">
        <v>6267</v>
      </c>
      <c r="AN14" s="285">
        <v>2547</v>
      </c>
      <c r="AO14" s="286">
        <v>757</v>
      </c>
      <c r="AP14" s="288">
        <v>512212</v>
      </c>
      <c r="AQ14" s="285">
        <v>947</v>
      </c>
      <c r="AR14" s="285">
        <v>38282</v>
      </c>
      <c r="AS14" s="285">
        <v>140</v>
      </c>
      <c r="AT14" s="285">
        <v>0</v>
      </c>
      <c r="AU14" s="285">
        <v>0</v>
      </c>
      <c r="AV14" s="285">
        <v>313</v>
      </c>
      <c r="AW14" s="288">
        <v>39682</v>
      </c>
      <c r="AX14" s="286">
        <v>551894</v>
      </c>
      <c r="AY14" s="285">
        <v>66490</v>
      </c>
      <c r="AZ14" s="285">
        <v>387551</v>
      </c>
      <c r="BA14" s="288">
        <v>454041</v>
      </c>
      <c r="BB14" s="288">
        <v>493723</v>
      </c>
      <c r="BC14" s="286">
        <v>1005935</v>
      </c>
      <c r="BD14" s="285">
        <v>-73789</v>
      </c>
      <c r="BE14" s="285">
        <v>-371678</v>
      </c>
      <c r="BF14" s="288">
        <v>-445467</v>
      </c>
      <c r="BG14" s="286">
        <v>48256</v>
      </c>
      <c r="BH14" s="288">
        <v>560468</v>
      </c>
    </row>
    <row r="15" spans="1:60">
      <c r="A15" s="116" t="s">
        <v>173</v>
      </c>
      <c r="B15" s="98" t="s">
        <v>12</v>
      </c>
      <c r="C15" s="285">
        <v>425</v>
      </c>
      <c r="D15" s="285">
        <v>3</v>
      </c>
      <c r="E15" s="285">
        <v>2</v>
      </c>
      <c r="F15" s="285">
        <v>0</v>
      </c>
      <c r="G15" s="285">
        <v>7152</v>
      </c>
      <c r="H15" s="285">
        <v>48</v>
      </c>
      <c r="I15" s="285">
        <v>790</v>
      </c>
      <c r="J15" s="285">
        <v>10384</v>
      </c>
      <c r="K15" s="285">
        <v>138</v>
      </c>
      <c r="L15" s="285">
        <v>1732</v>
      </c>
      <c r="M15" s="285">
        <v>21523</v>
      </c>
      <c r="N15" s="286">
        <v>14764</v>
      </c>
      <c r="O15" s="287">
        <v>1956</v>
      </c>
      <c r="P15" s="285">
        <v>2559</v>
      </c>
      <c r="Q15" s="285">
        <v>3564</v>
      </c>
      <c r="R15" s="285">
        <v>3204</v>
      </c>
      <c r="S15" s="285">
        <v>1298</v>
      </c>
      <c r="T15" s="285">
        <v>7737</v>
      </c>
      <c r="U15" s="285">
        <v>16757</v>
      </c>
      <c r="V15" s="285">
        <v>1297</v>
      </c>
      <c r="W15" s="285">
        <v>4715</v>
      </c>
      <c r="X15" s="285">
        <v>3482</v>
      </c>
      <c r="Y15" s="285">
        <v>98310</v>
      </c>
      <c r="Z15" s="286">
        <v>56</v>
      </c>
      <c r="AA15" s="287">
        <v>879</v>
      </c>
      <c r="AB15" s="285">
        <v>88</v>
      </c>
      <c r="AC15" s="285">
        <v>644</v>
      </c>
      <c r="AD15" s="285">
        <v>11</v>
      </c>
      <c r="AE15" s="285">
        <v>236</v>
      </c>
      <c r="AF15" s="285">
        <v>77</v>
      </c>
      <c r="AG15" s="285">
        <v>3</v>
      </c>
      <c r="AH15" s="285">
        <v>232</v>
      </c>
      <c r="AI15" s="285">
        <v>2906</v>
      </c>
      <c r="AJ15" s="285">
        <v>2269</v>
      </c>
      <c r="AK15" s="285">
        <v>71</v>
      </c>
      <c r="AL15" s="286">
        <v>1033</v>
      </c>
      <c r="AM15" s="287">
        <v>3200</v>
      </c>
      <c r="AN15" s="285">
        <v>269</v>
      </c>
      <c r="AO15" s="286">
        <v>886</v>
      </c>
      <c r="AP15" s="288">
        <v>214700</v>
      </c>
      <c r="AQ15" s="285">
        <v>432</v>
      </c>
      <c r="AR15" s="285">
        <v>6472</v>
      </c>
      <c r="AS15" s="285">
        <v>0</v>
      </c>
      <c r="AT15" s="285">
        <v>0</v>
      </c>
      <c r="AU15" s="285">
        <v>0</v>
      </c>
      <c r="AV15" s="285">
        <v>-5186</v>
      </c>
      <c r="AW15" s="288">
        <v>1718</v>
      </c>
      <c r="AX15" s="286">
        <v>216418</v>
      </c>
      <c r="AY15" s="285">
        <v>11597</v>
      </c>
      <c r="AZ15" s="285">
        <v>184354</v>
      </c>
      <c r="BA15" s="288">
        <v>195951</v>
      </c>
      <c r="BB15" s="288">
        <v>197669</v>
      </c>
      <c r="BC15" s="286">
        <v>412369</v>
      </c>
      <c r="BD15" s="285">
        <v>-31751</v>
      </c>
      <c r="BE15" s="285">
        <v>-118377</v>
      </c>
      <c r="BF15" s="288">
        <v>-150128</v>
      </c>
      <c r="BG15" s="286">
        <v>47541</v>
      </c>
      <c r="BH15" s="288">
        <v>262241</v>
      </c>
    </row>
    <row r="16" spans="1:60">
      <c r="A16" s="116" t="s">
        <v>174</v>
      </c>
      <c r="B16" s="98" t="s">
        <v>13</v>
      </c>
      <c r="C16" s="285">
        <v>5</v>
      </c>
      <c r="D16" s="285">
        <v>0</v>
      </c>
      <c r="E16" s="285">
        <v>14</v>
      </c>
      <c r="F16" s="285">
        <v>14</v>
      </c>
      <c r="G16" s="285">
        <v>0</v>
      </c>
      <c r="H16" s="285">
        <v>11</v>
      </c>
      <c r="I16" s="285">
        <v>847</v>
      </c>
      <c r="J16" s="285">
        <v>41</v>
      </c>
      <c r="K16" s="285">
        <v>0</v>
      </c>
      <c r="L16" s="285">
        <v>1280</v>
      </c>
      <c r="M16" s="285">
        <v>1816</v>
      </c>
      <c r="N16" s="286">
        <v>1727924</v>
      </c>
      <c r="O16" s="287">
        <v>177</v>
      </c>
      <c r="P16" s="285">
        <v>129469</v>
      </c>
      <c r="Q16" s="285">
        <v>147882</v>
      </c>
      <c r="R16" s="285">
        <v>79594</v>
      </c>
      <c r="S16" s="285">
        <v>4348</v>
      </c>
      <c r="T16" s="285">
        <v>1223</v>
      </c>
      <c r="U16" s="285">
        <v>66048</v>
      </c>
      <c r="V16" s="285">
        <v>5149</v>
      </c>
      <c r="W16" s="285">
        <v>80643</v>
      </c>
      <c r="X16" s="285">
        <v>2539</v>
      </c>
      <c r="Y16" s="285">
        <v>43647</v>
      </c>
      <c r="Z16" s="286">
        <v>0</v>
      </c>
      <c r="AA16" s="287">
        <v>6</v>
      </c>
      <c r="AB16" s="285">
        <v>0</v>
      </c>
      <c r="AC16" s="285">
        <v>0</v>
      </c>
      <c r="AD16" s="285">
        <v>0</v>
      </c>
      <c r="AE16" s="285">
        <v>0</v>
      </c>
      <c r="AF16" s="285">
        <v>590</v>
      </c>
      <c r="AG16" s="285">
        <v>0</v>
      </c>
      <c r="AH16" s="285">
        <v>34</v>
      </c>
      <c r="AI16" s="285">
        <v>0</v>
      </c>
      <c r="AJ16" s="285">
        <v>5</v>
      </c>
      <c r="AK16" s="285">
        <v>1</v>
      </c>
      <c r="AL16" s="286">
        <v>393</v>
      </c>
      <c r="AM16" s="287">
        <v>64</v>
      </c>
      <c r="AN16" s="285">
        <v>1</v>
      </c>
      <c r="AO16" s="286">
        <v>925</v>
      </c>
      <c r="AP16" s="288">
        <v>2294690</v>
      </c>
      <c r="AQ16" s="285">
        <v>0</v>
      </c>
      <c r="AR16" s="285">
        <v>-1512</v>
      </c>
      <c r="AS16" s="285">
        <v>0</v>
      </c>
      <c r="AT16" s="285">
        <v>-813</v>
      </c>
      <c r="AU16" s="285">
        <v>-4884</v>
      </c>
      <c r="AV16" s="285">
        <v>-17720</v>
      </c>
      <c r="AW16" s="288">
        <v>-24929</v>
      </c>
      <c r="AX16" s="286">
        <v>2269761</v>
      </c>
      <c r="AY16" s="285">
        <v>472424</v>
      </c>
      <c r="AZ16" s="285">
        <v>1538619</v>
      </c>
      <c r="BA16" s="288">
        <v>2011043</v>
      </c>
      <c r="BB16" s="288">
        <v>1986114</v>
      </c>
      <c r="BC16" s="286">
        <v>4280804</v>
      </c>
      <c r="BD16" s="285">
        <v>-93081</v>
      </c>
      <c r="BE16" s="285">
        <v>-1337633</v>
      </c>
      <c r="BF16" s="288">
        <v>-1430714</v>
      </c>
      <c r="BG16" s="286">
        <v>555400</v>
      </c>
      <c r="BH16" s="288">
        <v>2850090</v>
      </c>
    </row>
    <row r="17" spans="1:60">
      <c r="A17" s="116" t="s">
        <v>175</v>
      </c>
      <c r="B17" s="98" t="s">
        <v>14</v>
      </c>
      <c r="C17" s="285">
        <v>0</v>
      </c>
      <c r="D17" s="285">
        <v>0</v>
      </c>
      <c r="E17" s="285">
        <v>0</v>
      </c>
      <c r="F17" s="285">
        <v>1</v>
      </c>
      <c r="G17" s="285">
        <v>3911</v>
      </c>
      <c r="H17" s="285">
        <v>0</v>
      </c>
      <c r="I17" s="285">
        <v>358</v>
      </c>
      <c r="J17" s="285">
        <v>8416</v>
      </c>
      <c r="K17" s="285">
        <v>0</v>
      </c>
      <c r="L17" s="285">
        <v>1268</v>
      </c>
      <c r="M17" s="285">
        <v>2123</v>
      </c>
      <c r="N17" s="286">
        <v>32457</v>
      </c>
      <c r="O17" s="287">
        <v>121414</v>
      </c>
      <c r="P17" s="285">
        <v>43543</v>
      </c>
      <c r="Q17" s="285">
        <v>43326</v>
      </c>
      <c r="R17" s="285">
        <v>14789</v>
      </c>
      <c r="S17" s="285">
        <v>4886</v>
      </c>
      <c r="T17" s="285">
        <v>8052</v>
      </c>
      <c r="U17" s="285">
        <v>126469</v>
      </c>
      <c r="V17" s="285">
        <v>27511</v>
      </c>
      <c r="W17" s="285">
        <v>22620</v>
      </c>
      <c r="X17" s="285">
        <v>8478</v>
      </c>
      <c r="Y17" s="285">
        <v>15661</v>
      </c>
      <c r="Z17" s="286">
        <v>193</v>
      </c>
      <c r="AA17" s="287">
        <v>44</v>
      </c>
      <c r="AB17" s="285">
        <v>1</v>
      </c>
      <c r="AC17" s="285">
        <v>36</v>
      </c>
      <c r="AD17" s="285">
        <v>0</v>
      </c>
      <c r="AE17" s="285">
        <v>0</v>
      </c>
      <c r="AF17" s="285">
        <v>31</v>
      </c>
      <c r="AG17" s="285">
        <v>53</v>
      </c>
      <c r="AH17" s="285">
        <v>211</v>
      </c>
      <c r="AI17" s="285">
        <v>175</v>
      </c>
      <c r="AJ17" s="285">
        <v>3686</v>
      </c>
      <c r="AK17" s="285">
        <v>37</v>
      </c>
      <c r="AL17" s="286">
        <v>1264</v>
      </c>
      <c r="AM17" s="287">
        <v>823</v>
      </c>
      <c r="AN17" s="285">
        <v>51</v>
      </c>
      <c r="AO17" s="286">
        <v>716</v>
      </c>
      <c r="AP17" s="288">
        <v>492604</v>
      </c>
      <c r="AQ17" s="285">
        <v>48</v>
      </c>
      <c r="AR17" s="285">
        <v>7298</v>
      </c>
      <c r="AS17" s="285">
        <v>0</v>
      </c>
      <c r="AT17" s="285">
        <v>0</v>
      </c>
      <c r="AU17" s="285">
        <v>-5945</v>
      </c>
      <c r="AV17" s="285">
        <v>-7719</v>
      </c>
      <c r="AW17" s="288">
        <v>-6318</v>
      </c>
      <c r="AX17" s="286">
        <v>486286</v>
      </c>
      <c r="AY17" s="285">
        <v>32258</v>
      </c>
      <c r="AZ17" s="285">
        <v>186768</v>
      </c>
      <c r="BA17" s="288">
        <v>219026</v>
      </c>
      <c r="BB17" s="288">
        <v>212708</v>
      </c>
      <c r="BC17" s="286">
        <v>705312</v>
      </c>
      <c r="BD17" s="285">
        <v>-165276</v>
      </c>
      <c r="BE17" s="285">
        <v>-263433</v>
      </c>
      <c r="BF17" s="288">
        <v>-428709</v>
      </c>
      <c r="BG17" s="286">
        <v>-216001</v>
      </c>
      <c r="BH17" s="288">
        <v>276603</v>
      </c>
    </row>
    <row r="18" spans="1:60">
      <c r="A18" s="116" t="s">
        <v>176</v>
      </c>
      <c r="B18" s="98" t="s">
        <v>15</v>
      </c>
      <c r="C18" s="285">
        <v>302</v>
      </c>
      <c r="D18" s="285">
        <v>8</v>
      </c>
      <c r="E18" s="285">
        <v>81</v>
      </c>
      <c r="F18" s="285">
        <v>485</v>
      </c>
      <c r="G18" s="285">
        <v>17073</v>
      </c>
      <c r="H18" s="285">
        <v>135</v>
      </c>
      <c r="I18" s="285">
        <v>2120</v>
      </c>
      <c r="J18" s="285">
        <v>15534</v>
      </c>
      <c r="K18" s="285">
        <v>124</v>
      </c>
      <c r="L18" s="285">
        <v>4337</v>
      </c>
      <c r="M18" s="285">
        <v>2812</v>
      </c>
      <c r="N18" s="286">
        <v>1374</v>
      </c>
      <c r="O18" s="287">
        <v>437</v>
      </c>
      <c r="P18" s="285">
        <v>57919</v>
      </c>
      <c r="Q18" s="285">
        <v>38733</v>
      </c>
      <c r="R18" s="285">
        <v>29391</v>
      </c>
      <c r="S18" s="285">
        <v>8130</v>
      </c>
      <c r="T18" s="285">
        <v>4952</v>
      </c>
      <c r="U18" s="285">
        <v>45903</v>
      </c>
      <c r="V18" s="285">
        <v>13539</v>
      </c>
      <c r="W18" s="285">
        <v>20773</v>
      </c>
      <c r="X18" s="285">
        <v>7112</v>
      </c>
      <c r="Y18" s="285">
        <v>176023</v>
      </c>
      <c r="Z18" s="286">
        <v>657</v>
      </c>
      <c r="AA18" s="287">
        <v>148</v>
      </c>
      <c r="AB18" s="285">
        <v>27</v>
      </c>
      <c r="AC18" s="285">
        <v>7525</v>
      </c>
      <c r="AD18" s="285">
        <v>134</v>
      </c>
      <c r="AE18" s="285">
        <v>1027</v>
      </c>
      <c r="AF18" s="285">
        <v>3653</v>
      </c>
      <c r="AG18" s="285">
        <v>379</v>
      </c>
      <c r="AH18" s="285">
        <v>4787</v>
      </c>
      <c r="AI18" s="285">
        <v>310</v>
      </c>
      <c r="AJ18" s="285">
        <v>958</v>
      </c>
      <c r="AK18" s="285">
        <v>401</v>
      </c>
      <c r="AL18" s="286">
        <v>3614</v>
      </c>
      <c r="AM18" s="287">
        <v>5871</v>
      </c>
      <c r="AN18" s="285">
        <v>20</v>
      </c>
      <c r="AO18" s="286">
        <v>1096</v>
      </c>
      <c r="AP18" s="288">
        <v>477904</v>
      </c>
      <c r="AQ18" s="285">
        <v>1118</v>
      </c>
      <c r="AR18" s="285">
        <v>12442</v>
      </c>
      <c r="AS18" s="285">
        <v>12</v>
      </c>
      <c r="AT18" s="285">
        <v>480</v>
      </c>
      <c r="AU18" s="285">
        <v>15474</v>
      </c>
      <c r="AV18" s="285">
        <v>-3481</v>
      </c>
      <c r="AW18" s="288">
        <v>26045</v>
      </c>
      <c r="AX18" s="286">
        <v>503949</v>
      </c>
      <c r="AY18" s="285">
        <v>27286</v>
      </c>
      <c r="AZ18" s="285">
        <v>478819</v>
      </c>
      <c r="BA18" s="288">
        <v>506105</v>
      </c>
      <c r="BB18" s="288">
        <v>532150</v>
      </c>
      <c r="BC18" s="286">
        <v>1010054</v>
      </c>
      <c r="BD18" s="285">
        <v>-52095</v>
      </c>
      <c r="BE18" s="285">
        <v>-319526</v>
      </c>
      <c r="BF18" s="288">
        <v>-371621</v>
      </c>
      <c r="BG18" s="286">
        <v>160529</v>
      </c>
      <c r="BH18" s="288">
        <v>638433</v>
      </c>
    </row>
    <row r="19" spans="1:60">
      <c r="A19" s="116" t="s">
        <v>177</v>
      </c>
      <c r="B19" s="98" t="s">
        <v>278</v>
      </c>
      <c r="C19" s="285">
        <v>0</v>
      </c>
      <c r="D19" s="285">
        <v>0</v>
      </c>
      <c r="E19" s="285">
        <v>0</v>
      </c>
      <c r="F19" s="285">
        <v>42</v>
      </c>
      <c r="G19" s="285">
        <v>0</v>
      </c>
      <c r="H19" s="285">
        <v>0</v>
      </c>
      <c r="I19" s="285">
        <v>255</v>
      </c>
      <c r="J19" s="285">
        <v>66</v>
      </c>
      <c r="K19" s="285">
        <v>0</v>
      </c>
      <c r="L19" s="285">
        <v>214</v>
      </c>
      <c r="M19" s="285">
        <v>301</v>
      </c>
      <c r="N19" s="286">
        <v>168</v>
      </c>
      <c r="O19" s="287">
        <v>0</v>
      </c>
      <c r="P19" s="285">
        <v>831</v>
      </c>
      <c r="Q19" s="285">
        <v>174041</v>
      </c>
      <c r="R19" s="285">
        <v>31675</v>
      </c>
      <c r="S19" s="285">
        <v>3344</v>
      </c>
      <c r="T19" s="285">
        <v>638</v>
      </c>
      <c r="U19" s="285">
        <v>18957</v>
      </c>
      <c r="V19" s="285">
        <v>857</v>
      </c>
      <c r="W19" s="285">
        <v>16740</v>
      </c>
      <c r="X19" s="285">
        <v>79</v>
      </c>
      <c r="Y19" s="285">
        <v>13134</v>
      </c>
      <c r="Z19" s="286">
        <v>0</v>
      </c>
      <c r="AA19" s="287">
        <v>2125</v>
      </c>
      <c r="AB19" s="285">
        <v>0</v>
      </c>
      <c r="AC19" s="285">
        <v>12</v>
      </c>
      <c r="AD19" s="285">
        <v>0</v>
      </c>
      <c r="AE19" s="285">
        <v>0</v>
      </c>
      <c r="AF19" s="285">
        <v>211</v>
      </c>
      <c r="AG19" s="285">
        <v>0</v>
      </c>
      <c r="AH19" s="285">
        <v>347</v>
      </c>
      <c r="AI19" s="285">
        <v>0</v>
      </c>
      <c r="AJ19" s="285">
        <v>0</v>
      </c>
      <c r="AK19" s="285">
        <v>0</v>
      </c>
      <c r="AL19" s="286">
        <v>36179</v>
      </c>
      <c r="AM19" s="287">
        <v>16</v>
      </c>
      <c r="AN19" s="285">
        <v>0</v>
      </c>
      <c r="AO19" s="286">
        <v>0</v>
      </c>
      <c r="AP19" s="288">
        <v>300232</v>
      </c>
      <c r="AQ19" s="285">
        <v>0</v>
      </c>
      <c r="AR19" s="285">
        <v>581</v>
      </c>
      <c r="AS19" s="285">
        <v>0</v>
      </c>
      <c r="AT19" s="285">
        <v>4404</v>
      </c>
      <c r="AU19" s="285">
        <v>170687</v>
      </c>
      <c r="AV19" s="285">
        <v>19164</v>
      </c>
      <c r="AW19" s="288">
        <v>194836</v>
      </c>
      <c r="AX19" s="286">
        <v>495068</v>
      </c>
      <c r="AY19" s="285">
        <v>350913</v>
      </c>
      <c r="AZ19" s="285">
        <v>632201</v>
      </c>
      <c r="BA19" s="288">
        <v>983114</v>
      </c>
      <c r="BB19" s="288">
        <v>1177950</v>
      </c>
      <c r="BC19" s="286">
        <v>1478182</v>
      </c>
      <c r="BD19" s="285">
        <v>-89546</v>
      </c>
      <c r="BE19" s="285">
        <v>-310188</v>
      </c>
      <c r="BF19" s="288">
        <v>-399734</v>
      </c>
      <c r="BG19" s="286">
        <v>778216</v>
      </c>
      <c r="BH19" s="288">
        <v>1078448</v>
      </c>
    </row>
    <row r="20" spans="1:60">
      <c r="A20" s="116" t="s">
        <v>178</v>
      </c>
      <c r="B20" s="98" t="s">
        <v>279</v>
      </c>
      <c r="C20" s="285">
        <v>0</v>
      </c>
      <c r="D20" s="285">
        <v>1</v>
      </c>
      <c r="E20" s="285">
        <v>0</v>
      </c>
      <c r="F20" s="285">
        <v>55</v>
      </c>
      <c r="G20" s="285">
        <v>0</v>
      </c>
      <c r="H20" s="285">
        <v>0</v>
      </c>
      <c r="I20" s="285">
        <v>13</v>
      </c>
      <c r="J20" s="285">
        <v>0</v>
      </c>
      <c r="K20" s="285">
        <v>1</v>
      </c>
      <c r="L20" s="285">
        <v>1426</v>
      </c>
      <c r="M20" s="285">
        <v>291</v>
      </c>
      <c r="N20" s="286">
        <v>220</v>
      </c>
      <c r="O20" s="287">
        <v>48</v>
      </c>
      <c r="P20" s="285">
        <v>367</v>
      </c>
      <c r="Q20" s="285">
        <v>3699</v>
      </c>
      <c r="R20" s="285">
        <v>142198</v>
      </c>
      <c r="S20" s="285">
        <v>422</v>
      </c>
      <c r="T20" s="285">
        <v>910</v>
      </c>
      <c r="U20" s="285">
        <v>2676</v>
      </c>
      <c r="V20" s="285">
        <v>293</v>
      </c>
      <c r="W20" s="285">
        <v>1722</v>
      </c>
      <c r="X20" s="285">
        <v>21</v>
      </c>
      <c r="Y20" s="285">
        <v>113</v>
      </c>
      <c r="Z20" s="286">
        <v>10</v>
      </c>
      <c r="AA20" s="287">
        <v>52</v>
      </c>
      <c r="AB20" s="285">
        <v>0</v>
      </c>
      <c r="AC20" s="285">
        <v>9</v>
      </c>
      <c r="AD20" s="285">
        <v>0</v>
      </c>
      <c r="AE20" s="285">
        <v>0</v>
      </c>
      <c r="AF20" s="285">
        <v>125</v>
      </c>
      <c r="AG20" s="285">
        <v>1</v>
      </c>
      <c r="AH20" s="285">
        <v>17</v>
      </c>
      <c r="AI20" s="285">
        <v>0</v>
      </c>
      <c r="AJ20" s="285">
        <v>0</v>
      </c>
      <c r="AK20" s="285">
        <v>0</v>
      </c>
      <c r="AL20" s="286">
        <v>42421</v>
      </c>
      <c r="AM20" s="287">
        <v>19</v>
      </c>
      <c r="AN20" s="285">
        <v>0</v>
      </c>
      <c r="AO20" s="286">
        <v>0</v>
      </c>
      <c r="AP20" s="288">
        <v>197130</v>
      </c>
      <c r="AQ20" s="285">
        <v>0</v>
      </c>
      <c r="AR20" s="285">
        <v>304</v>
      </c>
      <c r="AS20" s="285">
        <v>0</v>
      </c>
      <c r="AT20" s="285">
        <v>2597</v>
      </c>
      <c r="AU20" s="285">
        <v>290576</v>
      </c>
      <c r="AV20" s="285">
        <v>1180</v>
      </c>
      <c r="AW20" s="288">
        <v>294657</v>
      </c>
      <c r="AX20" s="286">
        <v>491787</v>
      </c>
      <c r="AY20" s="285">
        <v>372203</v>
      </c>
      <c r="AZ20" s="285">
        <v>392168</v>
      </c>
      <c r="BA20" s="288">
        <v>764371</v>
      </c>
      <c r="BB20" s="288">
        <v>1059028</v>
      </c>
      <c r="BC20" s="286">
        <v>1256158</v>
      </c>
      <c r="BD20" s="285">
        <v>-74936</v>
      </c>
      <c r="BE20" s="285">
        <v>-317921</v>
      </c>
      <c r="BF20" s="288">
        <v>-392857</v>
      </c>
      <c r="BG20" s="286">
        <v>666171</v>
      </c>
      <c r="BH20" s="288">
        <v>863301</v>
      </c>
    </row>
    <row r="21" spans="1:60">
      <c r="A21" s="116" t="s">
        <v>179</v>
      </c>
      <c r="B21" s="98" t="s">
        <v>280</v>
      </c>
      <c r="C21" s="285">
        <v>159</v>
      </c>
      <c r="D21" s="285">
        <v>0</v>
      </c>
      <c r="E21" s="285">
        <v>1</v>
      </c>
      <c r="F21" s="285">
        <v>0</v>
      </c>
      <c r="G21" s="285">
        <v>0</v>
      </c>
      <c r="H21" s="285">
        <v>0</v>
      </c>
      <c r="I21" s="285">
        <v>0</v>
      </c>
      <c r="J21" s="285">
        <v>4</v>
      </c>
      <c r="K21" s="285">
        <v>0</v>
      </c>
      <c r="L21" s="285">
        <v>0</v>
      </c>
      <c r="M21" s="285">
        <v>0</v>
      </c>
      <c r="N21" s="286">
        <v>0</v>
      </c>
      <c r="O21" s="287">
        <v>0</v>
      </c>
      <c r="P21" s="285">
        <v>14</v>
      </c>
      <c r="Q21" s="285">
        <v>2302</v>
      </c>
      <c r="R21" s="285">
        <v>5683</v>
      </c>
      <c r="S21" s="285">
        <v>32146</v>
      </c>
      <c r="T21" s="285">
        <v>28</v>
      </c>
      <c r="U21" s="285">
        <v>922</v>
      </c>
      <c r="V21" s="285">
        <v>310</v>
      </c>
      <c r="W21" s="285">
        <v>513</v>
      </c>
      <c r="X21" s="285">
        <v>52</v>
      </c>
      <c r="Y21" s="285">
        <v>419</v>
      </c>
      <c r="Z21" s="286">
        <v>0</v>
      </c>
      <c r="AA21" s="287">
        <v>19</v>
      </c>
      <c r="AB21" s="285">
        <v>5</v>
      </c>
      <c r="AC21" s="285">
        <v>2518</v>
      </c>
      <c r="AD21" s="285">
        <v>13</v>
      </c>
      <c r="AE21" s="285">
        <v>0</v>
      </c>
      <c r="AF21" s="285">
        <v>62</v>
      </c>
      <c r="AG21" s="285">
        <v>25</v>
      </c>
      <c r="AH21" s="285">
        <v>3129</v>
      </c>
      <c r="AI21" s="285">
        <v>0</v>
      </c>
      <c r="AJ21" s="285">
        <v>30483</v>
      </c>
      <c r="AK21" s="285">
        <v>0</v>
      </c>
      <c r="AL21" s="286">
        <v>14295</v>
      </c>
      <c r="AM21" s="287">
        <v>1113</v>
      </c>
      <c r="AN21" s="285">
        <v>1331</v>
      </c>
      <c r="AO21" s="286">
        <v>0</v>
      </c>
      <c r="AP21" s="288">
        <v>95546</v>
      </c>
      <c r="AQ21" s="285">
        <v>792</v>
      </c>
      <c r="AR21" s="285">
        <v>13522</v>
      </c>
      <c r="AS21" s="285">
        <v>10</v>
      </c>
      <c r="AT21" s="285">
        <v>12821</v>
      </c>
      <c r="AU21" s="285">
        <v>186200</v>
      </c>
      <c r="AV21" s="285">
        <v>9054</v>
      </c>
      <c r="AW21" s="288">
        <v>222399</v>
      </c>
      <c r="AX21" s="286">
        <v>317945</v>
      </c>
      <c r="AY21" s="285">
        <v>19921</v>
      </c>
      <c r="AZ21" s="285">
        <v>65329</v>
      </c>
      <c r="BA21" s="288">
        <v>85250</v>
      </c>
      <c r="BB21" s="288">
        <v>307649</v>
      </c>
      <c r="BC21" s="286">
        <v>403195</v>
      </c>
      <c r="BD21" s="285">
        <v>-67507</v>
      </c>
      <c r="BE21" s="285">
        <v>-101651</v>
      </c>
      <c r="BF21" s="288">
        <v>-169158</v>
      </c>
      <c r="BG21" s="286">
        <v>138491</v>
      </c>
      <c r="BH21" s="288">
        <v>234037</v>
      </c>
    </row>
    <row r="22" spans="1:60">
      <c r="A22" s="116" t="s">
        <v>180</v>
      </c>
      <c r="B22" s="98" t="s">
        <v>299</v>
      </c>
      <c r="C22" s="285">
        <v>0</v>
      </c>
      <c r="D22" s="285">
        <v>0</v>
      </c>
      <c r="E22" s="285">
        <v>0</v>
      </c>
      <c r="F22" s="285">
        <v>0</v>
      </c>
      <c r="G22" s="285">
        <v>1</v>
      </c>
      <c r="H22" s="285">
        <v>0</v>
      </c>
      <c r="I22" s="285">
        <v>4</v>
      </c>
      <c r="J22" s="285">
        <v>7</v>
      </c>
      <c r="K22" s="285">
        <v>0</v>
      </c>
      <c r="L22" s="285">
        <v>0</v>
      </c>
      <c r="M22" s="285">
        <v>0</v>
      </c>
      <c r="N22" s="286">
        <v>1</v>
      </c>
      <c r="O22" s="287">
        <v>11</v>
      </c>
      <c r="P22" s="285">
        <v>4504</v>
      </c>
      <c r="Q22" s="285">
        <v>3219</v>
      </c>
      <c r="R22" s="285">
        <v>8328</v>
      </c>
      <c r="S22" s="285">
        <v>33182</v>
      </c>
      <c r="T22" s="285">
        <v>103347</v>
      </c>
      <c r="U22" s="285">
        <v>129844</v>
      </c>
      <c r="V22" s="285">
        <v>187264</v>
      </c>
      <c r="W22" s="285">
        <v>8120</v>
      </c>
      <c r="X22" s="285">
        <v>656</v>
      </c>
      <c r="Y22" s="285">
        <v>656</v>
      </c>
      <c r="Z22" s="286">
        <v>5</v>
      </c>
      <c r="AA22" s="287">
        <v>5</v>
      </c>
      <c r="AB22" s="285">
        <v>0</v>
      </c>
      <c r="AC22" s="285">
        <v>81</v>
      </c>
      <c r="AD22" s="285">
        <v>51</v>
      </c>
      <c r="AE22" s="285">
        <v>0</v>
      </c>
      <c r="AF22" s="285">
        <v>11</v>
      </c>
      <c r="AG22" s="285">
        <v>694</v>
      </c>
      <c r="AH22" s="285">
        <v>2278</v>
      </c>
      <c r="AI22" s="285">
        <v>2818</v>
      </c>
      <c r="AJ22" s="285">
        <v>10</v>
      </c>
      <c r="AK22" s="285">
        <v>0</v>
      </c>
      <c r="AL22" s="286">
        <v>46726</v>
      </c>
      <c r="AM22" s="287">
        <v>26</v>
      </c>
      <c r="AN22" s="285">
        <v>1938</v>
      </c>
      <c r="AO22" s="286">
        <v>0</v>
      </c>
      <c r="AP22" s="288">
        <v>533787</v>
      </c>
      <c r="AQ22" s="285">
        <v>20</v>
      </c>
      <c r="AR22" s="285">
        <v>5751</v>
      </c>
      <c r="AS22" s="285">
        <v>0</v>
      </c>
      <c r="AT22" s="285">
        <v>0</v>
      </c>
      <c r="AU22" s="285">
        <v>0</v>
      </c>
      <c r="AV22" s="285">
        <v>-16374</v>
      </c>
      <c r="AW22" s="288">
        <v>-10603</v>
      </c>
      <c r="AX22" s="286">
        <v>523184</v>
      </c>
      <c r="AY22" s="285">
        <v>132887</v>
      </c>
      <c r="AZ22" s="285">
        <v>125429</v>
      </c>
      <c r="BA22" s="288">
        <v>258316</v>
      </c>
      <c r="BB22" s="288">
        <v>247713</v>
      </c>
      <c r="BC22" s="286">
        <v>781500</v>
      </c>
      <c r="BD22" s="285">
        <v>-180270</v>
      </c>
      <c r="BE22" s="285">
        <v>-280970</v>
      </c>
      <c r="BF22" s="288">
        <v>-461240</v>
      </c>
      <c r="BG22" s="286">
        <v>-213527</v>
      </c>
      <c r="BH22" s="288">
        <v>320260</v>
      </c>
    </row>
    <row r="23" spans="1:60">
      <c r="A23" s="116" t="s">
        <v>181</v>
      </c>
      <c r="B23" s="98" t="s">
        <v>16</v>
      </c>
      <c r="C23" s="285">
        <v>7</v>
      </c>
      <c r="D23" s="285">
        <v>0</v>
      </c>
      <c r="E23" s="285">
        <v>65</v>
      </c>
      <c r="F23" s="285">
        <v>3</v>
      </c>
      <c r="G23" s="285">
        <v>1</v>
      </c>
      <c r="H23" s="285">
        <v>0</v>
      </c>
      <c r="I23" s="285">
        <v>26</v>
      </c>
      <c r="J23" s="285">
        <v>5</v>
      </c>
      <c r="K23" s="285">
        <v>0</v>
      </c>
      <c r="L23" s="285">
        <v>12</v>
      </c>
      <c r="M23" s="285">
        <v>8</v>
      </c>
      <c r="N23" s="286">
        <v>0</v>
      </c>
      <c r="O23" s="287">
        <v>1</v>
      </c>
      <c r="P23" s="285">
        <v>527</v>
      </c>
      <c r="Q23" s="285">
        <v>24598</v>
      </c>
      <c r="R23" s="285">
        <v>17978</v>
      </c>
      <c r="S23" s="285">
        <v>5232</v>
      </c>
      <c r="T23" s="285">
        <v>12690</v>
      </c>
      <c r="U23" s="285">
        <v>231083</v>
      </c>
      <c r="V23" s="285">
        <v>14228</v>
      </c>
      <c r="W23" s="285">
        <v>26486</v>
      </c>
      <c r="X23" s="285">
        <v>612</v>
      </c>
      <c r="Y23" s="285">
        <v>15629</v>
      </c>
      <c r="Z23" s="286">
        <v>3</v>
      </c>
      <c r="AA23" s="287">
        <v>38</v>
      </c>
      <c r="AB23" s="285">
        <v>0</v>
      </c>
      <c r="AC23" s="285">
        <v>608</v>
      </c>
      <c r="AD23" s="285">
        <v>3</v>
      </c>
      <c r="AE23" s="285">
        <v>37</v>
      </c>
      <c r="AF23" s="285">
        <v>403</v>
      </c>
      <c r="AG23" s="285">
        <v>86</v>
      </c>
      <c r="AH23" s="285">
        <v>1998</v>
      </c>
      <c r="AI23" s="285">
        <v>766</v>
      </c>
      <c r="AJ23" s="285">
        <v>209</v>
      </c>
      <c r="AK23" s="285">
        <v>0</v>
      </c>
      <c r="AL23" s="286">
        <v>22880</v>
      </c>
      <c r="AM23" s="287">
        <v>410</v>
      </c>
      <c r="AN23" s="285">
        <v>0</v>
      </c>
      <c r="AO23" s="286">
        <v>218</v>
      </c>
      <c r="AP23" s="288">
        <v>376850</v>
      </c>
      <c r="AQ23" s="285">
        <v>2933</v>
      </c>
      <c r="AR23" s="285">
        <v>129261</v>
      </c>
      <c r="AS23" s="285">
        <v>0</v>
      </c>
      <c r="AT23" s="285">
        <v>8409</v>
      </c>
      <c r="AU23" s="285">
        <v>190081</v>
      </c>
      <c r="AV23" s="285">
        <v>14398</v>
      </c>
      <c r="AW23" s="288">
        <v>345082</v>
      </c>
      <c r="AX23" s="286">
        <v>721932</v>
      </c>
      <c r="AY23" s="285">
        <v>524862</v>
      </c>
      <c r="AZ23" s="285">
        <v>792300</v>
      </c>
      <c r="BA23" s="288">
        <v>1317162</v>
      </c>
      <c r="BB23" s="288">
        <v>1662244</v>
      </c>
      <c r="BC23" s="286">
        <v>2039094</v>
      </c>
      <c r="BD23" s="285">
        <v>-175299</v>
      </c>
      <c r="BE23" s="285">
        <v>-336450</v>
      </c>
      <c r="BF23" s="288">
        <v>-511749</v>
      </c>
      <c r="BG23" s="286">
        <v>1150495</v>
      </c>
      <c r="BH23" s="288">
        <v>1527345</v>
      </c>
    </row>
    <row r="24" spans="1:60">
      <c r="A24" s="116" t="s">
        <v>182</v>
      </c>
      <c r="B24" s="98" t="s">
        <v>372</v>
      </c>
      <c r="C24" s="285">
        <v>2</v>
      </c>
      <c r="D24" s="285">
        <v>0</v>
      </c>
      <c r="E24" s="285">
        <v>2</v>
      </c>
      <c r="F24" s="285">
        <v>0</v>
      </c>
      <c r="G24" s="285">
        <v>43</v>
      </c>
      <c r="H24" s="285">
        <v>0</v>
      </c>
      <c r="I24" s="285">
        <v>0</v>
      </c>
      <c r="J24" s="285">
        <v>37</v>
      </c>
      <c r="K24" s="285">
        <v>0</v>
      </c>
      <c r="L24" s="285">
        <v>3</v>
      </c>
      <c r="M24" s="285">
        <v>2</v>
      </c>
      <c r="N24" s="286">
        <v>1</v>
      </c>
      <c r="O24" s="287">
        <v>0</v>
      </c>
      <c r="P24" s="285">
        <v>25</v>
      </c>
      <c r="Q24" s="285">
        <v>525</v>
      </c>
      <c r="R24" s="285">
        <v>172</v>
      </c>
      <c r="S24" s="285">
        <v>9</v>
      </c>
      <c r="T24" s="285">
        <v>13</v>
      </c>
      <c r="U24" s="285">
        <v>85</v>
      </c>
      <c r="V24" s="285">
        <v>8163</v>
      </c>
      <c r="W24" s="285">
        <v>1294</v>
      </c>
      <c r="X24" s="285">
        <v>26</v>
      </c>
      <c r="Y24" s="285">
        <v>3157</v>
      </c>
      <c r="Z24" s="286">
        <v>14</v>
      </c>
      <c r="AA24" s="287">
        <v>2</v>
      </c>
      <c r="AB24" s="285">
        <v>3</v>
      </c>
      <c r="AC24" s="285">
        <v>851</v>
      </c>
      <c r="AD24" s="285">
        <v>168</v>
      </c>
      <c r="AE24" s="285">
        <v>208</v>
      </c>
      <c r="AF24" s="285">
        <v>292</v>
      </c>
      <c r="AG24" s="285">
        <v>156</v>
      </c>
      <c r="AH24" s="285">
        <v>1627</v>
      </c>
      <c r="AI24" s="285">
        <v>222</v>
      </c>
      <c r="AJ24" s="285">
        <v>72</v>
      </c>
      <c r="AK24" s="285">
        <v>13</v>
      </c>
      <c r="AL24" s="286">
        <v>3708</v>
      </c>
      <c r="AM24" s="287">
        <v>299</v>
      </c>
      <c r="AN24" s="285">
        <v>0</v>
      </c>
      <c r="AO24" s="286">
        <v>0</v>
      </c>
      <c r="AP24" s="288">
        <v>21194</v>
      </c>
      <c r="AQ24" s="285">
        <v>358</v>
      </c>
      <c r="AR24" s="285">
        <v>120706</v>
      </c>
      <c r="AS24" s="285">
        <v>0</v>
      </c>
      <c r="AT24" s="285">
        <v>24753</v>
      </c>
      <c r="AU24" s="285">
        <v>84601</v>
      </c>
      <c r="AV24" s="285">
        <v>-6034</v>
      </c>
      <c r="AW24" s="288">
        <v>224384</v>
      </c>
      <c r="AX24" s="286">
        <v>245578</v>
      </c>
      <c r="AY24" s="285">
        <v>138201</v>
      </c>
      <c r="AZ24" s="285">
        <v>394722</v>
      </c>
      <c r="BA24" s="288">
        <v>532923</v>
      </c>
      <c r="BB24" s="288">
        <v>757307</v>
      </c>
      <c r="BC24" s="286">
        <v>778501</v>
      </c>
      <c r="BD24" s="285">
        <v>-168506</v>
      </c>
      <c r="BE24" s="285">
        <v>-22087</v>
      </c>
      <c r="BF24" s="288">
        <v>-190593</v>
      </c>
      <c r="BG24" s="286">
        <v>566714</v>
      </c>
      <c r="BH24" s="288">
        <v>587908</v>
      </c>
    </row>
    <row r="25" spans="1:60">
      <c r="A25" s="116" t="s">
        <v>183</v>
      </c>
      <c r="B25" s="98" t="s">
        <v>257</v>
      </c>
      <c r="C25" s="285">
        <v>0</v>
      </c>
      <c r="D25" s="285">
        <v>0</v>
      </c>
      <c r="E25" s="285">
        <v>2042</v>
      </c>
      <c r="F25" s="285">
        <v>2</v>
      </c>
      <c r="G25" s="285">
        <v>1</v>
      </c>
      <c r="H25" s="285">
        <v>0</v>
      </c>
      <c r="I25" s="285">
        <v>0</v>
      </c>
      <c r="J25" s="285">
        <v>0</v>
      </c>
      <c r="K25" s="285">
        <v>0</v>
      </c>
      <c r="L25" s="285">
        <v>0</v>
      </c>
      <c r="M25" s="285">
        <v>0</v>
      </c>
      <c r="N25" s="286">
        <v>0</v>
      </c>
      <c r="O25" s="287">
        <v>0</v>
      </c>
      <c r="P25" s="285">
        <v>0</v>
      </c>
      <c r="Q25" s="285">
        <v>0</v>
      </c>
      <c r="R25" s="285">
        <v>1125</v>
      </c>
      <c r="S25" s="285">
        <v>0</v>
      </c>
      <c r="T25" s="285">
        <v>0</v>
      </c>
      <c r="U25" s="285">
        <v>0</v>
      </c>
      <c r="V25" s="285">
        <v>0</v>
      </c>
      <c r="W25" s="285">
        <v>386771</v>
      </c>
      <c r="X25" s="285">
        <v>1</v>
      </c>
      <c r="Y25" s="285">
        <v>3</v>
      </c>
      <c r="Z25" s="286">
        <v>0</v>
      </c>
      <c r="AA25" s="287">
        <v>0</v>
      </c>
      <c r="AB25" s="285">
        <v>0</v>
      </c>
      <c r="AC25" s="285">
        <v>14</v>
      </c>
      <c r="AD25" s="285">
        <v>0</v>
      </c>
      <c r="AE25" s="285">
        <v>0</v>
      </c>
      <c r="AF25" s="285">
        <v>27834</v>
      </c>
      <c r="AG25" s="285">
        <v>0</v>
      </c>
      <c r="AH25" s="285">
        <v>5627</v>
      </c>
      <c r="AI25" s="285">
        <v>89</v>
      </c>
      <c r="AJ25" s="285">
        <v>0</v>
      </c>
      <c r="AK25" s="285">
        <v>0</v>
      </c>
      <c r="AL25" s="286">
        <v>41145</v>
      </c>
      <c r="AM25" s="287">
        <v>64</v>
      </c>
      <c r="AN25" s="285">
        <v>0</v>
      </c>
      <c r="AO25" s="286">
        <v>0</v>
      </c>
      <c r="AP25" s="288">
        <v>464718</v>
      </c>
      <c r="AQ25" s="285">
        <v>0</v>
      </c>
      <c r="AR25" s="285">
        <v>98107</v>
      </c>
      <c r="AS25" s="285">
        <v>0</v>
      </c>
      <c r="AT25" s="285">
        <v>23286</v>
      </c>
      <c r="AU25" s="285">
        <v>152629</v>
      </c>
      <c r="AV25" s="285">
        <v>7897</v>
      </c>
      <c r="AW25" s="288">
        <v>281919</v>
      </c>
      <c r="AX25" s="286">
        <v>746637</v>
      </c>
      <c r="AY25" s="285">
        <v>487913</v>
      </c>
      <c r="AZ25" s="285">
        <v>470166</v>
      </c>
      <c r="BA25" s="288">
        <v>958079</v>
      </c>
      <c r="BB25" s="288">
        <v>1239998</v>
      </c>
      <c r="BC25" s="286">
        <v>1704716</v>
      </c>
      <c r="BD25" s="285">
        <v>-90999</v>
      </c>
      <c r="BE25" s="285">
        <v>-487549</v>
      </c>
      <c r="BF25" s="288">
        <v>-578548</v>
      </c>
      <c r="BG25" s="286">
        <v>661450</v>
      </c>
      <c r="BH25" s="288">
        <v>1126168</v>
      </c>
    </row>
    <row r="26" spans="1:60">
      <c r="A26" s="116" t="s">
        <v>184</v>
      </c>
      <c r="B26" s="98" t="s">
        <v>17</v>
      </c>
      <c r="C26" s="285">
        <v>197</v>
      </c>
      <c r="D26" s="285">
        <v>33</v>
      </c>
      <c r="E26" s="285">
        <v>290</v>
      </c>
      <c r="F26" s="285">
        <v>109</v>
      </c>
      <c r="G26" s="285">
        <v>16781</v>
      </c>
      <c r="H26" s="285">
        <v>1258</v>
      </c>
      <c r="I26" s="285">
        <v>5277</v>
      </c>
      <c r="J26" s="285">
        <v>6372</v>
      </c>
      <c r="K26" s="285">
        <v>1369</v>
      </c>
      <c r="L26" s="285">
        <v>1173</v>
      </c>
      <c r="M26" s="285">
        <v>3313</v>
      </c>
      <c r="N26" s="286">
        <v>22307</v>
      </c>
      <c r="O26" s="287">
        <v>9094</v>
      </c>
      <c r="P26" s="285">
        <v>3817</v>
      </c>
      <c r="Q26" s="285">
        <v>1049</v>
      </c>
      <c r="R26" s="285">
        <v>3124</v>
      </c>
      <c r="S26" s="285">
        <v>2497</v>
      </c>
      <c r="T26" s="285">
        <v>2081</v>
      </c>
      <c r="U26" s="285">
        <v>4700</v>
      </c>
      <c r="V26" s="285">
        <v>4000</v>
      </c>
      <c r="W26" s="285">
        <v>2546</v>
      </c>
      <c r="X26" s="285">
        <v>26468</v>
      </c>
      <c r="Y26" s="285">
        <v>6079</v>
      </c>
      <c r="Z26" s="286">
        <v>13068</v>
      </c>
      <c r="AA26" s="287">
        <v>718</v>
      </c>
      <c r="AB26" s="285">
        <v>712</v>
      </c>
      <c r="AC26" s="285">
        <v>19370</v>
      </c>
      <c r="AD26" s="285">
        <v>18834</v>
      </c>
      <c r="AE26" s="285">
        <v>228</v>
      </c>
      <c r="AF26" s="285">
        <v>5179</v>
      </c>
      <c r="AG26" s="285">
        <v>14749</v>
      </c>
      <c r="AH26" s="285">
        <v>10819</v>
      </c>
      <c r="AI26" s="285">
        <v>30916</v>
      </c>
      <c r="AJ26" s="285">
        <v>11256</v>
      </c>
      <c r="AK26" s="285">
        <v>8833</v>
      </c>
      <c r="AL26" s="286">
        <v>14016</v>
      </c>
      <c r="AM26" s="287">
        <v>15034</v>
      </c>
      <c r="AN26" s="285">
        <v>3406</v>
      </c>
      <c r="AO26" s="286">
        <v>324</v>
      </c>
      <c r="AP26" s="288">
        <v>291396</v>
      </c>
      <c r="AQ26" s="285">
        <v>11133</v>
      </c>
      <c r="AR26" s="285">
        <v>146710</v>
      </c>
      <c r="AS26" s="285">
        <v>1</v>
      </c>
      <c r="AT26" s="285">
        <v>2902</v>
      </c>
      <c r="AU26" s="285">
        <v>32595</v>
      </c>
      <c r="AV26" s="285">
        <v>967</v>
      </c>
      <c r="AW26" s="288">
        <v>194308</v>
      </c>
      <c r="AX26" s="286">
        <v>485704</v>
      </c>
      <c r="AY26" s="285">
        <v>56330</v>
      </c>
      <c r="AZ26" s="285">
        <v>302790</v>
      </c>
      <c r="BA26" s="288">
        <v>359120</v>
      </c>
      <c r="BB26" s="288">
        <v>553428</v>
      </c>
      <c r="BC26" s="286">
        <v>844824</v>
      </c>
      <c r="BD26" s="285">
        <v>-154791</v>
      </c>
      <c r="BE26" s="285">
        <v>-232350</v>
      </c>
      <c r="BF26" s="288">
        <v>-387141</v>
      </c>
      <c r="BG26" s="286">
        <v>166287</v>
      </c>
      <c r="BH26" s="288">
        <v>457683</v>
      </c>
    </row>
    <row r="27" spans="1:60">
      <c r="A27" s="116" t="s">
        <v>185</v>
      </c>
      <c r="B27" s="98" t="s">
        <v>18</v>
      </c>
      <c r="C27" s="285">
        <v>528</v>
      </c>
      <c r="D27" s="285">
        <v>13</v>
      </c>
      <c r="E27" s="285">
        <v>60</v>
      </c>
      <c r="F27" s="285">
        <v>139</v>
      </c>
      <c r="G27" s="285">
        <v>1261</v>
      </c>
      <c r="H27" s="285">
        <v>142</v>
      </c>
      <c r="I27" s="285">
        <v>1286</v>
      </c>
      <c r="J27" s="285">
        <v>5043</v>
      </c>
      <c r="K27" s="285">
        <v>141</v>
      </c>
      <c r="L27" s="285">
        <v>1701</v>
      </c>
      <c r="M27" s="285">
        <v>1478</v>
      </c>
      <c r="N27" s="286">
        <v>11613</v>
      </c>
      <c r="O27" s="287">
        <v>810</v>
      </c>
      <c r="P27" s="285">
        <v>1930</v>
      </c>
      <c r="Q27" s="285">
        <v>1813</v>
      </c>
      <c r="R27" s="285">
        <v>1439</v>
      </c>
      <c r="S27" s="285">
        <v>212</v>
      </c>
      <c r="T27" s="285">
        <v>897</v>
      </c>
      <c r="U27" s="285">
        <v>2548</v>
      </c>
      <c r="V27" s="285">
        <v>1027</v>
      </c>
      <c r="W27" s="285">
        <v>1350</v>
      </c>
      <c r="X27" s="285">
        <v>698</v>
      </c>
      <c r="Y27" s="285">
        <v>1519</v>
      </c>
      <c r="Z27" s="286">
        <v>17436</v>
      </c>
      <c r="AA27" s="287">
        <v>5512</v>
      </c>
      <c r="AB27" s="285">
        <v>563</v>
      </c>
      <c r="AC27" s="285">
        <v>9892</v>
      </c>
      <c r="AD27" s="285">
        <v>3011</v>
      </c>
      <c r="AE27" s="285">
        <v>29236</v>
      </c>
      <c r="AF27" s="285">
        <v>12086</v>
      </c>
      <c r="AG27" s="285">
        <v>1902</v>
      </c>
      <c r="AH27" s="285">
        <v>10893</v>
      </c>
      <c r="AI27" s="285">
        <v>9451</v>
      </c>
      <c r="AJ27" s="285">
        <v>6579</v>
      </c>
      <c r="AK27" s="285">
        <v>271</v>
      </c>
      <c r="AL27" s="286">
        <v>2595</v>
      </c>
      <c r="AM27" s="287">
        <v>5258</v>
      </c>
      <c r="AN27" s="285">
        <v>0</v>
      </c>
      <c r="AO27" s="286">
        <v>25</v>
      </c>
      <c r="AP27" s="288">
        <v>152358</v>
      </c>
      <c r="AQ27" s="285">
        <v>0</v>
      </c>
      <c r="AR27" s="285">
        <v>0</v>
      </c>
      <c r="AS27" s="285">
        <v>0</v>
      </c>
      <c r="AT27" s="285">
        <v>560938</v>
      </c>
      <c r="AU27" s="285">
        <v>1138937</v>
      </c>
      <c r="AV27" s="285">
        <v>0</v>
      </c>
      <c r="AW27" s="288">
        <v>1699875</v>
      </c>
      <c r="AX27" s="286">
        <v>1852233</v>
      </c>
      <c r="AY27" s="285">
        <v>0</v>
      </c>
      <c r="AZ27" s="285">
        <v>0</v>
      </c>
      <c r="BA27" s="288">
        <v>0</v>
      </c>
      <c r="BB27" s="288">
        <v>1699875</v>
      </c>
      <c r="BC27" s="286">
        <v>1852233</v>
      </c>
      <c r="BD27" s="285">
        <v>0</v>
      </c>
      <c r="BE27" s="285">
        <v>0</v>
      </c>
      <c r="BF27" s="288">
        <v>0</v>
      </c>
      <c r="BG27" s="286">
        <v>1699875</v>
      </c>
      <c r="BH27" s="288">
        <v>1852233</v>
      </c>
    </row>
    <row r="28" spans="1:60">
      <c r="A28" s="116" t="s">
        <v>186</v>
      </c>
      <c r="B28" s="98" t="s">
        <v>258</v>
      </c>
      <c r="C28" s="285">
        <v>1715</v>
      </c>
      <c r="D28" s="285">
        <v>40</v>
      </c>
      <c r="E28" s="285">
        <v>231</v>
      </c>
      <c r="F28" s="285">
        <v>513</v>
      </c>
      <c r="G28" s="285">
        <v>29902</v>
      </c>
      <c r="H28" s="285">
        <v>2054</v>
      </c>
      <c r="I28" s="285">
        <v>16183</v>
      </c>
      <c r="J28" s="285">
        <v>55814</v>
      </c>
      <c r="K28" s="285">
        <v>1288</v>
      </c>
      <c r="L28" s="285">
        <v>18108</v>
      </c>
      <c r="M28" s="285">
        <v>14883</v>
      </c>
      <c r="N28" s="286">
        <v>152943</v>
      </c>
      <c r="O28" s="287">
        <v>12346</v>
      </c>
      <c r="P28" s="285">
        <v>15273</v>
      </c>
      <c r="Q28" s="285">
        <v>11991</v>
      </c>
      <c r="R28" s="285">
        <v>8580</v>
      </c>
      <c r="S28" s="285">
        <v>2629</v>
      </c>
      <c r="T28" s="285">
        <v>8740</v>
      </c>
      <c r="U28" s="285">
        <v>15744</v>
      </c>
      <c r="V28" s="285">
        <v>2756</v>
      </c>
      <c r="W28" s="285">
        <v>17862</v>
      </c>
      <c r="X28" s="285">
        <v>6684</v>
      </c>
      <c r="Y28" s="285">
        <v>6339</v>
      </c>
      <c r="Z28" s="286">
        <v>98845</v>
      </c>
      <c r="AA28" s="287">
        <v>8430</v>
      </c>
      <c r="AB28" s="285">
        <v>16414</v>
      </c>
      <c r="AC28" s="285">
        <v>81268</v>
      </c>
      <c r="AD28" s="285">
        <v>6050</v>
      </c>
      <c r="AE28" s="285">
        <v>12184</v>
      </c>
      <c r="AF28" s="285">
        <v>31318</v>
      </c>
      <c r="AG28" s="285">
        <v>4615</v>
      </c>
      <c r="AH28" s="285">
        <v>14679</v>
      </c>
      <c r="AI28" s="285">
        <v>33213</v>
      </c>
      <c r="AJ28" s="285">
        <v>34865</v>
      </c>
      <c r="AK28" s="285">
        <v>832</v>
      </c>
      <c r="AL28" s="286">
        <v>10492</v>
      </c>
      <c r="AM28" s="287">
        <v>84256</v>
      </c>
      <c r="AN28" s="285">
        <v>0</v>
      </c>
      <c r="AO28" s="286">
        <v>860</v>
      </c>
      <c r="AP28" s="288">
        <v>840939</v>
      </c>
      <c r="AQ28" s="285">
        <v>153</v>
      </c>
      <c r="AR28" s="285">
        <v>190214</v>
      </c>
      <c r="AS28" s="285">
        <v>0</v>
      </c>
      <c r="AT28" s="285">
        <v>0</v>
      </c>
      <c r="AU28" s="285">
        <v>0</v>
      </c>
      <c r="AV28" s="285">
        <v>0</v>
      </c>
      <c r="AW28" s="288">
        <v>190367</v>
      </c>
      <c r="AX28" s="286">
        <v>1031306</v>
      </c>
      <c r="AY28" s="285">
        <v>975</v>
      </c>
      <c r="AZ28" s="285">
        <v>66155</v>
      </c>
      <c r="BA28" s="288">
        <v>67130</v>
      </c>
      <c r="BB28" s="288">
        <v>257497</v>
      </c>
      <c r="BC28" s="286">
        <v>1098436</v>
      </c>
      <c r="BD28" s="285">
        <v>-124</v>
      </c>
      <c r="BE28" s="285">
        <v>-3300</v>
      </c>
      <c r="BF28" s="288">
        <v>-3424</v>
      </c>
      <c r="BG28" s="286">
        <v>254073</v>
      </c>
      <c r="BH28" s="288">
        <v>1095012</v>
      </c>
    </row>
    <row r="29" spans="1:60">
      <c r="A29" s="116" t="s">
        <v>187</v>
      </c>
      <c r="B29" s="98" t="s">
        <v>281</v>
      </c>
      <c r="C29" s="285">
        <v>178</v>
      </c>
      <c r="D29" s="285">
        <v>1</v>
      </c>
      <c r="E29" s="285">
        <v>14</v>
      </c>
      <c r="F29" s="285">
        <v>78</v>
      </c>
      <c r="G29" s="285">
        <v>4137</v>
      </c>
      <c r="H29" s="285">
        <v>117</v>
      </c>
      <c r="I29" s="285">
        <v>756</v>
      </c>
      <c r="J29" s="285">
        <v>3415</v>
      </c>
      <c r="K29" s="285">
        <v>201</v>
      </c>
      <c r="L29" s="285">
        <v>534</v>
      </c>
      <c r="M29" s="285">
        <v>373</v>
      </c>
      <c r="N29" s="286">
        <v>3376</v>
      </c>
      <c r="O29" s="287">
        <v>270</v>
      </c>
      <c r="P29" s="285">
        <v>445</v>
      </c>
      <c r="Q29" s="285">
        <v>502</v>
      </c>
      <c r="R29" s="285">
        <v>427</v>
      </c>
      <c r="S29" s="285">
        <v>95</v>
      </c>
      <c r="T29" s="285">
        <v>605</v>
      </c>
      <c r="U29" s="285">
        <v>860</v>
      </c>
      <c r="V29" s="285">
        <v>108</v>
      </c>
      <c r="W29" s="285">
        <v>614</v>
      </c>
      <c r="X29" s="285">
        <v>476</v>
      </c>
      <c r="Y29" s="285">
        <v>1602</v>
      </c>
      <c r="Z29" s="286">
        <v>952</v>
      </c>
      <c r="AA29" s="287">
        <v>15643</v>
      </c>
      <c r="AB29" s="285">
        <v>1652</v>
      </c>
      <c r="AC29" s="285">
        <v>9316</v>
      </c>
      <c r="AD29" s="285">
        <v>1546</v>
      </c>
      <c r="AE29" s="285">
        <v>1259</v>
      </c>
      <c r="AF29" s="285">
        <v>4662</v>
      </c>
      <c r="AG29" s="285">
        <v>2582</v>
      </c>
      <c r="AH29" s="285">
        <v>5110</v>
      </c>
      <c r="AI29" s="285">
        <v>14987</v>
      </c>
      <c r="AJ29" s="285">
        <v>13621</v>
      </c>
      <c r="AK29" s="285">
        <v>416</v>
      </c>
      <c r="AL29" s="286">
        <v>1752</v>
      </c>
      <c r="AM29" s="287">
        <v>20442</v>
      </c>
      <c r="AN29" s="285">
        <v>0</v>
      </c>
      <c r="AO29" s="286">
        <v>326</v>
      </c>
      <c r="AP29" s="288">
        <v>113450</v>
      </c>
      <c r="AQ29" s="285">
        <v>142</v>
      </c>
      <c r="AR29" s="285">
        <v>74627</v>
      </c>
      <c r="AS29" s="285">
        <v>-1549</v>
      </c>
      <c r="AT29" s="285">
        <v>0</v>
      </c>
      <c r="AU29" s="285">
        <v>0</v>
      </c>
      <c r="AV29" s="285">
        <v>0</v>
      </c>
      <c r="AW29" s="288">
        <v>73220</v>
      </c>
      <c r="AX29" s="286">
        <v>186670</v>
      </c>
      <c r="AY29" s="285">
        <v>1179</v>
      </c>
      <c r="AZ29" s="285">
        <v>0</v>
      </c>
      <c r="BA29" s="288">
        <v>1179</v>
      </c>
      <c r="BB29" s="288">
        <v>74399</v>
      </c>
      <c r="BC29" s="286">
        <v>187849</v>
      </c>
      <c r="BD29" s="285">
        <v>-49</v>
      </c>
      <c r="BE29" s="285">
        <v>0</v>
      </c>
      <c r="BF29" s="288">
        <v>-49</v>
      </c>
      <c r="BG29" s="286">
        <v>74350</v>
      </c>
      <c r="BH29" s="288">
        <v>187800</v>
      </c>
    </row>
    <row r="30" spans="1:60">
      <c r="A30" s="116" t="s">
        <v>188</v>
      </c>
      <c r="B30" s="98" t="s">
        <v>300</v>
      </c>
      <c r="C30" s="285">
        <v>88</v>
      </c>
      <c r="D30" s="285">
        <v>0</v>
      </c>
      <c r="E30" s="285">
        <v>0</v>
      </c>
      <c r="F30" s="285">
        <v>41</v>
      </c>
      <c r="G30" s="285">
        <v>1404</v>
      </c>
      <c r="H30" s="285">
        <v>13</v>
      </c>
      <c r="I30" s="285">
        <v>370</v>
      </c>
      <c r="J30" s="285">
        <v>3669</v>
      </c>
      <c r="K30" s="285">
        <v>14</v>
      </c>
      <c r="L30" s="285">
        <v>33</v>
      </c>
      <c r="M30" s="285">
        <v>588</v>
      </c>
      <c r="N30" s="286">
        <v>263</v>
      </c>
      <c r="O30" s="287">
        <v>15</v>
      </c>
      <c r="P30" s="285">
        <v>53</v>
      </c>
      <c r="Q30" s="285">
        <v>201</v>
      </c>
      <c r="R30" s="285">
        <v>20</v>
      </c>
      <c r="S30" s="285">
        <v>30</v>
      </c>
      <c r="T30" s="285">
        <v>185</v>
      </c>
      <c r="U30" s="285">
        <v>238</v>
      </c>
      <c r="V30" s="285">
        <v>100</v>
      </c>
      <c r="W30" s="285">
        <v>2459</v>
      </c>
      <c r="X30" s="285">
        <v>99</v>
      </c>
      <c r="Y30" s="285">
        <v>3150</v>
      </c>
      <c r="Z30" s="286">
        <v>6615</v>
      </c>
      <c r="AA30" s="287">
        <v>342</v>
      </c>
      <c r="AB30" s="285">
        <v>0</v>
      </c>
      <c r="AC30" s="285">
        <v>4019</v>
      </c>
      <c r="AD30" s="285">
        <v>3694</v>
      </c>
      <c r="AE30" s="285">
        <v>40</v>
      </c>
      <c r="AF30" s="285">
        <v>12150</v>
      </c>
      <c r="AG30" s="285">
        <v>4969</v>
      </c>
      <c r="AH30" s="285">
        <v>36016</v>
      </c>
      <c r="AI30" s="285">
        <v>8558</v>
      </c>
      <c r="AJ30" s="285">
        <v>10419</v>
      </c>
      <c r="AK30" s="285">
        <v>5</v>
      </c>
      <c r="AL30" s="286">
        <v>637</v>
      </c>
      <c r="AM30" s="287">
        <v>40708</v>
      </c>
      <c r="AN30" s="285">
        <v>0</v>
      </c>
      <c r="AO30" s="286">
        <v>2705</v>
      </c>
      <c r="AP30" s="288">
        <v>143910</v>
      </c>
      <c r="AQ30" s="285">
        <v>0</v>
      </c>
      <c r="AR30" s="285">
        <v>12909</v>
      </c>
      <c r="AS30" s="285">
        <v>34768</v>
      </c>
      <c r="AT30" s="285">
        <v>0</v>
      </c>
      <c r="AU30" s="285">
        <v>0</v>
      </c>
      <c r="AV30" s="285">
        <v>0</v>
      </c>
      <c r="AW30" s="288">
        <v>47677</v>
      </c>
      <c r="AX30" s="286">
        <v>191587</v>
      </c>
      <c r="AY30" s="285">
        <v>295</v>
      </c>
      <c r="AZ30" s="285">
        <v>0</v>
      </c>
      <c r="BA30" s="288">
        <v>295</v>
      </c>
      <c r="BB30" s="288">
        <v>47972</v>
      </c>
      <c r="BC30" s="286">
        <v>191882</v>
      </c>
      <c r="BD30" s="285">
        <v>-15</v>
      </c>
      <c r="BE30" s="285">
        <v>-13931</v>
      </c>
      <c r="BF30" s="288">
        <v>-13946</v>
      </c>
      <c r="BG30" s="286">
        <v>34026</v>
      </c>
      <c r="BH30" s="288">
        <v>177936</v>
      </c>
    </row>
    <row r="31" spans="1:60">
      <c r="A31" s="116" t="s">
        <v>189</v>
      </c>
      <c r="B31" s="98" t="s">
        <v>301</v>
      </c>
      <c r="C31" s="285">
        <v>13181</v>
      </c>
      <c r="D31" s="285">
        <v>167</v>
      </c>
      <c r="E31" s="285">
        <v>2938</v>
      </c>
      <c r="F31" s="285">
        <v>816</v>
      </c>
      <c r="G31" s="285">
        <v>154142</v>
      </c>
      <c r="H31" s="285">
        <v>6310</v>
      </c>
      <c r="I31" s="285">
        <v>32044</v>
      </c>
      <c r="J31" s="285">
        <v>68625</v>
      </c>
      <c r="K31" s="285">
        <v>2268</v>
      </c>
      <c r="L31" s="285">
        <v>31370</v>
      </c>
      <c r="M31" s="285">
        <v>9728</v>
      </c>
      <c r="N31" s="286">
        <v>71909</v>
      </c>
      <c r="O31" s="287">
        <v>9878</v>
      </c>
      <c r="P31" s="285">
        <v>28239</v>
      </c>
      <c r="Q31" s="285">
        <v>48490</v>
      </c>
      <c r="R31" s="285">
        <v>35102</v>
      </c>
      <c r="S31" s="285">
        <v>13064</v>
      </c>
      <c r="T31" s="285">
        <v>13706</v>
      </c>
      <c r="U31" s="285">
        <v>80726</v>
      </c>
      <c r="V31" s="285">
        <v>26484</v>
      </c>
      <c r="W31" s="285">
        <v>45808</v>
      </c>
      <c r="X31" s="285">
        <v>35205</v>
      </c>
      <c r="Y31" s="285">
        <v>106756</v>
      </c>
      <c r="Z31" s="286">
        <v>23341</v>
      </c>
      <c r="AA31" s="287">
        <v>3667</v>
      </c>
      <c r="AB31" s="285">
        <v>3006</v>
      </c>
      <c r="AC31" s="285">
        <v>40827</v>
      </c>
      <c r="AD31" s="285">
        <v>7299</v>
      </c>
      <c r="AE31" s="285">
        <v>4581</v>
      </c>
      <c r="AF31" s="285">
        <v>21058</v>
      </c>
      <c r="AG31" s="285">
        <v>9482</v>
      </c>
      <c r="AH31" s="285">
        <v>13390</v>
      </c>
      <c r="AI31" s="285">
        <v>34499</v>
      </c>
      <c r="AJ31" s="285">
        <v>148218</v>
      </c>
      <c r="AK31" s="285">
        <v>6793</v>
      </c>
      <c r="AL31" s="286">
        <v>47856</v>
      </c>
      <c r="AM31" s="287">
        <v>189751</v>
      </c>
      <c r="AN31" s="285">
        <v>12207</v>
      </c>
      <c r="AO31" s="286">
        <v>2131</v>
      </c>
      <c r="AP31" s="288">
        <v>1405062</v>
      </c>
      <c r="AQ31" s="285">
        <v>54057</v>
      </c>
      <c r="AR31" s="285">
        <v>2088774</v>
      </c>
      <c r="AS31" s="285">
        <v>349</v>
      </c>
      <c r="AT31" s="285">
        <v>15588</v>
      </c>
      <c r="AU31" s="285">
        <v>339326</v>
      </c>
      <c r="AV31" s="285">
        <v>3125</v>
      </c>
      <c r="AW31" s="288">
        <v>2501219</v>
      </c>
      <c r="AX31" s="286">
        <v>3906281</v>
      </c>
      <c r="AY31" s="285">
        <v>143258</v>
      </c>
      <c r="AZ31" s="285">
        <v>1052434</v>
      </c>
      <c r="BA31" s="288">
        <v>1195692</v>
      </c>
      <c r="BB31" s="288">
        <v>3696911</v>
      </c>
      <c r="BC31" s="286">
        <v>5101973</v>
      </c>
      <c r="BD31" s="285">
        <v>-23224</v>
      </c>
      <c r="BE31" s="285">
        <v>-2201084</v>
      </c>
      <c r="BF31" s="288">
        <v>-2224308</v>
      </c>
      <c r="BG31" s="286">
        <v>1472603</v>
      </c>
      <c r="BH31" s="288">
        <v>2877665</v>
      </c>
    </row>
    <row r="32" spans="1:60">
      <c r="A32" s="116" t="s">
        <v>190</v>
      </c>
      <c r="B32" s="98" t="s">
        <v>20</v>
      </c>
      <c r="C32" s="285">
        <v>1405</v>
      </c>
      <c r="D32" s="285">
        <v>112</v>
      </c>
      <c r="E32" s="285">
        <v>460</v>
      </c>
      <c r="F32" s="285">
        <v>1112</v>
      </c>
      <c r="G32" s="285">
        <v>11344</v>
      </c>
      <c r="H32" s="285">
        <v>1506</v>
      </c>
      <c r="I32" s="285">
        <v>3546</v>
      </c>
      <c r="J32" s="285">
        <v>10166</v>
      </c>
      <c r="K32" s="285">
        <v>564</v>
      </c>
      <c r="L32" s="285">
        <v>2225</v>
      </c>
      <c r="M32" s="285">
        <v>2731</v>
      </c>
      <c r="N32" s="286">
        <v>13264</v>
      </c>
      <c r="O32" s="287">
        <v>2206</v>
      </c>
      <c r="P32" s="285">
        <v>7674</v>
      </c>
      <c r="Q32" s="285">
        <v>9278</v>
      </c>
      <c r="R32" s="285">
        <v>5877</v>
      </c>
      <c r="S32" s="285">
        <v>1858</v>
      </c>
      <c r="T32" s="285">
        <v>1810</v>
      </c>
      <c r="U32" s="285">
        <v>9139</v>
      </c>
      <c r="V32" s="285">
        <v>2488</v>
      </c>
      <c r="W32" s="285">
        <v>11063</v>
      </c>
      <c r="X32" s="285">
        <v>8302</v>
      </c>
      <c r="Y32" s="285">
        <v>24807</v>
      </c>
      <c r="Z32" s="286">
        <v>15848</v>
      </c>
      <c r="AA32" s="287">
        <v>4812</v>
      </c>
      <c r="AB32" s="285">
        <v>5451</v>
      </c>
      <c r="AC32" s="285">
        <v>50460</v>
      </c>
      <c r="AD32" s="285">
        <v>52856</v>
      </c>
      <c r="AE32" s="285">
        <v>247803</v>
      </c>
      <c r="AF32" s="285">
        <v>40037</v>
      </c>
      <c r="AG32" s="285">
        <v>6134</v>
      </c>
      <c r="AH32" s="285">
        <v>25479</v>
      </c>
      <c r="AI32" s="285">
        <v>14117</v>
      </c>
      <c r="AJ32" s="285">
        <v>23818</v>
      </c>
      <c r="AK32" s="285">
        <v>4942</v>
      </c>
      <c r="AL32" s="286">
        <v>16513</v>
      </c>
      <c r="AM32" s="287">
        <v>18083</v>
      </c>
      <c r="AN32" s="285">
        <v>0</v>
      </c>
      <c r="AO32" s="286">
        <v>630</v>
      </c>
      <c r="AP32" s="288">
        <v>659920</v>
      </c>
      <c r="AQ32" s="285">
        <v>13</v>
      </c>
      <c r="AR32" s="285">
        <v>603961</v>
      </c>
      <c r="AS32" s="285">
        <v>0</v>
      </c>
      <c r="AT32" s="285">
        <v>0</v>
      </c>
      <c r="AU32" s="285">
        <v>0</v>
      </c>
      <c r="AV32" s="285">
        <v>0</v>
      </c>
      <c r="AW32" s="288">
        <v>603974</v>
      </c>
      <c r="AX32" s="286">
        <v>1263894</v>
      </c>
      <c r="AY32" s="285">
        <v>66611</v>
      </c>
      <c r="AZ32" s="285">
        <v>34055</v>
      </c>
      <c r="BA32" s="288">
        <v>100666</v>
      </c>
      <c r="BB32" s="288">
        <v>704640</v>
      </c>
      <c r="BC32" s="286">
        <v>1364560</v>
      </c>
      <c r="BD32" s="285">
        <v>-56193</v>
      </c>
      <c r="BE32" s="285">
        <v>-132861</v>
      </c>
      <c r="BF32" s="288">
        <v>-189054</v>
      </c>
      <c r="BG32" s="286">
        <v>515586</v>
      </c>
      <c r="BH32" s="288">
        <v>1175506</v>
      </c>
    </row>
    <row r="33" spans="1:60">
      <c r="A33" s="116" t="s">
        <v>191</v>
      </c>
      <c r="B33" s="98" t="s">
        <v>21</v>
      </c>
      <c r="C33" s="285">
        <v>790</v>
      </c>
      <c r="D33" s="285">
        <v>8</v>
      </c>
      <c r="E33" s="285">
        <v>46</v>
      </c>
      <c r="F33" s="285">
        <v>141</v>
      </c>
      <c r="G33" s="285">
        <v>5619</v>
      </c>
      <c r="H33" s="285">
        <v>296</v>
      </c>
      <c r="I33" s="285">
        <v>895</v>
      </c>
      <c r="J33" s="285">
        <v>3362</v>
      </c>
      <c r="K33" s="285">
        <v>77</v>
      </c>
      <c r="L33" s="285">
        <v>1833</v>
      </c>
      <c r="M33" s="285">
        <v>754</v>
      </c>
      <c r="N33" s="286">
        <v>3908</v>
      </c>
      <c r="O33" s="287">
        <v>295</v>
      </c>
      <c r="P33" s="285">
        <v>2341</v>
      </c>
      <c r="Q33" s="285">
        <v>2706</v>
      </c>
      <c r="R33" s="285">
        <v>1939</v>
      </c>
      <c r="S33" s="285">
        <v>621</v>
      </c>
      <c r="T33" s="285">
        <v>433</v>
      </c>
      <c r="U33" s="285">
        <v>4450</v>
      </c>
      <c r="V33" s="285">
        <v>1334</v>
      </c>
      <c r="W33" s="285">
        <v>1357</v>
      </c>
      <c r="X33" s="285">
        <v>1255</v>
      </c>
      <c r="Y33" s="285">
        <v>9837</v>
      </c>
      <c r="Z33" s="286">
        <v>6255</v>
      </c>
      <c r="AA33" s="287">
        <v>277</v>
      </c>
      <c r="AB33" s="285">
        <v>379</v>
      </c>
      <c r="AC33" s="285">
        <v>74686</v>
      </c>
      <c r="AD33" s="285">
        <v>18198</v>
      </c>
      <c r="AE33" s="285">
        <v>91635</v>
      </c>
      <c r="AF33" s="285">
        <v>50800</v>
      </c>
      <c r="AG33" s="285">
        <v>14788</v>
      </c>
      <c r="AH33" s="285">
        <v>2062</v>
      </c>
      <c r="AI33" s="285">
        <v>14936</v>
      </c>
      <c r="AJ33" s="285">
        <v>47957</v>
      </c>
      <c r="AK33" s="285">
        <v>3193</v>
      </c>
      <c r="AL33" s="286">
        <v>13944</v>
      </c>
      <c r="AM33" s="287">
        <v>30901</v>
      </c>
      <c r="AN33" s="285">
        <v>0</v>
      </c>
      <c r="AO33" s="286">
        <v>5996</v>
      </c>
      <c r="AP33" s="288">
        <v>420304</v>
      </c>
      <c r="AQ33" s="285">
        <v>0</v>
      </c>
      <c r="AR33" s="285">
        <v>2682591</v>
      </c>
      <c r="AS33" s="285">
        <v>737</v>
      </c>
      <c r="AT33" s="285">
        <v>0</v>
      </c>
      <c r="AU33" s="285">
        <v>125570</v>
      </c>
      <c r="AV33" s="285">
        <v>0</v>
      </c>
      <c r="AW33" s="288">
        <v>2808898</v>
      </c>
      <c r="AX33" s="286">
        <v>3229202</v>
      </c>
      <c r="AY33" s="285">
        <v>1610</v>
      </c>
      <c r="AZ33" s="285">
        <v>31793</v>
      </c>
      <c r="BA33" s="288">
        <v>33403</v>
      </c>
      <c r="BB33" s="288">
        <v>2842301</v>
      </c>
      <c r="BC33" s="286">
        <v>3262605</v>
      </c>
      <c r="BD33" s="285">
        <v>-92</v>
      </c>
      <c r="BE33" s="285">
        <v>-20342</v>
      </c>
      <c r="BF33" s="288">
        <v>-20434</v>
      </c>
      <c r="BG33" s="286">
        <v>2821867</v>
      </c>
      <c r="BH33" s="288">
        <v>3242171</v>
      </c>
    </row>
    <row r="34" spans="1:60">
      <c r="A34" s="116" t="s">
        <v>192</v>
      </c>
      <c r="B34" s="98" t="s">
        <v>379</v>
      </c>
      <c r="C34" s="285">
        <v>5828</v>
      </c>
      <c r="D34" s="285">
        <v>350</v>
      </c>
      <c r="E34" s="285">
        <v>1044</v>
      </c>
      <c r="F34" s="285">
        <v>642</v>
      </c>
      <c r="G34" s="285">
        <v>59052</v>
      </c>
      <c r="H34" s="285">
        <v>1644</v>
      </c>
      <c r="I34" s="285">
        <v>13070</v>
      </c>
      <c r="J34" s="285">
        <v>36427</v>
      </c>
      <c r="K34" s="285">
        <v>3924</v>
      </c>
      <c r="L34" s="285">
        <v>10285</v>
      </c>
      <c r="M34" s="285">
        <v>11475</v>
      </c>
      <c r="N34" s="286">
        <v>52561</v>
      </c>
      <c r="O34" s="287">
        <v>6257</v>
      </c>
      <c r="P34" s="285">
        <v>13453</v>
      </c>
      <c r="Q34" s="285">
        <v>20859</v>
      </c>
      <c r="R34" s="285">
        <v>12253</v>
      </c>
      <c r="S34" s="285">
        <v>4930</v>
      </c>
      <c r="T34" s="285">
        <v>5377</v>
      </c>
      <c r="U34" s="285">
        <v>31685</v>
      </c>
      <c r="V34" s="285">
        <v>12135</v>
      </c>
      <c r="W34" s="285">
        <v>16662</v>
      </c>
      <c r="X34" s="285">
        <v>43888</v>
      </c>
      <c r="Y34" s="285">
        <v>53212</v>
      </c>
      <c r="Z34" s="286">
        <v>43335</v>
      </c>
      <c r="AA34" s="287">
        <v>2818</v>
      </c>
      <c r="AB34" s="285">
        <v>7797</v>
      </c>
      <c r="AC34" s="285">
        <v>61746</v>
      </c>
      <c r="AD34" s="285">
        <v>34699</v>
      </c>
      <c r="AE34" s="285">
        <v>3461</v>
      </c>
      <c r="AF34" s="285">
        <v>154514</v>
      </c>
      <c r="AG34" s="285">
        <v>14978</v>
      </c>
      <c r="AH34" s="285">
        <v>28917</v>
      </c>
      <c r="AI34" s="285">
        <v>33048</v>
      </c>
      <c r="AJ34" s="285">
        <v>33156</v>
      </c>
      <c r="AK34" s="285">
        <v>5060</v>
      </c>
      <c r="AL34" s="286">
        <v>19752</v>
      </c>
      <c r="AM34" s="287">
        <v>66955</v>
      </c>
      <c r="AN34" s="285">
        <v>7195</v>
      </c>
      <c r="AO34" s="286">
        <v>11435</v>
      </c>
      <c r="AP34" s="288">
        <v>945879</v>
      </c>
      <c r="AQ34" s="285">
        <v>15149</v>
      </c>
      <c r="AR34" s="285">
        <v>549808</v>
      </c>
      <c r="AS34" s="285">
        <v>3759</v>
      </c>
      <c r="AT34" s="285">
        <v>1554</v>
      </c>
      <c r="AU34" s="285">
        <v>21235</v>
      </c>
      <c r="AV34" s="285">
        <v>1784</v>
      </c>
      <c r="AW34" s="288">
        <v>593289</v>
      </c>
      <c r="AX34" s="286">
        <v>1539168</v>
      </c>
      <c r="AY34" s="285">
        <v>221639</v>
      </c>
      <c r="AZ34" s="285">
        <v>933929</v>
      </c>
      <c r="BA34" s="288">
        <v>1155568</v>
      </c>
      <c r="BB34" s="288">
        <v>1748857</v>
      </c>
      <c r="BC34" s="286">
        <v>2694736</v>
      </c>
      <c r="BD34" s="285">
        <v>-83744</v>
      </c>
      <c r="BE34" s="285">
        <v>-575353</v>
      </c>
      <c r="BF34" s="288">
        <v>-659097</v>
      </c>
      <c r="BG34" s="286">
        <v>1089760</v>
      </c>
      <c r="BH34" s="288">
        <v>2035639</v>
      </c>
    </row>
    <row r="35" spans="1:60">
      <c r="A35" s="116" t="s">
        <v>193</v>
      </c>
      <c r="B35" s="98" t="s">
        <v>260</v>
      </c>
      <c r="C35" s="285">
        <v>711</v>
      </c>
      <c r="D35" s="285">
        <v>16</v>
      </c>
      <c r="E35" s="285">
        <v>233</v>
      </c>
      <c r="F35" s="285">
        <v>73</v>
      </c>
      <c r="G35" s="285">
        <v>9388</v>
      </c>
      <c r="H35" s="285">
        <v>481</v>
      </c>
      <c r="I35" s="285">
        <v>2183</v>
      </c>
      <c r="J35" s="285">
        <v>16945</v>
      </c>
      <c r="K35" s="285">
        <v>108</v>
      </c>
      <c r="L35" s="285">
        <v>3574</v>
      </c>
      <c r="M35" s="285">
        <v>1543</v>
      </c>
      <c r="N35" s="286">
        <v>8012</v>
      </c>
      <c r="O35" s="287">
        <v>1011</v>
      </c>
      <c r="P35" s="285">
        <v>3725</v>
      </c>
      <c r="Q35" s="285">
        <v>7136</v>
      </c>
      <c r="R35" s="285">
        <v>9411</v>
      </c>
      <c r="S35" s="285">
        <v>1428</v>
      </c>
      <c r="T35" s="285">
        <v>2257</v>
      </c>
      <c r="U35" s="285">
        <v>21502</v>
      </c>
      <c r="V35" s="285">
        <v>9118</v>
      </c>
      <c r="W35" s="285">
        <v>4130</v>
      </c>
      <c r="X35" s="285">
        <v>2984</v>
      </c>
      <c r="Y35" s="285">
        <v>14876</v>
      </c>
      <c r="Z35" s="286">
        <v>11074</v>
      </c>
      <c r="AA35" s="287">
        <v>7781</v>
      </c>
      <c r="AB35" s="285">
        <v>1724</v>
      </c>
      <c r="AC35" s="285">
        <v>111812</v>
      </c>
      <c r="AD35" s="285">
        <v>67877</v>
      </c>
      <c r="AE35" s="285">
        <v>10427</v>
      </c>
      <c r="AF35" s="285">
        <v>25215</v>
      </c>
      <c r="AG35" s="285">
        <v>135629</v>
      </c>
      <c r="AH35" s="285">
        <v>36367</v>
      </c>
      <c r="AI35" s="285">
        <v>51688</v>
      </c>
      <c r="AJ35" s="285">
        <v>33869</v>
      </c>
      <c r="AK35" s="285">
        <v>11932</v>
      </c>
      <c r="AL35" s="286">
        <v>68763</v>
      </c>
      <c r="AM35" s="287">
        <v>38493</v>
      </c>
      <c r="AN35" s="285">
        <v>0</v>
      </c>
      <c r="AO35" s="286">
        <v>14154</v>
      </c>
      <c r="AP35" s="288">
        <v>747650</v>
      </c>
      <c r="AQ35" s="285">
        <v>6484</v>
      </c>
      <c r="AR35" s="285">
        <v>378225</v>
      </c>
      <c r="AS35" s="285">
        <v>307</v>
      </c>
      <c r="AT35" s="285">
        <v>27497</v>
      </c>
      <c r="AU35" s="285">
        <v>234125</v>
      </c>
      <c r="AV35" s="285">
        <v>-1033</v>
      </c>
      <c r="AW35" s="288">
        <v>645605</v>
      </c>
      <c r="AX35" s="286">
        <v>1393255</v>
      </c>
      <c r="AY35" s="285">
        <v>6778</v>
      </c>
      <c r="AZ35" s="285">
        <v>197234</v>
      </c>
      <c r="BA35" s="288">
        <v>204012</v>
      </c>
      <c r="BB35" s="288">
        <v>849617</v>
      </c>
      <c r="BC35" s="286">
        <v>1597267</v>
      </c>
      <c r="BD35" s="285">
        <v>-109163</v>
      </c>
      <c r="BE35" s="285">
        <v>-689614</v>
      </c>
      <c r="BF35" s="288">
        <v>-798777</v>
      </c>
      <c r="BG35" s="286">
        <v>50840</v>
      </c>
      <c r="BH35" s="288">
        <v>798490</v>
      </c>
    </row>
    <row r="36" spans="1:60">
      <c r="A36" s="116" t="s">
        <v>194</v>
      </c>
      <c r="B36" s="98" t="s">
        <v>22</v>
      </c>
      <c r="C36" s="285">
        <v>0</v>
      </c>
      <c r="D36" s="285">
        <v>0</v>
      </c>
      <c r="E36" s="285">
        <v>0</v>
      </c>
      <c r="F36" s="285">
        <v>0</v>
      </c>
      <c r="G36" s="285">
        <v>0</v>
      </c>
      <c r="H36" s="285">
        <v>0</v>
      </c>
      <c r="I36" s="285">
        <v>0</v>
      </c>
      <c r="J36" s="285">
        <v>0</v>
      </c>
      <c r="K36" s="285">
        <v>0</v>
      </c>
      <c r="L36" s="285">
        <v>0</v>
      </c>
      <c r="M36" s="285">
        <v>0</v>
      </c>
      <c r="N36" s="286">
        <v>0</v>
      </c>
      <c r="O36" s="287">
        <v>0</v>
      </c>
      <c r="P36" s="285">
        <v>0</v>
      </c>
      <c r="Q36" s="285">
        <v>0</v>
      </c>
      <c r="R36" s="285">
        <v>0</v>
      </c>
      <c r="S36" s="285">
        <v>0</v>
      </c>
      <c r="T36" s="285">
        <v>0</v>
      </c>
      <c r="U36" s="285">
        <v>0</v>
      </c>
      <c r="V36" s="285">
        <v>0</v>
      </c>
      <c r="W36" s="285">
        <v>0</v>
      </c>
      <c r="X36" s="285">
        <v>0</v>
      </c>
      <c r="Y36" s="285">
        <v>0</v>
      </c>
      <c r="Z36" s="286">
        <v>0</v>
      </c>
      <c r="AA36" s="287">
        <v>0</v>
      </c>
      <c r="AB36" s="285">
        <v>0</v>
      </c>
      <c r="AC36" s="285">
        <v>0</v>
      </c>
      <c r="AD36" s="285">
        <v>0</v>
      </c>
      <c r="AE36" s="285">
        <v>0</v>
      </c>
      <c r="AF36" s="285">
        <v>0</v>
      </c>
      <c r="AG36" s="285">
        <v>0</v>
      </c>
      <c r="AH36" s="285">
        <v>0</v>
      </c>
      <c r="AI36" s="285">
        <v>0</v>
      </c>
      <c r="AJ36" s="285">
        <v>0</v>
      </c>
      <c r="AK36" s="285">
        <v>0</v>
      </c>
      <c r="AL36" s="286">
        <v>0</v>
      </c>
      <c r="AM36" s="287">
        <v>0</v>
      </c>
      <c r="AN36" s="285">
        <v>0</v>
      </c>
      <c r="AO36" s="286">
        <v>46467</v>
      </c>
      <c r="AP36" s="288">
        <v>46467</v>
      </c>
      <c r="AQ36" s="285">
        <v>0</v>
      </c>
      <c r="AR36" s="285">
        <v>31570</v>
      </c>
      <c r="AS36" s="285">
        <v>1140480</v>
      </c>
      <c r="AT36" s="285">
        <v>0</v>
      </c>
      <c r="AU36" s="285">
        <v>0</v>
      </c>
      <c r="AV36" s="285">
        <v>0</v>
      </c>
      <c r="AW36" s="288">
        <v>1172050</v>
      </c>
      <c r="AX36" s="286">
        <v>1218517</v>
      </c>
      <c r="AY36" s="285">
        <v>0</v>
      </c>
      <c r="AZ36" s="285">
        <v>0</v>
      </c>
      <c r="BA36" s="288">
        <v>0</v>
      </c>
      <c r="BB36" s="288">
        <v>1172050</v>
      </c>
      <c r="BC36" s="286">
        <v>1218517</v>
      </c>
      <c r="BD36" s="285">
        <v>0</v>
      </c>
      <c r="BE36" s="285">
        <v>0</v>
      </c>
      <c r="BF36" s="288">
        <v>0</v>
      </c>
      <c r="BG36" s="286">
        <v>1172050</v>
      </c>
      <c r="BH36" s="288">
        <v>1218517</v>
      </c>
    </row>
    <row r="37" spans="1:60">
      <c r="A37" s="116" t="s">
        <v>195</v>
      </c>
      <c r="B37" s="98" t="s">
        <v>23</v>
      </c>
      <c r="C37" s="285">
        <v>18</v>
      </c>
      <c r="D37" s="285">
        <v>1</v>
      </c>
      <c r="E37" s="285">
        <v>0</v>
      </c>
      <c r="F37" s="285">
        <v>6</v>
      </c>
      <c r="G37" s="285">
        <v>578</v>
      </c>
      <c r="H37" s="285">
        <v>2</v>
      </c>
      <c r="I37" s="285">
        <v>35</v>
      </c>
      <c r="J37" s="285">
        <v>484</v>
      </c>
      <c r="K37" s="285">
        <v>0</v>
      </c>
      <c r="L37" s="285">
        <v>71</v>
      </c>
      <c r="M37" s="285">
        <v>96</v>
      </c>
      <c r="N37" s="286">
        <v>166</v>
      </c>
      <c r="O37" s="287">
        <v>6</v>
      </c>
      <c r="P37" s="285">
        <v>224</v>
      </c>
      <c r="Q37" s="285">
        <v>350</v>
      </c>
      <c r="R37" s="285">
        <v>454</v>
      </c>
      <c r="S37" s="285">
        <v>60</v>
      </c>
      <c r="T37" s="285">
        <v>238</v>
      </c>
      <c r="U37" s="285">
        <v>1448</v>
      </c>
      <c r="V37" s="285">
        <v>1234</v>
      </c>
      <c r="W37" s="285">
        <v>361</v>
      </c>
      <c r="X37" s="285">
        <v>21</v>
      </c>
      <c r="Y37" s="285">
        <v>322</v>
      </c>
      <c r="Z37" s="286">
        <v>580</v>
      </c>
      <c r="AA37" s="287">
        <v>18</v>
      </c>
      <c r="AB37" s="285">
        <v>28</v>
      </c>
      <c r="AC37" s="285">
        <v>674</v>
      </c>
      <c r="AD37" s="285">
        <v>258</v>
      </c>
      <c r="AE37" s="285">
        <v>3</v>
      </c>
      <c r="AF37" s="285">
        <v>2562</v>
      </c>
      <c r="AG37" s="285">
        <v>3242</v>
      </c>
      <c r="AH37" s="285">
        <v>134</v>
      </c>
      <c r="AI37" s="285">
        <v>5</v>
      </c>
      <c r="AJ37" s="285">
        <v>264</v>
      </c>
      <c r="AK37" s="285">
        <v>0</v>
      </c>
      <c r="AL37" s="286">
        <v>797</v>
      </c>
      <c r="AM37" s="287">
        <v>1053</v>
      </c>
      <c r="AN37" s="285">
        <v>0</v>
      </c>
      <c r="AO37" s="286">
        <v>31</v>
      </c>
      <c r="AP37" s="288">
        <v>15824</v>
      </c>
      <c r="AQ37" s="285">
        <v>0</v>
      </c>
      <c r="AR37" s="285">
        <v>382343</v>
      </c>
      <c r="AS37" s="285">
        <v>751039</v>
      </c>
      <c r="AT37" s="285">
        <v>75241</v>
      </c>
      <c r="AU37" s="285">
        <v>688079</v>
      </c>
      <c r="AV37" s="285">
        <v>0</v>
      </c>
      <c r="AW37" s="288">
        <v>1896702</v>
      </c>
      <c r="AX37" s="286">
        <v>1912526</v>
      </c>
      <c r="AY37" s="285">
        <v>37346</v>
      </c>
      <c r="AZ37" s="285">
        <v>69388</v>
      </c>
      <c r="BA37" s="288">
        <v>106734</v>
      </c>
      <c r="BB37" s="288">
        <v>2003436</v>
      </c>
      <c r="BC37" s="286">
        <v>2019260</v>
      </c>
      <c r="BD37" s="285">
        <v>-73644</v>
      </c>
      <c r="BE37" s="285">
        <v>-178571</v>
      </c>
      <c r="BF37" s="288">
        <v>-252215</v>
      </c>
      <c r="BG37" s="286">
        <v>1751221</v>
      </c>
      <c r="BH37" s="288">
        <v>1767045</v>
      </c>
    </row>
    <row r="38" spans="1:60">
      <c r="A38" s="116" t="s">
        <v>196</v>
      </c>
      <c r="B38" s="98" t="s">
        <v>302</v>
      </c>
      <c r="C38" s="285">
        <v>202</v>
      </c>
      <c r="D38" s="285">
        <v>0</v>
      </c>
      <c r="E38" s="285">
        <v>0</v>
      </c>
      <c r="F38" s="285">
        <v>0</v>
      </c>
      <c r="G38" s="285">
        <v>0</v>
      </c>
      <c r="H38" s="285">
        <v>0</v>
      </c>
      <c r="I38" s="285">
        <v>1</v>
      </c>
      <c r="J38" s="285">
        <v>18</v>
      </c>
      <c r="K38" s="285">
        <v>0</v>
      </c>
      <c r="L38" s="285">
        <v>1</v>
      </c>
      <c r="M38" s="285">
        <v>0</v>
      </c>
      <c r="N38" s="286">
        <v>7</v>
      </c>
      <c r="O38" s="287">
        <v>0</v>
      </c>
      <c r="P38" s="285">
        <v>0</v>
      </c>
      <c r="Q38" s="285">
        <v>0</v>
      </c>
      <c r="R38" s="285">
        <v>0</v>
      </c>
      <c r="S38" s="285">
        <v>0</v>
      </c>
      <c r="T38" s="285">
        <v>0</v>
      </c>
      <c r="U38" s="285">
        <v>0</v>
      </c>
      <c r="V38" s="285">
        <v>0</v>
      </c>
      <c r="W38" s="285">
        <v>0</v>
      </c>
      <c r="X38" s="285">
        <v>3</v>
      </c>
      <c r="Y38" s="285">
        <v>0</v>
      </c>
      <c r="Z38" s="286">
        <v>5</v>
      </c>
      <c r="AA38" s="287">
        <v>51</v>
      </c>
      <c r="AB38" s="285">
        <v>0</v>
      </c>
      <c r="AC38" s="285">
        <v>80</v>
      </c>
      <c r="AD38" s="285">
        <v>188</v>
      </c>
      <c r="AE38" s="285">
        <v>20</v>
      </c>
      <c r="AF38" s="285">
        <v>3701</v>
      </c>
      <c r="AG38" s="285">
        <v>611</v>
      </c>
      <c r="AH38" s="285">
        <v>32</v>
      </c>
      <c r="AI38" s="285">
        <v>44</v>
      </c>
      <c r="AJ38" s="285">
        <v>45516</v>
      </c>
      <c r="AK38" s="285">
        <v>2</v>
      </c>
      <c r="AL38" s="286">
        <v>61</v>
      </c>
      <c r="AM38" s="287">
        <v>191</v>
      </c>
      <c r="AN38" s="285">
        <v>0</v>
      </c>
      <c r="AO38" s="286">
        <v>460</v>
      </c>
      <c r="AP38" s="288">
        <v>51194</v>
      </c>
      <c r="AQ38" s="285">
        <v>19784</v>
      </c>
      <c r="AR38" s="285">
        <v>555032</v>
      </c>
      <c r="AS38" s="285">
        <v>2236342</v>
      </c>
      <c r="AT38" s="285">
        <v>0</v>
      </c>
      <c r="AU38" s="285">
        <v>0</v>
      </c>
      <c r="AV38" s="285">
        <v>0</v>
      </c>
      <c r="AW38" s="288">
        <v>2811158</v>
      </c>
      <c r="AX38" s="286">
        <v>2862352</v>
      </c>
      <c r="AY38" s="285">
        <v>5</v>
      </c>
      <c r="AZ38" s="285">
        <v>8599</v>
      </c>
      <c r="BA38" s="288">
        <v>8604</v>
      </c>
      <c r="BB38" s="288">
        <v>2819762</v>
      </c>
      <c r="BC38" s="286">
        <v>2870956</v>
      </c>
      <c r="BD38" s="285">
        <v>-162</v>
      </c>
      <c r="BE38" s="285">
        <v>0</v>
      </c>
      <c r="BF38" s="288">
        <v>-162</v>
      </c>
      <c r="BG38" s="286">
        <v>2819600</v>
      </c>
      <c r="BH38" s="288">
        <v>2870794</v>
      </c>
    </row>
    <row r="39" spans="1:60">
      <c r="A39" s="116" t="s">
        <v>203</v>
      </c>
      <c r="B39" s="281" t="s">
        <v>380</v>
      </c>
      <c r="C39" s="285">
        <v>48</v>
      </c>
      <c r="D39" s="285">
        <v>1</v>
      </c>
      <c r="E39" s="285">
        <v>426</v>
      </c>
      <c r="F39" s="285">
        <v>44</v>
      </c>
      <c r="G39" s="285">
        <v>1509</v>
      </c>
      <c r="H39" s="285">
        <v>42</v>
      </c>
      <c r="I39" s="285">
        <v>335</v>
      </c>
      <c r="J39" s="285">
        <v>2414</v>
      </c>
      <c r="K39" s="285">
        <v>37</v>
      </c>
      <c r="L39" s="285">
        <v>268</v>
      </c>
      <c r="M39" s="285">
        <v>230</v>
      </c>
      <c r="N39" s="286">
        <v>1890</v>
      </c>
      <c r="O39" s="287">
        <v>97</v>
      </c>
      <c r="P39" s="285">
        <v>553</v>
      </c>
      <c r="Q39" s="285">
        <v>1465</v>
      </c>
      <c r="R39" s="285">
        <v>1050</v>
      </c>
      <c r="S39" s="285">
        <v>354</v>
      </c>
      <c r="T39" s="285">
        <v>197</v>
      </c>
      <c r="U39" s="285">
        <v>1055</v>
      </c>
      <c r="V39" s="285">
        <v>540</v>
      </c>
      <c r="W39" s="285">
        <v>500</v>
      </c>
      <c r="X39" s="285">
        <v>400</v>
      </c>
      <c r="Y39" s="285">
        <v>1806</v>
      </c>
      <c r="Z39" s="286">
        <v>1762</v>
      </c>
      <c r="AA39" s="287">
        <v>1583</v>
      </c>
      <c r="AB39" s="285">
        <v>345</v>
      </c>
      <c r="AC39" s="285">
        <v>1830</v>
      </c>
      <c r="AD39" s="285">
        <v>3574</v>
      </c>
      <c r="AE39" s="285">
        <v>988</v>
      </c>
      <c r="AF39" s="285">
        <v>3437</v>
      </c>
      <c r="AG39" s="285">
        <v>1094</v>
      </c>
      <c r="AH39" s="285">
        <v>3</v>
      </c>
      <c r="AI39" s="285">
        <v>3666</v>
      </c>
      <c r="AJ39" s="285">
        <v>2904</v>
      </c>
      <c r="AK39" s="285">
        <v>0</v>
      </c>
      <c r="AL39" s="286">
        <v>3433</v>
      </c>
      <c r="AM39" s="287">
        <v>6094</v>
      </c>
      <c r="AN39" s="285">
        <v>0</v>
      </c>
      <c r="AO39" s="286">
        <v>908</v>
      </c>
      <c r="AP39" s="288">
        <v>46882</v>
      </c>
      <c r="AQ39" s="285">
        <v>0</v>
      </c>
      <c r="AR39" s="285">
        <v>142316</v>
      </c>
      <c r="AS39" s="285">
        <v>0</v>
      </c>
      <c r="AT39" s="285">
        <v>0</v>
      </c>
      <c r="AU39" s="285">
        <v>0</v>
      </c>
      <c r="AV39" s="285">
        <v>0</v>
      </c>
      <c r="AW39" s="288">
        <v>142316</v>
      </c>
      <c r="AX39" s="286">
        <v>189198</v>
      </c>
      <c r="AY39" s="285">
        <v>1105</v>
      </c>
      <c r="AZ39" s="285">
        <v>0</v>
      </c>
      <c r="BA39" s="288">
        <v>1105</v>
      </c>
      <c r="BB39" s="288">
        <v>143421</v>
      </c>
      <c r="BC39" s="286">
        <v>190303</v>
      </c>
      <c r="BD39" s="285">
        <v>-6169</v>
      </c>
      <c r="BE39" s="285">
        <v>-5764</v>
      </c>
      <c r="BF39" s="288">
        <v>-11933</v>
      </c>
      <c r="BG39" s="286">
        <v>131488</v>
      </c>
      <c r="BH39" s="288">
        <v>178370</v>
      </c>
    </row>
    <row r="40" spans="1:60">
      <c r="A40" s="116" t="s">
        <v>252</v>
      </c>
      <c r="B40" s="98" t="s">
        <v>24</v>
      </c>
      <c r="C40" s="285">
        <v>6508</v>
      </c>
      <c r="D40" s="285">
        <v>274</v>
      </c>
      <c r="E40" s="285">
        <v>1048</v>
      </c>
      <c r="F40" s="285">
        <v>2842</v>
      </c>
      <c r="G40" s="285">
        <v>73975</v>
      </c>
      <c r="H40" s="285">
        <v>2465</v>
      </c>
      <c r="I40" s="285">
        <v>8897</v>
      </c>
      <c r="J40" s="285">
        <v>78306</v>
      </c>
      <c r="K40" s="285">
        <v>1206</v>
      </c>
      <c r="L40" s="285">
        <v>21649</v>
      </c>
      <c r="M40" s="285">
        <v>15915</v>
      </c>
      <c r="N40" s="286">
        <v>36721</v>
      </c>
      <c r="O40" s="287">
        <v>4518</v>
      </c>
      <c r="P40" s="285">
        <v>20635</v>
      </c>
      <c r="Q40" s="285">
        <v>39383</v>
      </c>
      <c r="R40" s="285">
        <v>33695</v>
      </c>
      <c r="S40" s="285">
        <v>8609</v>
      </c>
      <c r="T40" s="285">
        <v>14245</v>
      </c>
      <c r="U40" s="285">
        <v>55998</v>
      </c>
      <c r="V40" s="285">
        <v>22623</v>
      </c>
      <c r="W40" s="285">
        <v>34884</v>
      </c>
      <c r="X40" s="285">
        <v>21128</v>
      </c>
      <c r="Y40" s="285">
        <v>185535</v>
      </c>
      <c r="Z40" s="286">
        <v>51792</v>
      </c>
      <c r="AA40" s="287">
        <v>27468</v>
      </c>
      <c r="AB40" s="285">
        <v>12619</v>
      </c>
      <c r="AC40" s="285">
        <v>306307</v>
      </c>
      <c r="AD40" s="285">
        <v>138801</v>
      </c>
      <c r="AE40" s="285">
        <v>86200</v>
      </c>
      <c r="AF40" s="285">
        <v>147226</v>
      </c>
      <c r="AG40" s="285">
        <v>124746</v>
      </c>
      <c r="AH40" s="285">
        <v>115845</v>
      </c>
      <c r="AI40" s="285">
        <v>120546</v>
      </c>
      <c r="AJ40" s="285">
        <v>136321</v>
      </c>
      <c r="AK40" s="285">
        <v>13870</v>
      </c>
      <c r="AL40" s="286">
        <v>259216</v>
      </c>
      <c r="AM40" s="287">
        <v>96462</v>
      </c>
      <c r="AN40" s="285">
        <v>0</v>
      </c>
      <c r="AO40" s="286">
        <v>8946</v>
      </c>
      <c r="AP40" s="288">
        <v>2337424</v>
      </c>
      <c r="AQ40" s="285">
        <v>21243</v>
      </c>
      <c r="AR40" s="285">
        <v>201104</v>
      </c>
      <c r="AS40" s="285">
        <v>0</v>
      </c>
      <c r="AT40" s="285">
        <v>4581</v>
      </c>
      <c r="AU40" s="285">
        <v>65531</v>
      </c>
      <c r="AV40" s="285">
        <v>0</v>
      </c>
      <c r="AW40" s="288">
        <v>292459</v>
      </c>
      <c r="AX40" s="286">
        <v>2629883</v>
      </c>
      <c r="AY40" s="285">
        <v>88160</v>
      </c>
      <c r="AZ40" s="285">
        <v>81636</v>
      </c>
      <c r="BA40" s="288">
        <v>169796</v>
      </c>
      <c r="BB40" s="288">
        <v>462255</v>
      </c>
      <c r="BC40" s="286">
        <v>2799679</v>
      </c>
      <c r="BD40" s="285">
        <v>-181376</v>
      </c>
      <c r="BE40" s="285">
        <v>-747794</v>
      </c>
      <c r="BF40" s="288">
        <v>-929170</v>
      </c>
      <c r="BG40" s="286">
        <v>-466915</v>
      </c>
      <c r="BH40" s="288">
        <v>1870509</v>
      </c>
    </row>
    <row r="41" spans="1:60">
      <c r="A41" s="116" t="s">
        <v>253</v>
      </c>
      <c r="B41" s="98" t="s">
        <v>381</v>
      </c>
      <c r="C41" s="285">
        <v>38</v>
      </c>
      <c r="D41" s="285">
        <v>1</v>
      </c>
      <c r="E41" s="285">
        <v>41</v>
      </c>
      <c r="F41" s="285">
        <v>3</v>
      </c>
      <c r="G41" s="285">
        <v>380</v>
      </c>
      <c r="H41" s="285">
        <v>10</v>
      </c>
      <c r="I41" s="285">
        <v>27</v>
      </c>
      <c r="J41" s="285">
        <v>159</v>
      </c>
      <c r="K41" s="285">
        <v>4</v>
      </c>
      <c r="L41" s="285">
        <v>48</v>
      </c>
      <c r="M41" s="285">
        <v>16</v>
      </c>
      <c r="N41" s="286">
        <v>192</v>
      </c>
      <c r="O41" s="287">
        <v>23</v>
      </c>
      <c r="P41" s="285">
        <v>64</v>
      </c>
      <c r="Q41" s="285">
        <v>107</v>
      </c>
      <c r="R41" s="285">
        <v>162</v>
      </c>
      <c r="S41" s="285">
        <v>42</v>
      </c>
      <c r="T41" s="285">
        <v>41</v>
      </c>
      <c r="U41" s="285">
        <v>210</v>
      </c>
      <c r="V41" s="285">
        <v>66</v>
      </c>
      <c r="W41" s="285">
        <v>174</v>
      </c>
      <c r="X41" s="285">
        <v>51</v>
      </c>
      <c r="Y41" s="285">
        <v>470</v>
      </c>
      <c r="Z41" s="286">
        <v>78</v>
      </c>
      <c r="AA41" s="287">
        <v>53</v>
      </c>
      <c r="AB41" s="285">
        <v>9</v>
      </c>
      <c r="AC41" s="285">
        <v>2305</v>
      </c>
      <c r="AD41" s="285">
        <v>238</v>
      </c>
      <c r="AE41" s="285">
        <v>1650</v>
      </c>
      <c r="AF41" s="285">
        <v>1579</v>
      </c>
      <c r="AG41" s="285">
        <v>5091</v>
      </c>
      <c r="AH41" s="285">
        <v>564</v>
      </c>
      <c r="AI41" s="285">
        <v>5141</v>
      </c>
      <c r="AJ41" s="285">
        <v>35180</v>
      </c>
      <c r="AK41" s="285">
        <v>458</v>
      </c>
      <c r="AL41" s="286">
        <v>1992</v>
      </c>
      <c r="AM41" s="287">
        <v>39913</v>
      </c>
      <c r="AN41" s="285">
        <v>0</v>
      </c>
      <c r="AO41" s="286">
        <v>314</v>
      </c>
      <c r="AP41" s="288">
        <v>96894</v>
      </c>
      <c r="AQ41" s="285">
        <v>374154</v>
      </c>
      <c r="AR41" s="285">
        <v>1888940</v>
      </c>
      <c r="AS41" s="285">
        <v>0</v>
      </c>
      <c r="AT41" s="285">
        <v>0</v>
      </c>
      <c r="AU41" s="285">
        <v>0</v>
      </c>
      <c r="AV41" s="285">
        <v>0</v>
      </c>
      <c r="AW41" s="288">
        <v>2263094</v>
      </c>
      <c r="AX41" s="286">
        <v>2359988</v>
      </c>
      <c r="AY41" s="285">
        <v>37437</v>
      </c>
      <c r="AZ41" s="285">
        <v>698785</v>
      </c>
      <c r="BA41" s="288">
        <v>736222</v>
      </c>
      <c r="BB41" s="288">
        <v>2999316</v>
      </c>
      <c r="BC41" s="286">
        <v>3096210</v>
      </c>
      <c r="BD41" s="285">
        <v>-60124</v>
      </c>
      <c r="BE41" s="285">
        <v>-667777</v>
      </c>
      <c r="BF41" s="288">
        <v>-727901</v>
      </c>
      <c r="BG41" s="286">
        <v>2271415</v>
      </c>
      <c r="BH41" s="288">
        <v>2368309</v>
      </c>
    </row>
    <row r="42" spans="1:60">
      <c r="A42" s="116" t="s">
        <v>254</v>
      </c>
      <c r="B42" s="98" t="s">
        <v>303</v>
      </c>
      <c r="C42" s="285">
        <v>159</v>
      </c>
      <c r="D42" s="285">
        <v>22</v>
      </c>
      <c r="E42" s="285">
        <v>54</v>
      </c>
      <c r="F42" s="285">
        <v>14</v>
      </c>
      <c r="G42" s="285">
        <v>1478</v>
      </c>
      <c r="H42" s="285">
        <v>81</v>
      </c>
      <c r="I42" s="285">
        <v>239</v>
      </c>
      <c r="J42" s="285">
        <v>874</v>
      </c>
      <c r="K42" s="285">
        <v>7</v>
      </c>
      <c r="L42" s="285">
        <v>98</v>
      </c>
      <c r="M42" s="285">
        <v>314</v>
      </c>
      <c r="N42" s="286">
        <v>484</v>
      </c>
      <c r="O42" s="287">
        <v>76</v>
      </c>
      <c r="P42" s="285">
        <v>266</v>
      </c>
      <c r="Q42" s="285">
        <v>665</v>
      </c>
      <c r="R42" s="285">
        <v>752</v>
      </c>
      <c r="S42" s="285">
        <v>296</v>
      </c>
      <c r="T42" s="285">
        <v>345</v>
      </c>
      <c r="U42" s="285">
        <v>1457</v>
      </c>
      <c r="V42" s="285">
        <v>470</v>
      </c>
      <c r="W42" s="285">
        <v>859</v>
      </c>
      <c r="X42" s="285">
        <v>557</v>
      </c>
      <c r="Y42" s="285">
        <v>1590</v>
      </c>
      <c r="Z42" s="286">
        <v>52</v>
      </c>
      <c r="AA42" s="287">
        <v>186</v>
      </c>
      <c r="AB42" s="285">
        <v>575</v>
      </c>
      <c r="AC42" s="285">
        <v>6117</v>
      </c>
      <c r="AD42" s="285">
        <v>4186</v>
      </c>
      <c r="AE42" s="285">
        <v>998</v>
      </c>
      <c r="AF42" s="285">
        <v>4152</v>
      </c>
      <c r="AG42" s="285">
        <v>1759</v>
      </c>
      <c r="AH42" s="285">
        <v>3594</v>
      </c>
      <c r="AI42" s="285">
        <v>6375</v>
      </c>
      <c r="AJ42" s="285">
        <v>6600</v>
      </c>
      <c r="AK42" s="285">
        <v>855</v>
      </c>
      <c r="AL42" s="286">
        <v>2875</v>
      </c>
      <c r="AM42" s="287">
        <v>4344</v>
      </c>
      <c r="AN42" s="285">
        <v>0</v>
      </c>
      <c r="AO42" s="286">
        <v>41</v>
      </c>
      <c r="AP42" s="288">
        <v>53866</v>
      </c>
      <c r="AQ42" s="285">
        <v>0</v>
      </c>
      <c r="AR42" s="285">
        <v>0</v>
      </c>
      <c r="AS42" s="285">
        <v>0</v>
      </c>
      <c r="AT42" s="285">
        <v>0</v>
      </c>
      <c r="AU42" s="285">
        <v>0</v>
      </c>
      <c r="AV42" s="285">
        <v>0</v>
      </c>
      <c r="AW42" s="288">
        <v>0</v>
      </c>
      <c r="AX42" s="286">
        <v>53866</v>
      </c>
      <c r="AY42" s="285">
        <v>0</v>
      </c>
      <c r="AZ42" s="285">
        <v>0</v>
      </c>
      <c r="BA42" s="288">
        <v>0</v>
      </c>
      <c r="BB42" s="288">
        <v>0</v>
      </c>
      <c r="BC42" s="286">
        <v>53866</v>
      </c>
      <c r="BD42" s="285">
        <v>0</v>
      </c>
      <c r="BE42" s="285">
        <v>0</v>
      </c>
      <c r="BF42" s="288">
        <v>0</v>
      </c>
      <c r="BG42" s="286">
        <v>0</v>
      </c>
      <c r="BH42" s="288">
        <v>53866</v>
      </c>
    </row>
    <row r="43" spans="1:60">
      <c r="A43" s="116" t="s">
        <v>255</v>
      </c>
      <c r="B43" s="98" t="s">
        <v>304</v>
      </c>
      <c r="C43" s="285">
        <v>675</v>
      </c>
      <c r="D43" s="285">
        <v>29</v>
      </c>
      <c r="E43" s="285">
        <v>330</v>
      </c>
      <c r="F43" s="285">
        <v>265</v>
      </c>
      <c r="G43" s="285">
        <v>8515</v>
      </c>
      <c r="H43" s="285">
        <v>201</v>
      </c>
      <c r="I43" s="285">
        <v>920</v>
      </c>
      <c r="J43" s="285">
        <v>2377</v>
      </c>
      <c r="K43" s="285">
        <v>72</v>
      </c>
      <c r="L43" s="285">
        <v>1240</v>
      </c>
      <c r="M43" s="285">
        <v>2021</v>
      </c>
      <c r="N43" s="286">
        <v>10699</v>
      </c>
      <c r="O43" s="287">
        <v>941</v>
      </c>
      <c r="P43" s="285">
        <v>3093</v>
      </c>
      <c r="Q43" s="285">
        <v>7332</v>
      </c>
      <c r="R43" s="285">
        <v>5708</v>
      </c>
      <c r="S43" s="285">
        <v>741</v>
      </c>
      <c r="T43" s="285">
        <v>365</v>
      </c>
      <c r="U43" s="285">
        <v>4413</v>
      </c>
      <c r="V43" s="285">
        <v>632</v>
      </c>
      <c r="W43" s="285">
        <v>6492</v>
      </c>
      <c r="X43" s="285">
        <v>881</v>
      </c>
      <c r="Y43" s="285">
        <v>26451</v>
      </c>
      <c r="Z43" s="286">
        <v>2487</v>
      </c>
      <c r="AA43" s="287">
        <v>1743</v>
      </c>
      <c r="AB43" s="285">
        <v>3613</v>
      </c>
      <c r="AC43" s="285">
        <v>20465</v>
      </c>
      <c r="AD43" s="285">
        <v>5653</v>
      </c>
      <c r="AE43" s="285">
        <v>5651</v>
      </c>
      <c r="AF43" s="285">
        <v>20187</v>
      </c>
      <c r="AG43" s="285">
        <v>1928</v>
      </c>
      <c r="AH43" s="285">
        <v>1099</v>
      </c>
      <c r="AI43" s="285">
        <v>18057</v>
      </c>
      <c r="AJ43" s="285">
        <v>10411</v>
      </c>
      <c r="AK43" s="285">
        <v>707</v>
      </c>
      <c r="AL43" s="286">
        <v>6378</v>
      </c>
      <c r="AM43" s="287">
        <v>6231</v>
      </c>
      <c r="AN43" s="285">
        <v>27</v>
      </c>
      <c r="AO43" s="286">
        <v>0</v>
      </c>
      <c r="AP43" s="288">
        <v>189030</v>
      </c>
      <c r="AQ43" s="285">
        <v>0</v>
      </c>
      <c r="AR43" s="285">
        <v>439</v>
      </c>
      <c r="AS43" s="285">
        <v>0</v>
      </c>
      <c r="AT43" s="285">
        <v>0</v>
      </c>
      <c r="AU43" s="285">
        <v>0</v>
      </c>
      <c r="AV43" s="285">
        <v>0</v>
      </c>
      <c r="AW43" s="288">
        <v>439</v>
      </c>
      <c r="AX43" s="286">
        <v>189469</v>
      </c>
      <c r="AY43" s="285">
        <v>287</v>
      </c>
      <c r="AZ43" s="285">
        <v>0</v>
      </c>
      <c r="BA43" s="288">
        <v>287</v>
      </c>
      <c r="BB43" s="288">
        <v>726</v>
      </c>
      <c r="BC43" s="286">
        <v>189756</v>
      </c>
      <c r="BD43" s="285">
        <v>-1326</v>
      </c>
      <c r="BE43" s="285">
        <v>0</v>
      </c>
      <c r="BF43" s="288">
        <v>-1326</v>
      </c>
      <c r="BG43" s="286">
        <v>-600</v>
      </c>
      <c r="BH43" s="288">
        <v>188430</v>
      </c>
    </row>
    <row r="44" spans="1:60">
      <c r="A44" s="131" t="s">
        <v>256</v>
      </c>
      <c r="B44" s="132" t="s">
        <v>199</v>
      </c>
      <c r="C44" s="289">
        <v>103880</v>
      </c>
      <c r="D44" s="289">
        <v>2670</v>
      </c>
      <c r="E44" s="289">
        <v>20890</v>
      </c>
      <c r="F44" s="289">
        <v>10531</v>
      </c>
      <c r="G44" s="289">
        <v>1267533</v>
      </c>
      <c r="H44" s="289">
        <v>49982</v>
      </c>
      <c r="I44" s="289">
        <v>228198</v>
      </c>
      <c r="J44" s="289">
        <v>964759</v>
      </c>
      <c r="K44" s="289">
        <v>94785</v>
      </c>
      <c r="L44" s="289">
        <v>342747</v>
      </c>
      <c r="M44" s="289">
        <v>136170</v>
      </c>
      <c r="N44" s="290">
        <v>2326781</v>
      </c>
      <c r="O44" s="291">
        <v>206251</v>
      </c>
      <c r="P44" s="289">
        <v>357546</v>
      </c>
      <c r="Q44" s="289">
        <v>609460</v>
      </c>
      <c r="R44" s="289">
        <v>486423</v>
      </c>
      <c r="S44" s="289">
        <v>145555</v>
      </c>
      <c r="T44" s="289">
        <v>204849</v>
      </c>
      <c r="U44" s="289">
        <v>982005</v>
      </c>
      <c r="V44" s="289">
        <v>379689</v>
      </c>
      <c r="W44" s="289">
        <v>768566</v>
      </c>
      <c r="X44" s="289">
        <v>263966</v>
      </c>
      <c r="Y44" s="289">
        <v>991194</v>
      </c>
      <c r="Z44" s="290">
        <v>747564</v>
      </c>
      <c r="AA44" s="291">
        <v>97006</v>
      </c>
      <c r="AB44" s="289">
        <v>64268</v>
      </c>
      <c r="AC44" s="289">
        <v>905736</v>
      </c>
      <c r="AD44" s="289">
        <v>380943</v>
      </c>
      <c r="AE44" s="289">
        <v>504285</v>
      </c>
      <c r="AF44" s="289">
        <v>680046</v>
      </c>
      <c r="AG44" s="289">
        <v>366991</v>
      </c>
      <c r="AH44" s="289">
        <v>351210</v>
      </c>
      <c r="AI44" s="289">
        <v>463267</v>
      </c>
      <c r="AJ44" s="289">
        <v>1098678</v>
      </c>
      <c r="AK44" s="289">
        <v>69349</v>
      </c>
      <c r="AL44" s="290">
        <v>726091</v>
      </c>
      <c r="AM44" s="291">
        <v>1113627</v>
      </c>
      <c r="AN44" s="289">
        <v>53866</v>
      </c>
      <c r="AO44" s="290">
        <v>107014</v>
      </c>
      <c r="AP44" s="292">
        <v>18674371</v>
      </c>
      <c r="AQ44" s="289">
        <v>558328</v>
      </c>
      <c r="AR44" s="289">
        <v>12051117</v>
      </c>
      <c r="AS44" s="289">
        <v>4166420</v>
      </c>
      <c r="AT44" s="289">
        <v>764633</v>
      </c>
      <c r="AU44" s="289">
        <v>3754746</v>
      </c>
      <c r="AV44" s="289">
        <v>58027</v>
      </c>
      <c r="AW44" s="292">
        <v>21353271</v>
      </c>
      <c r="AX44" s="290">
        <v>40027642</v>
      </c>
      <c r="AY44" s="289">
        <v>3635532</v>
      </c>
      <c r="AZ44" s="289">
        <v>11893851</v>
      </c>
      <c r="BA44" s="292">
        <v>15529383</v>
      </c>
      <c r="BB44" s="292">
        <v>36882654</v>
      </c>
      <c r="BC44" s="290">
        <v>55557025</v>
      </c>
      <c r="BD44" s="289">
        <v>-3810265</v>
      </c>
      <c r="BE44" s="289">
        <v>-12788188</v>
      </c>
      <c r="BF44" s="292">
        <v>-16598453</v>
      </c>
      <c r="BG44" s="290">
        <v>20284201</v>
      </c>
      <c r="BH44" s="292">
        <v>38958572</v>
      </c>
    </row>
    <row r="45" spans="1:60">
      <c r="A45" s="293">
        <v>59</v>
      </c>
      <c r="B45" s="83" t="s">
        <v>35</v>
      </c>
      <c r="C45" s="294">
        <v>677</v>
      </c>
      <c r="D45" s="294">
        <v>93</v>
      </c>
      <c r="E45" s="294">
        <v>1276</v>
      </c>
      <c r="F45" s="294">
        <v>946</v>
      </c>
      <c r="G45" s="294">
        <v>19220</v>
      </c>
      <c r="H45" s="294">
        <v>921</v>
      </c>
      <c r="I45" s="294">
        <v>7414</v>
      </c>
      <c r="J45" s="294">
        <v>20440</v>
      </c>
      <c r="K45" s="294">
        <v>658</v>
      </c>
      <c r="L45" s="294">
        <v>10375</v>
      </c>
      <c r="M45" s="294">
        <v>4522</v>
      </c>
      <c r="N45" s="295">
        <v>20397</v>
      </c>
      <c r="O45" s="296">
        <v>1928</v>
      </c>
      <c r="P45" s="294">
        <v>9456</v>
      </c>
      <c r="Q45" s="294">
        <v>16950</v>
      </c>
      <c r="R45" s="294">
        <v>10159</v>
      </c>
      <c r="S45" s="294">
        <v>3429</v>
      </c>
      <c r="T45" s="294">
        <v>3663</v>
      </c>
      <c r="U45" s="294">
        <v>23353</v>
      </c>
      <c r="V45" s="294">
        <v>11011</v>
      </c>
      <c r="W45" s="294">
        <v>11489</v>
      </c>
      <c r="X45" s="294">
        <v>8883</v>
      </c>
      <c r="Y45" s="294">
        <v>39825</v>
      </c>
      <c r="Z45" s="295">
        <v>9780</v>
      </c>
      <c r="AA45" s="296">
        <v>2564</v>
      </c>
      <c r="AB45" s="294">
        <v>4459</v>
      </c>
      <c r="AC45" s="294">
        <v>64223</v>
      </c>
      <c r="AD45" s="294">
        <v>36236</v>
      </c>
      <c r="AE45" s="294">
        <v>11930</v>
      </c>
      <c r="AF45" s="294">
        <v>44043</v>
      </c>
      <c r="AG45" s="294">
        <v>12794</v>
      </c>
      <c r="AH45" s="294">
        <v>12814</v>
      </c>
      <c r="AI45" s="294">
        <v>16501</v>
      </c>
      <c r="AJ45" s="294">
        <v>30747</v>
      </c>
      <c r="AK45" s="294">
        <v>6745</v>
      </c>
      <c r="AL45" s="295">
        <v>27507</v>
      </c>
      <c r="AM45" s="296">
        <v>50106</v>
      </c>
      <c r="AN45" s="294">
        <v>0</v>
      </c>
      <c r="AO45" s="295">
        <v>794</v>
      </c>
      <c r="AP45" s="297">
        <v>558328</v>
      </c>
      <c r="AQ45" s="298" t="s">
        <v>267</v>
      </c>
      <c r="AR45" s="298"/>
      <c r="AS45" s="298"/>
      <c r="AT45" s="298"/>
      <c r="AU45" s="298"/>
      <c r="AV45" s="298"/>
      <c r="AW45" s="298"/>
      <c r="AX45" s="298"/>
      <c r="AY45" s="298"/>
      <c r="AZ45" s="298"/>
      <c r="BA45" s="298"/>
      <c r="BB45" s="298"/>
      <c r="BC45" s="298"/>
      <c r="BD45" s="298"/>
      <c r="BE45" s="298"/>
      <c r="BF45" s="298"/>
      <c r="BG45" s="298"/>
      <c r="BH45" s="298"/>
    </row>
    <row r="46" spans="1:60">
      <c r="A46" s="299">
        <v>60</v>
      </c>
      <c r="B46" s="98" t="s">
        <v>45</v>
      </c>
      <c r="C46" s="285">
        <v>22865</v>
      </c>
      <c r="D46" s="285">
        <v>2945</v>
      </c>
      <c r="E46" s="285">
        <v>8186</v>
      </c>
      <c r="F46" s="285">
        <v>4409</v>
      </c>
      <c r="G46" s="285">
        <v>278558</v>
      </c>
      <c r="H46" s="285">
        <v>19046</v>
      </c>
      <c r="I46" s="285">
        <v>61555</v>
      </c>
      <c r="J46" s="285">
        <v>152749</v>
      </c>
      <c r="K46" s="285">
        <v>2276</v>
      </c>
      <c r="L46" s="285">
        <v>131165</v>
      </c>
      <c r="M46" s="285">
        <v>57051</v>
      </c>
      <c r="N46" s="286">
        <v>120790</v>
      </c>
      <c r="O46" s="287">
        <v>30712</v>
      </c>
      <c r="P46" s="285">
        <v>181749</v>
      </c>
      <c r="Q46" s="285">
        <v>213030</v>
      </c>
      <c r="R46" s="285">
        <v>179442</v>
      </c>
      <c r="S46" s="285">
        <v>45146</v>
      </c>
      <c r="T46" s="285">
        <v>62777</v>
      </c>
      <c r="U46" s="285">
        <v>306150</v>
      </c>
      <c r="V46" s="285">
        <v>104656</v>
      </c>
      <c r="W46" s="285">
        <v>202358</v>
      </c>
      <c r="X46" s="285">
        <v>116356</v>
      </c>
      <c r="Y46" s="285">
        <v>642238</v>
      </c>
      <c r="Z46" s="286">
        <v>77466</v>
      </c>
      <c r="AA46" s="287">
        <v>25644</v>
      </c>
      <c r="AB46" s="285">
        <v>85857</v>
      </c>
      <c r="AC46" s="285">
        <v>1158324</v>
      </c>
      <c r="AD46" s="285">
        <v>369570</v>
      </c>
      <c r="AE46" s="285">
        <v>177095</v>
      </c>
      <c r="AF46" s="285">
        <v>750842</v>
      </c>
      <c r="AG46" s="285">
        <v>144065</v>
      </c>
      <c r="AH46" s="285">
        <v>428618</v>
      </c>
      <c r="AI46" s="285">
        <v>938027</v>
      </c>
      <c r="AJ46" s="285">
        <v>1440086</v>
      </c>
      <c r="AK46" s="285">
        <v>89046</v>
      </c>
      <c r="AL46" s="286">
        <v>645800</v>
      </c>
      <c r="AM46" s="287">
        <v>645883</v>
      </c>
      <c r="AN46" s="285">
        <v>0</v>
      </c>
      <c r="AO46" s="286">
        <v>2386</v>
      </c>
      <c r="AP46" s="288">
        <v>9924918</v>
      </c>
      <c r="AQ46" s="298"/>
      <c r="AR46" s="298"/>
      <c r="AS46" s="298"/>
      <c r="AT46" s="298"/>
      <c r="AU46" s="298"/>
      <c r="AV46" s="298"/>
      <c r="AW46" s="298"/>
      <c r="AX46" s="298"/>
      <c r="AY46" s="298"/>
      <c r="AZ46" s="298"/>
      <c r="BA46" s="298"/>
      <c r="BB46" s="298"/>
      <c r="BC46" s="298"/>
      <c r="BD46" s="298"/>
      <c r="BE46" s="298"/>
      <c r="BF46" s="298"/>
      <c r="BG46" s="298"/>
      <c r="BH46" s="298"/>
    </row>
    <row r="47" spans="1:60">
      <c r="A47" s="299">
        <v>61</v>
      </c>
      <c r="B47" s="98" t="s">
        <v>46</v>
      </c>
      <c r="C47" s="285">
        <v>38530</v>
      </c>
      <c r="D47" s="285">
        <v>4567</v>
      </c>
      <c r="E47" s="285">
        <v>6766</v>
      </c>
      <c r="F47" s="285">
        <v>576</v>
      </c>
      <c r="G47" s="285">
        <v>158427</v>
      </c>
      <c r="H47" s="285">
        <v>-1491</v>
      </c>
      <c r="I47" s="285">
        <v>24626</v>
      </c>
      <c r="J47" s="285">
        <v>96845</v>
      </c>
      <c r="K47" s="285">
        <v>1883</v>
      </c>
      <c r="L47" s="285">
        <v>729</v>
      </c>
      <c r="M47" s="285">
        <v>25591</v>
      </c>
      <c r="N47" s="286">
        <v>230018</v>
      </c>
      <c r="O47" s="287">
        <v>26273</v>
      </c>
      <c r="P47" s="285">
        <v>19022</v>
      </c>
      <c r="Q47" s="285">
        <v>116676</v>
      </c>
      <c r="R47" s="285">
        <v>93426</v>
      </c>
      <c r="S47" s="285">
        <v>5417</v>
      </c>
      <c r="T47" s="285">
        <v>-13389</v>
      </c>
      <c r="U47" s="285">
        <v>-33672</v>
      </c>
      <c r="V47" s="285">
        <v>-29735</v>
      </c>
      <c r="W47" s="285">
        <v>20308</v>
      </c>
      <c r="X47" s="285">
        <v>14283</v>
      </c>
      <c r="Y47" s="285">
        <v>49828</v>
      </c>
      <c r="Z47" s="286">
        <v>47596</v>
      </c>
      <c r="AA47" s="287">
        <v>23750</v>
      </c>
      <c r="AB47" s="285">
        <v>6293</v>
      </c>
      <c r="AC47" s="285">
        <v>373210</v>
      </c>
      <c r="AD47" s="285">
        <v>295320</v>
      </c>
      <c r="AE47" s="285">
        <v>1297265</v>
      </c>
      <c r="AF47" s="285">
        <v>152738</v>
      </c>
      <c r="AG47" s="285">
        <v>138067</v>
      </c>
      <c r="AH47" s="285">
        <v>0</v>
      </c>
      <c r="AI47" s="285">
        <v>32952</v>
      </c>
      <c r="AJ47" s="285">
        <v>104745</v>
      </c>
      <c r="AK47" s="285">
        <v>-1024</v>
      </c>
      <c r="AL47" s="286">
        <v>167303</v>
      </c>
      <c r="AM47" s="287">
        <v>214272</v>
      </c>
      <c r="AN47" s="285">
        <v>0</v>
      </c>
      <c r="AO47" s="286">
        <v>66650</v>
      </c>
      <c r="AP47" s="288">
        <v>3774641</v>
      </c>
      <c r="AQ47" s="298"/>
      <c r="AR47" s="298"/>
      <c r="AS47" s="298"/>
      <c r="AT47" s="298"/>
      <c r="AU47" s="298"/>
      <c r="AV47" s="298"/>
      <c r="AW47" s="298"/>
      <c r="AX47" s="298"/>
      <c r="AY47" s="298"/>
      <c r="AZ47" s="298"/>
      <c r="BA47" s="298"/>
      <c r="BB47" s="298"/>
      <c r="BC47" s="298"/>
      <c r="BD47" s="298"/>
      <c r="BE47" s="298"/>
      <c r="BF47" s="298"/>
      <c r="BG47" s="298"/>
      <c r="BH47" s="298"/>
    </row>
    <row r="48" spans="1:60">
      <c r="A48" s="299">
        <v>62</v>
      </c>
      <c r="B48" s="98" t="s">
        <v>47</v>
      </c>
      <c r="C48" s="285">
        <v>30545</v>
      </c>
      <c r="D48" s="285">
        <v>717</v>
      </c>
      <c r="E48" s="285">
        <v>6401</v>
      </c>
      <c r="F48" s="285">
        <v>1387</v>
      </c>
      <c r="G48" s="285">
        <v>104978</v>
      </c>
      <c r="H48" s="285">
        <v>8822</v>
      </c>
      <c r="I48" s="285">
        <v>19339</v>
      </c>
      <c r="J48" s="285">
        <v>204513</v>
      </c>
      <c r="K48" s="285">
        <v>6384</v>
      </c>
      <c r="L48" s="285">
        <v>54573</v>
      </c>
      <c r="M48" s="285">
        <v>30723</v>
      </c>
      <c r="N48" s="286">
        <v>115339</v>
      </c>
      <c r="O48" s="287">
        <v>9199</v>
      </c>
      <c r="P48" s="285">
        <v>53067</v>
      </c>
      <c r="Q48" s="285">
        <v>115226</v>
      </c>
      <c r="R48" s="285">
        <v>85733</v>
      </c>
      <c r="S48" s="285">
        <v>31094</v>
      </c>
      <c r="T48" s="285">
        <v>59843</v>
      </c>
      <c r="U48" s="285">
        <v>243337</v>
      </c>
      <c r="V48" s="285">
        <v>115025</v>
      </c>
      <c r="W48" s="285">
        <v>110557</v>
      </c>
      <c r="X48" s="285">
        <v>42423</v>
      </c>
      <c r="Y48" s="285">
        <v>68346</v>
      </c>
      <c r="Z48" s="286">
        <v>184901</v>
      </c>
      <c r="AA48" s="287">
        <v>39387</v>
      </c>
      <c r="AB48" s="285">
        <v>13748</v>
      </c>
      <c r="AC48" s="285">
        <v>258983</v>
      </c>
      <c r="AD48" s="285">
        <v>86946</v>
      </c>
      <c r="AE48" s="285">
        <v>1092923</v>
      </c>
      <c r="AF48" s="285">
        <v>279843</v>
      </c>
      <c r="AG48" s="285">
        <v>110912</v>
      </c>
      <c r="AH48" s="285">
        <v>423940</v>
      </c>
      <c r="AI48" s="285">
        <v>299330</v>
      </c>
      <c r="AJ48" s="285">
        <v>187693</v>
      </c>
      <c r="AK48" s="285">
        <v>11173</v>
      </c>
      <c r="AL48" s="286">
        <v>214790</v>
      </c>
      <c r="AM48" s="287">
        <v>217814</v>
      </c>
      <c r="AN48" s="285">
        <v>0</v>
      </c>
      <c r="AO48" s="286">
        <v>9241</v>
      </c>
      <c r="AP48" s="288">
        <v>4949195</v>
      </c>
      <c r="AQ48" s="298"/>
      <c r="AR48" s="298"/>
      <c r="AS48" s="298"/>
      <c r="AT48" s="298"/>
      <c r="AU48" s="298"/>
      <c r="AV48" s="298"/>
      <c r="AW48" s="298"/>
      <c r="AX48" s="298"/>
      <c r="AY48" s="298"/>
      <c r="AZ48" s="298"/>
      <c r="BA48" s="298"/>
      <c r="BB48" s="298"/>
      <c r="BC48" s="298"/>
      <c r="BD48" s="298"/>
      <c r="BE48" s="298"/>
      <c r="BF48" s="298"/>
      <c r="BG48" s="298"/>
      <c r="BH48" s="298"/>
    </row>
    <row r="49" spans="1:60">
      <c r="A49" s="299">
        <v>63</v>
      </c>
      <c r="B49" s="281" t="s">
        <v>382</v>
      </c>
      <c r="C49" s="285">
        <v>7590</v>
      </c>
      <c r="D49" s="285">
        <v>274</v>
      </c>
      <c r="E49" s="285">
        <v>2369</v>
      </c>
      <c r="F49" s="285">
        <v>913</v>
      </c>
      <c r="G49" s="285">
        <v>113635</v>
      </c>
      <c r="H49" s="285">
        <v>3435</v>
      </c>
      <c r="I49" s="285">
        <v>9114</v>
      </c>
      <c r="J49" s="285">
        <v>31262</v>
      </c>
      <c r="K49" s="285">
        <v>9274</v>
      </c>
      <c r="L49" s="285">
        <v>20882</v>
      </c>
      <c r="M49" s="285">
        <v>8184</v>
      </c>
      <c r="N49" s="286">
        <v>36769</v>
      </c>
      <c r="O49" s="287">
        <v>2240</v>
      </c>
      <c r="P49" s="285">
        <v>17599</v>
      </c>
      <c r="Q49" s="285">
        <v>7110</v>
      </c>
      <c r="R49" s="285">
        <v>8120</v>
      </c>
      <c r="S49" s="285">
        <v>3397</v>
      </c>
      <c r="T49" s="285">
        <v>2519</v>
      </c>
      <c r="U49" s="285">
        <v>6177</v>
      </c>
      <c r="V49" s="285">
        <v>7266</v>
      </c>
      <c r="W49" s="285">
        <v>12904</v>
      </c>
      <c r="X49" s="285">
        <v>11778</v>
      </c>
      <c r="Y49" s="285">
        <v>68715</v>
      </c>
      <c r="Z49" s="286">
        <v>28263</v>
      </c>
      <c r="AA49" s="287">
        <v>8352</v>
      </c>
      <c r="AB49" s="285">
        <v>3312</v>
      </c>
      <c r="AC49" s="285">
        <v>118567</v>
      </c>
      <c r="AD49" s="285">
        <v>24250</v>
      </c>
      <c r="AE49" s="285">
        <v>159502</v>
      </c>
      <c r="AF49" s="285">
        <v>135561</v>
      </c>
      <c r="AG49" s="285">
        <v>25669</v>
      </c>
      <c r="AH49" s="285">
        <v>1935</v>
      </c>
      <c r="AI49" s="285">
        <v>21645</v>
      </c>
      <c r="AJ49" s="285">
        <v>42435</v>
      </c>
      <c r="AK49" s="285">
        <v>6286</v>
      </c>
      <c r="AL49" s="286">
        <v>89102</v>
      </c>
      <c r="AM49" s="287">
        <v>126621</v>
      </c>
      <c r="AN49" s="285">
        <v>0</v>
      </c>
      <c r="AO49" s="286">
        <v>3298</v>
      </c>
      <c r="AP49" s="288">
        <v>1186324</v>
      </c>
      <c r="AQ49" s="298"/>
      <c r="AR49" s="298"/>
      <c r="AS49" s="298"/>
      <c r="AT49" s="298"/>
      <c r="AU49" s="298"/>
      <c r="AV49" s="298"/>
      <c r="AW49" s="298"/>
      <c r="AX49" s="298"/>
      <c r="AY49" s="298"/>
      <c r="AZ49" s="298"/>
      <c r="BA49" s="298"/>
      <c r="BB49" s="298"/>
      <c r="BC49" s="298"/>
      <c r="BD49" s="298"/>
      <c r="BE49" s="298"/>
      <c r="BF49" s="298"/>
      <c r="BG49" s="298"/>
      <c r="BH49" s="298"/>
    </row>
    <row r="50" spans="1:60">
      <c r="A50" s="299">
        <v>64</v>
      </c>
      <c r="B50" s="98" t="s">
        <v>205</v>
      </c>
      <c r="C50" s="285">
        <v>-13272</v>
      </c>
      <c r="D50" s="285">
        <v>-470</v>
      </c>
      <c r="E50" s="285">
        <v>-39</v>
      </c>
      <c r="F50" s="285">
        <v>0</v>
      </c>
      <c r="G50" s="285">
        <v>-7916</v>
      </c>
      <c r="H50" s="285">
        <v>0</v>
      </c>
      <c r="I50" s="285">
        <v>0</v>
      </c>
      <c r="J50" s="285">
        <v>-3</v>
      </c>
      <c r="K50" s="285">
        <v>-148</v>
      </c>
      <c r="L50" s="285">
        <v>-3</v>
      </c>
      <c r="M50" s="285">
        <v>0</v>
      </c>
      <c r="N50" s="286">
        <v>-4</v>
      </c>
      <c r="O50" s="287">
        <v>0</v>
      </c>
      <c r="P50" s="285">
        <v>-6</v>
      </c>
      <c r="Q50" s="285">
        <v>-4</v>
      </c>
      <c r="R50" s="285">
        <v>-2</v>
      </c>
      <c r="S50" s="285">
        <v>-1</v>
      </c>
      <c r="T50" s="285">
        <v>-2</v>
      </c>
      <c r="U50" s="285">
        <v>-5</v>
      </c>
      <c r="V50" s="285">
        <v>-4</v>
      </c>
      <c r="W50" s="285">
        <v>-14</v>
      </c>
      <c r="X50" s="285">
        <v>-6</v>
      </c>
      <c r="Y50" s="285">
        <v>-7913</v>
      </c>
      <c r="Z50" s="286">
        <v>-558</v>
      </c>
      <c r="AA50" s="287">
        <v>-8903</v>
      </c>
      <c r="AB50" s="285">
        <v>-1</v>
      </c>
      <c r="AC50" s="285">
        <v>-1378</v>
      </c>
      <c r="AD50" s="285">
        <v>-17759</v>
      </c>
      <c r="AE50" s="285">
        <v>-829</v>
      </c>
      <c r="AF50" s="285">
        <v>-7434</v>
      </c>
      <c r="AG50" s="285">
        <v>-8</v>
      </c>
      <c r="AH50" s="285">
        <v>0</v>
      </c>
      <c r="AI50" s="285">
        <v>-4677</v>
      </c>
      <c r="AJ50" s="285">
        <v>-33590</v>
      </c>
      <c r="AK50" s="285">
        <v>-3205</v>
      </c>
      <c r="AL50" s="286">
        <v>-84</v>
      </c>
      <c r="AM50" s="287">
        <v>-14</v>
      </c>
      <c r="AN50" s="285">
        <v>0</v>
      </c>
      <c r="AO50" s="286">
        <v>-953</v>
      </c>
      <c r="AP50" s="288">
        <v>-109205</v>
      </c>
      <c r="AQ50" s="298"/>
      <c r="AR50" s="298"/>
      <c r="AS50" s="298"/>
      <c r="AT50" s="298"/>
      <c r="AU50" s="298"/>
      <c r="AV50" s="298"/>
      <c r="AW50" s="298"/>
      <c r="AX50" s="298"/>
      <c r="AY50" s="298"/>
      <c r="AZ50" s="298"/>
      <c r="BA50" s="298"/>
      <c r="BB50" s="298"/>
      <c r="BC50" s="298"/>
      <c r="BD50" s="298"/>
      <c r="BE50" s="298"/>
      <c r="BF50" s="298"/>
      <c r="BG50" s="298"/>
      <c r="BH50" s="298"/>
    </row>
    <row r="51" spans="1:60">
      <c r="A51" s="300">
        <v>65</v>
      </c>
      <c r="B51" s="132" t="s">
        <v>48</v>
      </c>
      <c r="C51" s="289">
        <v>86935</v>
      </c>
      <c r="D51" s="289">
        <v>8126</v>
      </c>
      <c r="E51" s="289">
        <v>24959</v>
      </c>
      <c r="F51" s="289">
        <v>8231</v>
      </c>
      <c r="G51" s="289">
        <v>666902</v>
      </c>
      <c r="H51" s="289">
        <v>30733</v>
      </c>
      <c r="I51" s="289">
        <v>122048</v>
      </c>
      <c r="J51" s="289">
        <v>505806</v>
      </c>
      <c r="K51" s="289">
        <v>20327</v>
      </c>
      <c r="L51" s="289">
        <v>217721</v>
      </c>
      <c r="M51" s="289">
        <v>126071</v>
      </c>
      <c r="N51" s="290">
        <v>523309</v>
      </c>
      <c r="O51" s="291">
        <v>70352</v>
      </c>
      <c r="P51" s="289">
        <v>280887</v>
      </c>
      <c r="Q51" s="289">
        <v>468988</v>
      </c>
      <c r="R51" s="289">
        <v>376878</v>
      </c>
      <c r="S51" s="289">
        <v>88482</v>
      </c>
      <c r="T51" s="289">
        <v>115411</v>
      </c>
      <c r="U51" s="289">
        <v>545340</v>
      </c>
      <c r="V51" s="289">
        <v>208219</v>
      </c>
      <c r="W51" s="289">
        <v>357602</v>
      </c>
      <c r="X51" s="289">
        <v>193717</v>
      </c>
      <c r="Y51" s="289">
        <v>861039</v>
      </c>
      <c r="Z51" s="290">
        <v>347448</v>
      </c>
      <c r="AA51" s="291">
        <v>90794</v>
      </c>
      <c r="AB51" s="289">
        <v>113668</v>
      </c>
      <c r="AC51" s="289">
        <v>1971929</v>
      </c>
      <c r="AD51" s="289">
        <v>794563</v>
      </c>
      <c r="AE51" s="289">
        <v>2737886</v>
      </c>
      <c r="AF51" s="289">
        <v>1355593</v>
      </c>
      <c r="AG51" s="289">
        <v>431499</v>
      </c>
      <c r="AH51" s="289">
        <v>867307</v>
      </c>
      <c r="AI51" s="289">
        <v>1303778</v>
      </c>
      <c r="AJ51" s="289">
        <v>1772116</v>
      </c>
      <c r="AK51" s="289">
        <v>109021</v>
      </c>
      <c r="AL51" s="290">
        <v>1144418</v>
      </c>
      <c r="AM51" s="291">
        <v>1254682</v>
      </c>
      <c r="AN51" s="289">
        <v>0</v>
      </c>
      <c r="AO51" s="290">
        <v>81416</v>
      </c>
      <c r="AP51" s="292">
        <v>20284201</v>
      </c>
      <c r="AQ51" s="298"/>
      <c r="AR51" s="298"/>
      <c r="AS51" s="298"/>
      <c r="AT51" s="298"/>
      <c r="AU51" s="298"/>
      <c r="AV51" s="298"/>
      <c r="AW51" s="298"/>
      <c r="AX51" s="298"/>
      <c r="AY51" s="298"/>
      <c r="AZ51" s="298"/>
      <c r="BA51" s="298"/>
      <c r="BB51" s="298"/>
      <c r="BC51" s="298"/>
      <c r="BD51" s="298"/>
      <c r="BE51" s="298"/>
      <c r="BF51" s="298"/>
      <c r="BG51" s="298"/>
      <c r="BH51" s="298"/>
    </row>
    <row r="52" spans="1:60">
      <c r="A52" s="301">
        <v>66</v>
      </c>
      <c r="B52" s="97" t="s">
        <v>50</v>
      </c>
      <c r="C52" s="302">
        <v>190815</v>
      </c>
      <c r="D52" s="302">
        <v>10796</v>
      </c>
      <c r="E52" s="302">
        <v>45849</v>
      </c>
      <c r="F52" s="302">
        <v>18762</v>
      </c>
      <c r="G52" s="302">
        <v>1934435</v>
      </c>
      <c r="H52" s="302">
        <v>80715</v>
      </c>
      <c r="I52" s="302">
        <v>350246</v>
      </c>
      <c r="J52" s="302">
        <v>1470565</v>
      </c>
      <c r="K52" s="302">
        <v>115112</v>
      </c>
      <c r="L52" s="302">
        <v>560468</v>
      </c>
      <c r="M52" s="302">
        <v>262241</v>
      </c>
      <c r="N52" s="303">
        <v>2850090</v>
      </c>
      <c r="O52" s="304">
        <v>276603</v>
      </c>
      <c r="P52" s="302">
        <v>638433</v>
      </c>
      <c r="Q52" s="302">
        <v>1078448</v>
      </c>
      <c r="R52" s="302">
        <v>863301</v>
      </c>
      <c r="S52" s="302">
        <v>234037</v>
      </c>
      <c r="T52" s="302">
        <v>320260</v>
      </c>
      <c r="U52" s="302">
        <v>1527345</v>
      </c>
      <c r="V52" s="302">
        <v>587908</v>
      </c>
      <c r="W52" s="302">
        <v>1126168</v>
      </c>
      <c r="X52" s="302">
        <v>457683</v>
      </c>
      <c r="Y52" s="302">
        <v>1852233</v>
      </c>
      <c r="Z52" s="303">
        <v>1095012</v>
      </c>
      <c r="AA52" s="304">
        <v>187800</v>
      </c>
      <c r="AB52" s="302">
        <v>177936</v>
      </c>
      <c r="AC52" s="302">
        <v>2877665</v>
      </c>
      <c r="AD52" s="302">
        <v>1175506</v>
      </c>
      <c r="AE52" s="302">
        <v>3242171</v>
      </c>
      <c r="AF52" s="302">
        <v>2035639</v>
      </c>
      <c r="AG52" s="302">
        <v>798490</v>
      </c>
      <c r="AH52" s="302">
        <v>1218517</v>
      </c>
      <c r="AI52" s="302">
        <v>1767045</v>
      </c>
      <c r="AJ52" s="302">
        <v>2870794</v>
      </c>
      <c r="AK52" s="302">
        <v>178370</v>
      </c>
      <c r="AL52" s="303">
        <v>1870509</v>
      </c>
      <c r="AM52" s="304">
        <v>2368309</v>
      </c>
      <c r="AN52" s="302">
        <v>53866</v>
      </c>
      <c r="AO52" s="303">
        <v>188430</v>
      </c>
      <c r="AP52" s="305">
        <v>38958572</v>
      </c>
      <c r="AQ52" s="298"/>
      <c r="AR52" s="298"/>
      <c r="AS52" s="298"/>
      <c r="AT52" s="298"/>
      <c r="AU52" s="298"/>
      <c r="AV52" s="298"/>
      <c r="AW52" s="298"/>
      <c r="AX52" s="298"/>
      <c r="AY52" s="298"/>
      <c r="AZ52" s="298"/>
      <c r="BA52" s="298"/>
      <c r="BB52" s="298"/>
      <c r="BC52" s="298"/>
      <c r="BD52" s="298"/>
      <c r="BE52" s="298"/>
      <c r="BF52" s="298"/>
      <c r="BG52" s="298"/>
      <c r="BH52" s="298"/>
    </row>
    <row r="53" spans="1:60">
      <c r="A53" s="80" t="s">
        <v>427</v>
      </c>
    </row>
    <row r="55" spans="1:6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row>
    <row r="56" spans="1:6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row>
    <row r="57" spans="1:6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row>
    <row r="58" spans="1:6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row>
    <row r="59" spans="1:6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row>
    <row r="60" spans="1:6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row>
    <row r="61" spans="1:6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row>
    <row r="62" spans="1:6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row>
    <row r="63" spans="1:6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row>
    <row r="64" spans="1:6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row>
    <row r="65" spans="3:60" s="84" customFormat="1">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row>
    <row r="66" spans="3:60" s="84" customFormat="1">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row>
    <row r="67" spans="3:60" s="84" customFormat="1">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row>
    <row r="68" spans="3:60" s="84" customFormat="1">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row>
    <row r="69" spans="3:60" s="84" customFormat="1">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row>
    <row r="70" spans="3:60" s="84" customFormat="1">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row>
    <row r="71" spans="3:60" s="84" customFormat="1">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row>
    <row r="72" spans="3:60" s="84" customFormat="1">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3:60" s="84" customFormat="1">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3:60" s="84" customFormat="1">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row>
    <row r="75" spans="3:60" s="84" customFormat="1">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3:60" s="84" customFormat="1">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3:60" s="84" customFormat="1">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row>
    <row r="78" spans="3:60" s="84" customFormat="1">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3:60" s="84" customFormat="1">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3:60" s="84" customFormat="1">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row>
    <row r="81" spans="3:60" s="84" customFormat="1">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row>
    <row r="82" spans="3:60" s="84" customFormat="1">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row>
    <row r="83" spans="3:60" s="84" customFormat="1">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row>
    <row r="84" spans="3:60" s="84" customFormat="1">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row>
    <row r="85" spans="3:60" s="84" customFormat="1">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row>
    <row r="86" spans="3:60" s="84" customFormat="1">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row>
    <row r="87" spans="3:60" s="84" customFormat="1">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row>
    <row r="88" spans="3:60" s="84" customFormat="1">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row>
    <row r="89" spans="3:60" s="84" customFormat="1">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row>
    <row r="90" spans="3:60" s="84" customFormat="1">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row>
    <row r="91" spans="3:60" s="84" customFormat="1">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row>
    <row r="92" spans="3:60" s="84" customFormat="1">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row>
    <row r="93" spans="3:60" s="84" customFormat="1">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row>
    <row r="94" spans="3:60" s="84" customFormat="1">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row>
    <row r="95" spans="3:60" s="84" customFormat="1">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row>
    <row r="96" spans="3:60" s="84" customFormat="1">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row>
    <row r="97" spans="3:60" s="84" customFormat="1">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3:60" s="84" customFormat="1">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3:60" s="84" customFormat="1">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row>
    <row r="100" spans="3:60" s="84" customFormat="1">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row>
    <row r="101" spans="3:60" s="84" customFormat="1">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row>
    <row r="102" spans="3:60" s="84" customFormat="1">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row>
    <row r="103" spans="3:60" s="84" customFormat="1">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row>
    <row r="104" spans="3:60" s="84" customFormat="1">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row>
    <row r="105" spans="3:60" s="84" customFormat="1">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row>
    <row r="106" spans="3:60" s="84" customFormat="1">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row>
    <row r="107" spans="3:60" s="84" customFormat="1">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row>
    <row r="108" spans="3:60" s="84" customFormat="1">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row>
    <row r="109" spans="3:60" s="84" customFormat="1">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row>
    <row r="110" spans="3:60" s="84" customFormat="1">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row>
    <row r="111" spans="3:60" s="84" customFormat="1">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row>
    <row r="112" spans="3:60" s="84" customFormat="1">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row>
    <row r="113" spans="3:60" s="84" customFormat="1">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row>
    <row r="114" spans="3:60" s="84" customFormat="1">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row>
    <row r="115" spans="3:60" s="84" customFormat="1">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row>
    <row r="116" spans="3:60" s="84" customFormat="1">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row>
    <row r="117" spans="3:60" s="84" customFormat="1">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row>
    <row r="118" spans="3:60" s="84" customFormat="1">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row>
    <row r="119" spans="3:60" s="84" customFormat="1">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row>
  </sheetData>
  <phoneticPr fontId="2"/>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H119"/>
  <sheetViews>
    <sheetView workbookViewId="0">
      <pane xSplit="2" ySplit="4" topLeftCell="C5" activePane="bottomRight" state="frozen"/>
      <selection activeCell="F51" sqref="F51"/>
      <selection pane="topRight" activeCell="F51" sqref="F51"/>
      <selection pane="bottomLeft" activeCell="F51" sqref="F51"/>
      <selection pane="bottomRight" activeCell="B4" sqref="B4"/>
    </sheetView>
  </sheetViews>
  <sheetFormatPr defaultRowHeight="12"/>
  <cols>
    <col min="1" max="1" width="3.625" style="53" customWidth="1"/>
    <col min="2" max="2" width="24.75" style="84" bestFit="1" customWidth="1"/>
    <col min="3" max="60" width="10.625" style="84" customWidth="1"/>
    <col min="61" max="16384" width="9" style="84"/>
  </cols>
  <sheetData>
    <row r="1" spans="1:60">
      <c r="A1" s="53" t="s">
        <v>368</v>
      </c>
    </row>
    <row r="2" spans="1:60">
      <c r="A2" s="84" t="s">
        <v>383</v>
      </c>
      <c r="BH2" s="224"/>
    </row>
    <row r="3" spans="1:60">
      <c r="A3" s="124" t="s">
        <v>198</v>
      </c>
      <c r="B3" s="125"/>
      <c r="C3" s="86" t="s">
        <v>163</v>
      </c>
      <c r="D3" s="86" t="s">
        <v>164</v>
      </c>
      <c r="E3" s="86" t="s">
        <v>165</v>
      </c>
      <c r="F3" s="86" t="s">
        <v>166</v>
      </c>
      <c r="G3" s="86" t="s">
        <v>167</v>
      </c>
      <c r="H3" s="86" t="s">
        <v>168</v>
      </c>
      <c r="I3" s="86" t="s">
        <v>169</v>
      </c>
      <c r="J3" s="86" t="s">
        <v>170</v>
      </c>
      <c r="K3" s="86" t="s">
        <v>171</v>
      </c>
      <c r="L3" s="86" t="s">
        <v>172</v>
      </c>
      <c r="M3" s="86" t="s">
        <v>173</v>
      </c>
      <c r="N3" s="280" t="s">
        <v>174</v>
      </c>
      <c r="O3" s="86" t="s">
        <v>175</v>
      </c>
      <c r="P3" s="86" t="s">
        <v>176</v>
      </c>
      <c r="Q3" s="86" t="s">
        <v>177</v>
      </c>
      <c r="R3" s="86" t="s">
        <v>178</v>
      </c>
      <c r="S3" s="86" t="s">
        <v>179</v>
      </c>
      <c r="T3" s="86" t="s">
        <v>180</v>
      </c>
      <c r="U3" s="86" t="s">
        <v>181</v>
      </c>
      <c r="V3" s="86" t="s">
        <v>182</v>
      </c>
      <c r="W3" s="86" t="s">
        <v>183</v>
      </c>
      <c r="X3" s="86" t="s">
        <v>184</v>
      </c>
      <c r="Y3" s="86" t="s">
        <v>185</v>
      </c>
      <c r="Z3" s="280" t="s">
        <v>186</v>
      </c>
      <c r="AA3" s="86" t="s">
        <v>187</v>
      </c>
      <c r="AB3" s="86" t="s">
        <v>188</v>
      </c>
      <c r="AC3" s="86" t="s">
        <v>189</v>
      </c>
      <c r="AD3" s="86" t="s">
        <v>190</v>
      </c>
      <c r="AE3" s="86" t="s">
        <v>191</v>
      </c>
      <c r="AF3" s="86" t="s">
        <v>192</v>
      </c>
      <c r="AG3" s="86" t="s">
        <v>193</v>
      </c>
      <c r="AH3" s="86" t="s">
        <v>194</v>
      </c>
      <c r="AI3" s="86" t="s">
        <v>195</v>
      </c>
      <c r="AJ3" s="86" t="s">
        <v>196</v>
      </c>
      <c r="AK3" s="86">
        <v>35</v>
      </c>
      <c r="AL3" s="280">
        <v>36</v>
      </c>
      <c r="AM3" s="86">
        <v>37</v>
      </c>
      <c r="AN3" s="86">
        <v>38</v>
      </c>
      <c r="AO3" s="86">
        <v>39</v>
      </c>
      <c r="AP3" s="85">
        <v>40</v>
      </c>
      <c r="AQ3" s="86">
        <v>41</v>
      </c>
      <c r="AR3" s="86">
        <v>42</v>
      </c>
      <c r="AS3" s="86">
        <v>43</v>
      </c>
      <c r="AT3" s="86">
        <v>44</v>
      </c>
      <c r="AU3" s="86">
        <v>45</v>
      </c>
      <c r="AV3" s="86">
        <v>46</v>
      </c>
      <c r="AW3" s="85">
        <v>47</v>
      </c>
      <c r="AX3" s="85">
        <v>48</v>
      </c>
      <c r="AY3" s="86">
        <v>49</v>
      </c>
      <c r="AZ3" s="86">
        <v>50</v>
      </c>
      <c r="BA3" s="85">
        <v>51</v>
      </c>
      <c r="BB3" s="85">
        <v>52</v>
      </c>
      <c r="BC3" s="86">
        <v>53</v>
      </c>
      <c r="BD3" s="279">
        <v>54</v>
      </c>
      <c r="BE3" s="86">
        <v>55</v>
      </c>
      <c r="BF3" s="85">
        <v>56</v>
      </c>
      <c r="BG3" s="280">
        <v>57</v>
      </c>
      <c r="BH3" s="85">
        <v>58</v>
      </c>
    </row>
    <row r="4" spans="1:60" ht="42" customHeight="1">
      <c r="A4" s="126"/>
      <c r="B4" s="127" t="s">
        <v>284</v>
      </c>
      <c r="C4" s="128" t="s">
        <v>285</v>
      </c>
      <c r="D4" s="128" t="s">
        <v>286</v>
      </c>
      <c r="E4" s="128" t="s">
        <v>287</v>
      </c>
      <c r="F4" s="128" t="s">
        <v>8</v>
      </c>
      <c r="G4" s="128" t="s">
        <v>288</v>
      </c>
      <c r="H4" s="128" t="s">
        <v>9</v>
      </c>
      <c r="I4" s="128" t="s">
        <v>44</v>
      </c>
      <c r="J4" s="128" t="s">
        <v>10</v>
      </c>
      <c r="K4" s="128" t="s">
        <v>11</v>
      </c>
      <c r="L4" s="128" t="s">
        <v>371</v>
      </c>
      <c r="M4" s="128" t="s">
        <v>12</v>
      </c>
      <c r="N4" s="284" t="s">
        <v>13</v>
      </c>
      <c r="O4" s="128" t="s">
        <v>14</v>
      </c>
      <c r="P4" s="128" t="s">
        <v>15</v>
      </c>
      <c r="Q4" s="128" t="s">
        <v>278</v>
      </c>
      <c r="R4" s="128" t="s">
        <v>279</v>
      </c>
      <c r="S4" s="128" t="s">
        <v>280</v>
      </c>
      <c r="T4" s="128" t="s">
        <v>162</v>
      </c>
      <c r="U4" s="128" t="s">
        <v>16</v>
      </c>
      <c r="V4" s="128" t="s">
        <v>330</v>
      </c>
      <c r="W4" s="128" t="s">
        <v>289</v>
      </c>
      <c r="X4" s="128" t="s">
        <v>17</v>
      </c>
      <c r="Y4" s="128" t="s">
        <v>18</v>
      </c>
      <c r="Z4" s="284" t="s">
        <v>290</v>
      </c>
      <c r="AA4" s="128" t="s">
        <v>291</v>
      </c>
      <c r="AB4" s="128" t="s">
        <v>292</v>
      </c>
      <c r="AC4" s="128" t="s">
        <v>19</v>
      </c>
      <c r="AD4" s="128" t="s">
        <v>20</v>
      </c>
      <c r="AE4" s="128" t="s">
        <v>21</v>
      </c>
      <c r="AF4" s="128" t="s">
        <v>293</v>
      </c>
      <c r="AG4" s="128" t="s">
        <v>260</v>
      </c>
      <c r="AH4" s="128" t="s">
        <v>22</v>
      </c>
      <c r="AI4" s="128" t="s">
        <v>23</v>
      </c>
      <c r="AJ4" s="128" t="s">
        <v>294</v>
      </c>
      <c r="AK4" s="128" t="s">
        <v>373</v>
      </c>
      <c r="AL4" s="284" t="s">
        <v>24</v>
      </c>
      <c r="AM4" s="128" t="s">
        <v>25</v>
      </c>
      <c r="AN4" s="128" t="s">
        <v>26</v>
      </c>
      <c r="AO4" s="128" t="s">
        <v>27</v>
      </c>
      <c r="AP4" s="129" t="s">
        <v>199</v>
      </c>
      <c r="AQ4" s="128" t="s">
        <v>374</v>
      </c>
      <c r="AR4" s="128" t="s">
        <v>36</v>
      </c>
      <c r="AS4" s="128" t="s">
        <v>37</v>
      </c>
      <c r="AT4" s="128" t="s">
        <v>375</v>
      </c>
      <c r="AU4" s="128" t="s">
        <v>376</v>
      </c>
      <c r="AV4" s="128" t="s">
        <v>38</v>
      </c>
      <c r="AW4" s="129" t="s">
        <v>377</v>
      </c>
      <c r="AX4" s="129" t="s">
        <v>53</v>
      </c>
      <c r="AY4" s="128" t="s">
        <v>39</v>
      </c>
      <c r="AZ4" s="128" t="s">
        <v>40</v>
      </c>
      <c r="BA4" s="129" t="s">
        <v>378</v>
      </c>
      <c r="BB4" s="129" t="s">
        <v>41</v>
      </c>
      <c r="BC4" s="128" t="s">
        <v>42</v>
      </c>
      <c r="BD4" s="225" t="s">
        <v>200</v>
      </c>
      <c r="BE4" s="128" t="s">
        <v>201</v>
      </c>
      <c r="BF4" s="129" t="s">
        <v>202</v>
      </c>
      <c r="BG4" s="284" t="s">
        <v>43</v>
      </c>
      <c r="BH4" s="129" t="s">
        <v>50</v>
      </c>
    </row>
    <row r="5" spans="1:60">
      <c r="A5" s="103" t="s">
        <v>268</v>
      </c>
      <c r="B5" s="98" t="s">
        <v>296</v>
      </c>
      <c r="C5" s="306">
        <v>0.126541414459031</v>
      </c>
      <c r="D5" s="306">
        <v>1.018895887365691E-3</v>
      </c>
      <c r="E5" s="306">
        <v>0</v>
      </c>
      <c r="F5" s="306">
        <v>0</v>
      </c>
      <c r="G5" s="306">
        <v>0.16668432901596592</v>
      </c>
      <c r="H5" s="306">
        <v>8.486650560614508E-3</v>
      </c>
      <c r="I5" s="306">
        <v>2.0556979951234276E-4</v>
      </c>
      <c r="J5" s="306">
        <v>1.2036190171804714E-3</v>
      </c>
      <c r="K5" s="306">
        <v>0</v>
      </c>
      <c r="L5" s="306">
        <v>5.2848690737026917E-3</v>
      </c>
      <c r="M5" s="306">
        <v>4.1946148771549836E-5</v>
      </c>
      <c r="N5" s="307">
        <v>0</v>
      </c>
      <c r="O5" s="306">
        <v>3.6152897835526007E-6</v>
      </c>
      <c r="P5" s="306">
        <v>0</v>
      </c>
      <c r="Q5" s="306">
        <v>0</v>
      </c>
      <c r="R5" s="306">
        <v>0</v>
      </c>
      <c r="S5" s="306">
        <v>0</v>
      </c>
      <c r="T5" s="306">
        <v>0</v>
      </c>
      <c r="U5" s="306">
        <v>0</v>
      </c>
      <c r="V5" s="306">
        <v>0</v>
      </c>
      <c r="W5" s="306">
        <v>0</v>
      </c>
      <c r="X5" s="306">
        <v>4.5337056434256902E-3</v>
      </c>
      <c r="Y5" s="306">
        <v>1.0047332058115799E-3</v>
      </c>
      <c r="Z5" s="307">
        <v>0</v>
      </c>
      <c r="AA5" s="306">
        <v>0</v>
      </c>
      <c r="AB5" s="306">
        <v>0</v>
      </c>
      <c r="AC5" s="306">
        <v>1.5498676878649879E-4</v>
      </c>
      <c r="AD5" s="306">
        <v>0</v>
      </c>
      <c r="AE5" s="306">
        <v>2.1590471323073335E-6</v>
      </c>
      <c r="AF5" s="306">
        <v>1.7684864556043583E-5</v>
      </c>
      <c r="AG5" s="306">
        <v>0</v>
      </c>
      <c r="AH5" s="306">
        <v>2.7082100619031166E-5</v>
      </c>
      <c r="AI5" s="306">
        <v>1.8997818391721772E-3</v>
      </c>
      <c r="AJ5" s="306">
        <v>2.2244716966804304E-3</v>
      </c>
      <c r="AK5" s="306">
        <v>2.2257106015585578E-3</v>
      </c>
      <c r="AL5" s="307">
        <v>1.0157662967673506E-5</v>
      </c>
      <c r="AM5" s="306">
        <v>1.7955427268992349E-2</v>
      </c>
      <c r="AN5" s="306">
        <v>0</v>
      </c>
      <c r="AO5" s="306">
        <v>0</v>
      </c>
      <c r="AP5" s="308">
        <v>1.050446612878932E-2</v>
      </c>
      <c r="AQ5" s="306">
        <v>3.300927053631557E-3</v>
      </c>
      <c r="AR5" s="306">
        <v>1.1007693311748612E-2</v>
      </c>
      <c r="AS5" s="306">
        <v>0</v>
      </c>
      <c r="AT5" s="306">
        <v>0</v>
      </c>
      <c r="AU5" s="306">
        <v>2.1287724922005378E-3</v>
      </c>
      <c r="AV5" s="306">
        <v>-6.8933427542350968E-5</v>
      </c>
      <c r="AW5" s="308">
        <v>6.6728418329913015E-3</v>
      </c>
      <c r="AX5" s="308">
        <v>1.3783624826063948E-2</v>
      </c>
      <c r="AY5" s="306">
        <v>9.2146073807079678E-5</v>
      </c>
      <c r="AZ5" s="306">
        <v>8.1345394355453078E-3</v>
      </c>
      <c r="BA5" s="308">
        <v>6.2517615799674723E-3</v>
      </c>
      <c r="BB5" s="308">
        <v>6.4955466599556531E-3</v>
      </c>
      <c r="BC5" s="306">
        <v>1.1678307108776972E-2</v>
      </c>
      <c r="BD5" s="309">
        <v>3.8259281178605685E-2</v>
      </c>
      <c r="BE5" s="306">
        <v>2.4414639509522381E-2</v>
      </c>
      <c r="BF5" s="308">
        <v>2.7592752167927941E-2</v>
      </c>
      <c r="BG5" s="307">
        <v>-1.0768183573018232E-2</v>
      </c>
      <c r="BH5" s="308">
        <v>4.89789512818899E-3</v>
      </c>
    </row>
    <row r="6" spans="1:60">
      <c r="A6" s="116" t="s">
        <v>269</v>
      </c>
      <c r="B6" s="98" t="s">
        <v>297</v>
      </c>
      <c r="C6" s="306">
        <v>1.5197966616880225E-4</v>
      </c>
      <c r="D6" s="306">
        <v>0.10170433493886624</v>
      </c>
      <c r="E6" s="306">
        <v>1.9629653863770203E-4</v>
      </c>
      <c r="F6" s="306">
        <v>0</v>
      </c>
      <c r="G6" s="306">
        <v>4.4560814914949327E-4</v>
      </c>
      <c r="H6" s="306">
        <v>0</v>
      </c>
      <c r="I6" s="306">
        <v>1.6713966754795202E-2</v>
      </c>
      <c r="J6" s="306">
        <v>2.2644357780852938E-4</v>
      </c>
      <c r="K6" s="306">
        <v>0</v>
      </c>
      <c r="L6" s="306">
        <v>0</v>
      </c>
      <c r="M6" s="306">
        <v>0</v>
      </c>
      <c r="N6" s="307">
        <v>0</v>
      </c>
      <c r="O6" s="306">
        <v>0</v>
      </c>
      <c r="P6" s="306">
        <v>0</v>
      </c>
      <c r="Q6" s="306">
        <v>0</v>
      </c>
      <c r="R6" s="306">
        <v>0</v>
      </c>
      <c r="S6" s="306">
        <v>0</v>
      </c>
      <c r="T6" s="306">
        <v>0</v>
      </c>
      <c r="U6" s="306">
        <v>0</v>
      </c>
      <c r="V6" s="306">
        <v>0</v>
      </c>
      <c r="W6" s="306">
        <v>2.6639009455072423E-6</v>
      </c>
      <c r="X6" s="306">
        <v>8.0186504633119433E-4</v>
      </c>
      <c r="Y6" s="306">
        <v>2.9693888403888712E-5</v>
      </c>
      <c r="Z6" s="307">
        <v>0</v>
      </c>
      <c r="AA6" s="306">
        <v>0</v>
      </c>
      <c r="AB6" s="306">
        <v>0</v>
      </c>
      <c r="AC6" s="306">
        <v>0</v>
      </c>
      <c r="AD6" s="306">
        <v>0</v>
      </c>
      <c r="AE6" s="306">
        <v>0</v>
      </c>
      <c r="AF6" s="306">
        <v>0</v>
      </c>
      <c r="AG6" s="306">
        <v>0</v>
      </c>
      <c r="AH6" s="306">
        <v>3.2826788629128687E-6</v>
      </c>
      <c r="AI6" s="306">
        <v>4.4141490454402687E-5</v>
      </c>
      <c r="AJ6" s="306">
        <v>5.8520395402804935E-5</v>
      </c>
      <c r="AK6" s="306">
        <v>0</v>
      </c>
      <c r="AL6" s="307">
        <v>0</v>
      </c>
      <c r="AM6" s="306">
        <v>1.0893848733421188E-3</v>
      </c>
      <c r="AN6" s="306">
        <v>0</v>
      </c>
      <c r="AO6" s="306">
        <v>0</v>
      </c>
      <c r="AP6" s="308">
        <v>2.9364525989299605E-4</v>
      </c>
      <c r="AQ6" s="306">
        <v>2.0418105486380765E-4</v>
      </c>
      <c r="AR6" s="306">
        <v>5.6766522140644718E-4</v>
      </c>
      <c r="AS6" s="306">
        <v>0</v>
      </c>
      <c r="AT6" s="306">
        <v>0</v>
      </c>
      <c r="AU6" s="306">
        <v>0</v>
      </c>
      <c r="AV6" s="306">
        <v>8.8837954745204825E-2</v>
      </c>
      <c r="AW6" s="308">
        <v>5.6712622623484709E-4</v>
      </c>
      <c r="AX6" s="308">
        <v>5.8834342527596306E-4</v>
      </c>
      <c r="AY6" s="306">
        <v>2.7781353595567306E-5</v>
      </c>
      <c r="AZ6" s="306">
        <v>8.786052557746015E-5</v>
      </c>
      <c r="BA6" s="308">
        <v>7.3795591235015584E-5</v>
      </c>
      <c r="BB6" s="308">
        <v>3.5941014440012912E-4</v>
      </c>
      <c r="BC6" s="306">
        <v>4.4451624254538465E-4</v>
      </c>
      <c r="BD6" s="309">
        <v>9.4219168483032016E-4</v>
      </c>
      <c r="BE6" s="306">
        <v>8.0621273318784491E-4</v>
      </c>
      <c r="BF6" s="308">
        <v>8.37427439774056E-4</v>
      </c>
      <c r="BG6" s="307">
        <v>-3.1748847292530775E-5</v>
      </c>
      <c r="BH6" s="308">
        <v>2.7711487987804072E-4</v>
      </c>
    </row>
    <row r="7" spans="1:60">
      <c r="A7" s="116" t="s">
        <v>270</v>
      </c>
      <c r="B7" s="98" t="s">
        <v>298</v>
      </c>
      <c r="C7" s="306">
        <v>0</v>
      </c>
      <c r="D7" s="306">
        <v>0</v>
      </c>
      <c r="E7" s="306">
        <v>3.7514449606316384E-2</v>
      </c>
      <c r="F7" s="306">
        <v>0</v>
      </c>
      <c r="G7" s="306">
        <v>1.1954911899340117E-2</v>
      </c>
      <c r="H7" s="306">
        <v>0</v>
      </c>
      <c r="I7" s="306">
        <v>0</v>
      </c>
      <c r="J7" s="306">
        <v>2.8560451255129832E-5</v>
      </c>
      <c r="K7" s="306">
        <v>0</v>
      </c>
      <c r="L7" s="306">
        <v>0</v>
      </c>
      <c r="M7" s="306">
        <v>0</v>
      </c>
      <c r="N7" s="307">
        <v>0</v>
      </c>
      <c r="O7" s="306">
        <v>0</v>
      </c>
      <c r="P7" s="306">
        <v>0</v>
      </c>
      <c r="Q7" s="306">
        <v>0</v>
      </c>
      <c r="R7" s="306">
        <v>0</v>
      </c>
      <c r="S7" s="306">
        <v>0</v>
      </c>
      <c r="T7" s="306">
        <v>0</v>
      </c>
      <c r="U7" s="306">
        <v>0</v>
      </c>
      <c r="V7" s="306">
        <v>0</v>
      </c>
      <c r="W7" s="306">
        <v>0</v>
      </c>
      <c r="X7" s="306">
        <v>8.5583253037582775E-3</v>
      </c>
      <c r="Y7" s="306">
        <v>0</v>
      </c>
      <c r="Z7" s="307">
        <v>0</v>
      </c>
      <c r="AA7" s="306">
        <v>0</v>
      </c>
      <c r="AB7" s="306">
        <v>0</v>
      </c>
      <c r="AC7" s="306">
        <v>0</v>
      </c>
      <c r="AD7" s="306">
        <v>0</v>
      </c>
      <c r="AE7" s="306">
        <v>0</v>
      </c>
      <c r="AF7" s="306">
        <v>1.4737387130036318E-6</v>
      </c>
      <c r="AG7" s="306">
        <v>0</v>
      </c>
      <c r="AH7" s="306">
        <v>4.9240182943693033E-6</v>
      </c>
      <c r="AI7" s="306">
        <v>4.7536989720125971E-5</v>
      </c>
      <c r="AJ7" s="306">
        <v>5.2947024412061607E-4</v>
      </c>
      <c r="AK7" s="306">
        <v>0</v>
      </c>
      <c r="AL7" s="307">
        <v>0</v>
      </c>
      <c r="AM7" s="306">
        <v>3.8770278709408276E-3</v>
      </c>
      <c r="AN7" s="306">
        <v>0</v>
      </c>
      <c r="AO7" s="306">
        <v>0</v>
      </c>
      <c r="AP7" s="308">
        <v>1.0164643611680632E-3</v>
      </c>
      <c r="AQ7" s="306">
        <v>1.0656818214382943E-3</v>
      </c>
      <c r="AR7" s="306">
        <v>1.290834700219075E-3</v>
      </c>
      <c r="AS7" s="306">
        <v>0</v>
      </c>
      <c r="AT7" s="306">
        <v>0</v>
      </c>
      <c r="AU7" s="306">
        <v>0</v>
      </c>
      <c r="AV7" s="306">
        <v>4.7391731435366298E-3</v>
      </c>
      <c r="AW7" s="308">
        <v>7.6924982594001642E-4</v>
      </c>
      <c r="AX7" s="308">
        <v>1.3996827492361403E-3</v>
      </c>
      <c r="AY7" s="306">
        <v>5.8203311097247939E-4</v>
      </c>
      <c r="AZ7" s="306">
        <v>4.7343791342265847E-4</v>
      </c>
      <c r="BA7" s="308">
        <v>4.9886077251105215E-4</v>
      </c>
      <c r="BB7" s="308">
        <v>6.5540294361680158E-4</v>
      </c>
      <c r="BC7" s="306">
        <v>1.1478836384777623E-3</v>
      </c>
      <c r="BD7" s="309">
        <v>1.7589327776414501E-3</v>
      </c>
      <c r="BE7" s="306">
        <v>8.7752854430979584E-4</v>
      </c>
      <c r="BF7" s="308">
        <v>1.0798596712597252E-3</v>
      </c>
      <c r="BG7" s="307">
        <v>3.080722775326472E-4</v>
      </c>
      <c r="BH7" s="308">
        <v>1.1768655175554176E-3</v>
      </c>
    </row>
    <row r="8" spans="1:60">
      <c r="A8" s="116" t="s">
        <v>271</v>
      </c>
      <c r="B8" s="98" t="s">
        <v>8</v>
      </c>
      <c r="C8" s="306">
        <v>5.2406781437518015E-6</v>
      </c>
      <c r="D8" s="306">
        <v>4.6313449425713227E-4</v>
      </c>
      <c r="E8" s="306">
        <v>0</v>
      </c>
      <c r="F8" s="306">
        <v>4.263937746508901E-4</v>
      </c>
      <c r="G8" s="306">
        <v>3.1275281929865828E-4</v>
      </c>
      <c r="H8" s="306">
        <v>2.6017468871956885E-4</v>
      </c>
      <c r="I8" s="306">
        <v>2.7295101157472175E-3</v>
      </c>
      <c r="J8" s="306">
        <v>5.4169655880562913E-3</v>
      </c>
      <c r="K8" s="306">
        <v>0.63298352908471744</v>
      </c>
      <c r="L8" s="306">
        <v>9.8132275170036471E-5</v>
      </c>
      <c r="M8" s="306">
        <v>6.8856509851625031E-2</v>
      </c>
      <c r="N8" s="307">
        <v>3.2105301937833543E-2</v>
      </c>
      <c r="O8" s="306">
        <v>0.11110147033835498</v>
      </c>
      <c r="P8" s="306">
        <v>2.568789520591824E-4</v>
      </c>
      <c r="Q8" s="306">
        <v>5.2853730546118124E-5</v>
      </c>
      <c r="R8" s="306">
        <v>2.0850201725701697E-5</v>
      </c>
      <c r="S8" s="306">
        <v>2.5636971931788564E-5</v>
      </c>
      <c r="T8" s="306">
        <v>1.3426590894897897E-4</v>
      </c>
      <c r="U8" s="306">
        <v>3.0117622410129997E-5</v>
      </c>
      <c r="V8" s="306">
        <v>8.5047320329031076E-6</v>
      </c>
      <c r="W8" s="306">
        <v>5.6829886837487832E-5</v>
      </c>
      <c r="X8" s="306">
        <v>4.5664794191612975E-4</v>
      </c>
      <c r="Y8" s="306">
        <v>6.5520914485380621E-3</v>
      </c>
      <c r="Z8" s="307">
        <v>0.34118073591887577</v>
      </c>
      <c r="AA8" s="306">
        <v>0</v>
      </c>
      <c r="AB8" s="306">
        <v>0</v>
      </c>
      <c r="AC8" s="306">
        <v>3.1275356930010964E-6</v>
      </c>
      <c r="AD8" s="306">
        <v>8.5069748686948424E-7</v>
      </c>
      <c r="AE8" s="306">
        <v>9.2530591384600011E-7</v>
      </c>
      <c r="AF8" s="306">
        <v>9.8249247533575445E-6</v>
      </c>
      <c r="AG8" s="306">
        <v>0</v>
      </c>
      <c r="AH8" s="306">
        <v>9.8480365887386065E-6</v>
      </c>
      <c r="AI8" s="306">
        <v>4.2443740821541048E-5</v>
      </c>
      <c r="AJ8" s="306">
        <v>9.0567278599579074E-6</v>
      </c>
      <c r="AK8" s="306">
        <v>5.0456915400571844E-5</v>
      </c>
      <c r="AL8" s="307">
        <v>8.0192076060580303E-6</v>
      </c>
      <c r="AM8" s="306">
        <v>1.4778476963943472E-5</v>
      </c>
      <c r="AN8" s="306">
        <v>0</v>
      </c>
      <c r="AO8" s="306">
        <v>2.2289444355994269E-4</v>
      </c>
      <c r="AP8" s="308">
        <v>1.56413330550206E-2</v>
      </c>
      <c r="AQ8" s="306">
        <v>-3.5104812941496753E-4</v>
      </c>
      <c r="AR8" s="306">
        <v>-2.2238602446561594E-5</v>
      </c>
      <c r="AS8" s="306">
        <v>0</v>
      </c>
      <c r="AT8" s="306">
        <v>0</v>
      </c>
      <c r="AU8" s="306">
        <v>-5.3798579184850317E-5</v>
      </c>
      <c r="AV8" s="306">
        <v>-1.0805314767263515E-2</v>
      </c>
      <c r="AW8" s="308">
        <v>-6.0552783692952708E-5</v>
      </c>
      <c r="AX8" s="308">
        <v>1.5191277067982172E-2</v>
      </c>
      <c r="AY8" s="306">
        <v>2.1922513678878359E-4</v>
      </c>
      <c r="AZ8" s="306">
        <v>4.2929745798900624E-4</v>
      </c>
      <c r="BA8" s="308">
        <v>3.801181283248665E-4</v>
      </c>
      <c r="BB8" s="308">
        <v>1.2499100525683427E-4</v>
      </c>
      <c r="BC8" s="306">
        <v>1.1051239694710075E-2</v>
      </c>
      <c r="BD8" s="309">
        <v>0.15394047395653584</v>
      </c>
      <c r="BE8" s="306">
        <v>6.7703102269062664E-4</v>
      </c>
      <c r="BF8" s="308">
        <v>3.5859486423222696E-2</v>
      </c>
      <c r="BG8" s="307">
        <v>-2.9116355137675871E-2</v>
      </c>
      <c r="BH8" s="308">
        <v>4.8158849354129304E-4</v>
      </c>
    </row>
    <row r="9" spans="1:60">
      <c r="A9" s="116" t="s">
        <v>272</v>
      </c>
      <c r="B9" s="98" t="s">
        <v>259</v>
      </c>
      <c r="C9" s="306">
        <v>0.12721222126143122</v>
      </c>
      <c r="D9" s="306">
        <v>1.3245646535753983E-2</v>
      </c>
      <c r="E9" s="306">
        <v>0.1071124779166394</v>
      </c>
      <c r="F9" s="306">
        <v>0</v>
      </c>
      <c r="G9" s="306">
        <v>0.21138213483523613</v>
      </c>
      <c r="H9" s="306">
        <v>4.943319085671808E-3</v>
      </c>
      <c r="I9" s="306">
        <v>1.1934468916133232E-3</v>
      </c>
      <c r="J9" s="306">
        <v>8.3212914764053264E-3</v>
      </c>
      <c r="K9" s="306">
        <v>0</v>
      </c>
      <c r="L9" s="306">
        <v>1.6058008664187787E-5</v>
      </c>
      <c r="M9" s="306">
        <v>2.9362304140084886E-4</v>
      </c>
      <c r="N9" s="307">
        <v>3.5086611299994034E-7</v>
      </c>
      <c r="O9" s="306">
        <v>0</v>
      </c>
      <c r="P9" s="306">
        <v>0</v>
      </c>
      <c r="Q9" s="306">
        <v>0</v>
      </c>
      <c r="R9" s="306">
        <v>0</v>
      </c>
      <c r="S9" s="306">
        <v>0</v>
      </c>
      <c r="T9" s="306">
        <v>0</v>
      </c>
      <c r="U9" s="306">
        <v>0</v>
      </c>
      <c r="V9" s="306">
        <v>0</v>
      </c>
      <c r="W9" s="306">
        <v>0</v>
      </c>
      <c r="X9" s="306">
        <v>8.5037023441989316E-3</v>
      </c>
      <c r="Y9" s="306">
        <v>1.3497222001767595E-5</v>
      </c>
      <c r="Z9" s="307">
        <v>0</v>
      </c>
      <c r="AA9" s="306">
        <v>0</v>
      </c>
      <c r="AB9" s="306">
        <v>0</v>
      </c>
      <c r="AC9" s="306">
        <v>1.4247662601449439E-4</v>
      </c>
      <c r="AD9" s="306">
        <v>0</v>
      </c>
      <c r="AE9" s="306">
        <v>0</v>
      </c>
      <c r="AF9" s="306">
        <v>7.7125659313856729E-5</v>
      </c>
      <c r="AG9" s="306">
        <v>0</v>
      </c>
      <c r="AH9" s="306">
        <v>2.9379975823070177E-4</v>
      </c>
      <c r="AI9" s="306">
        <v>5.4554354869287428E-3</v>
      </c>
      <c r="AJ9" s="306">
        <v>8.3621465002365197E-3</v>
      </c>
      <c r="AK9" s="306">
        <v>1.5081011380837584E-3</v>
      </c>
      <c r="AL9" s="307">
        <v>4.2769107232309492E-6</v>
      </c>
      <c r="AM9" s="306">
        <v>0.13582729280680858</v>
      </c>
      <c r="AN9" s="306">
        <v>0</v>
      </c>
      <c r="AO9" s="306">
        <v>3.0462240619858832E-3</v>
      </c>
      <c r="AP9" s="308">
        <v>2.085276636936282E-2</v>
      </c>
      <c r="AQ9" s="306">
        <v>5.9610121648923216E-2</v>
      </c>
      <c r="AR9" s="306">
        <v>8.4790563397567215E-2</v>
      </c>
      <c r="AS9" s="306">
        <v>0</v>
      </c>
      <c r="AT9" s="306">
        <v>0</v>
      </c>
      <c r="AU9" s="306">
        <v>0</v>
      </c>
      <c r="AV9" s="306">
        <v>-2.1817429817154083E-2</v>
      </c>
      <c r="AW9" s="308">
        <v>4.9352485621523744E-2</v>
      </c>
      <c r="AX9" s="308">
        <v>4.6623555791770098E-2</v>
      </c>
      <c r="AY9" s="306">
        <v>2.6298764527447429E-3</v>
      </c>
      <c r="AZ9" s="306">
        <v>0.11950528050166426</v>
      </c>
      <c r="BA9" s="308">
        <v>9.2143969918186699E-2</v>
      </c>
      <c r="BB9" s="308">
        <v>6.7369772251205134E-2</v>
      </c>
      <c r="BC9" s="306">
        <v>5.9347490258882654E-2</v>
      </c>
      <c r="BD9" s="309">
        <v>8.0266333181550367E-2</v>
      </c>
      <c r="BE9" s="306">
        <v>8.2646501599757533E-2</v>
      </c>
      <c r="BF9" s="308">
        <v>8.2100121017302033E-2</v>
      </c>
      <c r="BG9" s="307">
        <v>5.5316006777885902E-2</v>
      </c>
      <c r="BH9" s="308">
        <v>4.9653642335761181E-2</v>
      </c>
    </row>
    <row r="10" spans="1:60">
      <c r="A10" s="116" t="s">
        <v>273</v>
      </c>
      <c r="B10" s="98" t="s">
        <v>9</v>
      </c>
      <c r="C10" s="306">
        <v>3.9724340329638655E-3</v>
      </c>
      <c r="D10" s="306">
        <v>1.018895887365691E-3</v>
      </c>
      <c r="E10" s="306">
        <v>1.9564221684224302E-2</v>
      </c>
      <c r="F10" s="306">
        <v>4.6903315211597914E-3</v>
      </c>
      <c r="G10" s="306">
        <v>1.1119525856387008E-3</v>
      </c>
      <c r="H10" s="306">
        <v>0.25457473827665245</v>
      </c>
      <c r="I10" s="306">
        <v>4.3312414702808884E-3</v>
      </c>
      <c r="J10" s="306">
        <v>1.4334626487098497E-3</v>
      </c>
      <c r="K10" s="306">
        <v>1.3030787407047049E-4</v>
      </c>
      <c r="L10" s="306">
        <v>4.8227552688110652E-3</v>
      </c>
      <c r="M10" s="306">
        <v>3.9048051220060935E-3</v>
      </c>
      <c r="N10" s="307">
        <v>3.6384815918093813E-4</v>
      </c>
      <c r="O10" s="306">
        <v>5.7121578580131087E-4</v>
      </c>
      <c r="P10" s="306">
        <v>1.2358383730164324E-3</v>
      </c>
      <c r="Q10" s="306">
        <v>6.8431672180763463E-4</v>
      </c>
      <c r="R10" s="306">
        <v>8.6180833799567012E-4</v>
      </c>
      <c r="S10" s="306">
        <v>9.6138644744207108E-4</v>
      </c>
      <c r="T10" s="306">
        <v>2.8102166989321178E-3</v>
      </c>
      <c r="U10" s="306">
        <v>1.9281825651702791E-3</v>
      </c>
      <c r="V10" s="306">
        <v>1.379467535736884E-3</v>
      </c>
      <c r="W10" s="306">
        <v>1.1960915245327517E-3</v>
      </c>
      <c r="X10" s="306">
        <v>1.0009111109654498E-2</v>
      </c>
      <c r="Y10" s="306">
        <v>3.2220568362619608E-3</v>
      </c>
      <c r="Z10" s="307">
        <v>1.8629932822653998E-4</v>
      </c>
      <c r="AA10" s="306">
        <v>9.8509052183173591E-4</v>
      </c>
      <c r="AB10" s="306">
        <v>1.9501393759553997E-3</v>
      </c>
      <c r="AC10" s="306">
        <v>4.3722948988155329E-3</v>
      </c>
      <c r="AD10" s="306">
        <v>1.4683038623367298E-3</v>
      </c>
      <c r="AE10" s="306">
        <v>2.6525436196918671E-5</v>
      </c>
      <c r="AF10" s="306">
        <v>2.0258994841423259E-3</v>
      </c>
      <c r="AG10" s="306">
        <v>7.5517539355533575E-4</v>
      </c>
      <c r="AH10" s="306">
        <v>3.5132870530324976E-3</v>
      </c>
      <c r="AI10" s="306">
        <v>4.2556924130398492E-4</v>
      </c>
      <c r="AJ10" s="306">
        <v>2.8344074844799034E-3</v>
      </c>
      <c r="AK10" s="306">
        <v>2.1948758199248752E-2</v>
      </c>
      <c r="AL10" s="307">
        <v>1.9759327541326987E-3</v>
      </c>
      <c r="AM10" s="306">
        <v>3.4792757195112631E-3</v>
      </c>
      <c r="AN10" s="306">
        <v>1.949281550514239E-2</v>
      </c>
      <c r="AO10" s="306">
        <v>5.1478002441224854E-4</v>
      </c>
      <c r="AP10" s="308">
        <v>2.6204245884577084E-3</v>
      </c>
      <c r="AQ10" s="306">
        <v>7.30753248986259E-3</v>
      </c>
      <c r="AR10" s="306">
        <v>1.6879182236800124E-2</v>
      </c>
      <c r="AS10" s="306">
        <v>0</v>
      </c>
      <c r="AT10" s="306">
        <v>3.2695423817700781E-5</v>
      </c>
      <c r="AU10" s="306">
        <v>2.2584750073640133E-3</v>
      </c>
      <c r="AV10" s="306">
        <v>0.11663535940165785</v>
      </c>
      <c r="AW10" s="308">
        <v>1.0432406351233027E-2</v>
      </c>
      <c r="AX10" s="308">
        <v>8.1157416167557412E-3</v>
      </c>
      <c r="AY10" s="306">
        <v>1.4636097275446895E-3</v>
      </c>
      <c r="AZ10" s="306">
        <v>4.5132564717684795E-3</v>
      </c>
      <c r="BA10" s="308">
        <v>3.7993138555472553E-3</v>
      </c>
      <c r="BB10" s="308">
        <v>7.6395532707597448E-3</v>
      </c>
      <c r="BC10" s="306">
        <v>6.9092072514681984E-3</v>
      </c>
      <c r="BD10" s="309">
        <v>5.5627364500894297E-2</v>
      </c>
      <c r="BE10" s="306">
        <v>7.1304081547753284E-3</v>
      </c>
      <c r="BF10" s="308">
        <v>1.8263147776482542E-2</v>
      </c>
      <c r="BG10" s="307">
        <v>-1.0536771943839445E-3</v>
      </c>
      <c r="BH10" s="308">
        <v>2.0718161846383898E-3</v>
      </c>
    </row>
    <row r="11" spans="1:60">
      <c r="A11" s="116" t="s">
        <v>274</v>
      </c>
      <c r="B11" s="98" t="s">
        <v>44</v>
      </c>
      <c r="C11" s="306">
        <v>2.4767444907371015E-2</v>
      </c>
      <c r="D11" s="306">
        <v>5.650240829937014E-3</v>
      </c>
      <c r="E11" s="306">
        <v>3.7296342341163386E-3</v>
      </c>
      <c r="F11" s="306">
        <v>2.664961091568063E-3</v>
      </c>
      <c r="G11" s="306">
        <v>1.748727664666944E-2</v>
      </c>
      <c r="H11" s="306">
        <v>6.70259555225175E-3</v>
      </c>
      <c r="I11" s="306">
        <v>0.30627330504845168</v>
      </c>
      <c r="J11" s="306">
        <v>1.600677290701193E-2</v>
      </c>
      <c r="K11" s="306">
        <v>9.5559107651678368E-5</v>
      </c>
      <c r="L11" s="306">
        <v>6.8532012532383649E-3</v>
      </c>
      <c r="M11" s="306">
        <v>1.7342825873909878E-2</v>
      </c>
      <c r="N11" s="307">
        <v>4.0981161998393035E-4</v>
      </c>
      <c r="O11" s="306">
        <v>1.5003452601743293E-3</v>
      </c>
      <c r="P11" s="306">
        <v>4.7225002466977743E-3</v>
      </c>
      <c r="Q11" s="306">
        <v>5.3873714819815141E-4</v>
      </c>
      <c r="R11" s="306">
        <v>1.0679936661720537E-3</v>
      </c>
      <c r="S11" s="306">
        <v>5.0504834705623466E-3</v>
      </c>
      <c r="T11" s="306">
        <v>3.8843439705239491E-3</v>
      </c>
      <c r="U11" s="306">
        <v>7.0534162222680536E-3</v>
      </c>
      <c r="V11" s="306">
        <v>6.6881212706750032E-3</v>
      </c>
      <c r="W11" s="306">
        <v>2.4374693651391267E-3</v>
      </c>
      <c r="X11" s="306">
        <v>6.2222105693241832E-2</v>
      </c>
      <c r="Y11" s="306">
        <v>5.08613117248208E-2</v>
      </c>
      <c r="Z11" s="307">
        <v>3.6593206284497339E-3</v>
      </c>
      <c r="AA11" s="306">
        <v>3.1043663471778489E-3</v>
      </c>
      <c r="AB11" s="306">
        <v>3.4787788867907564E-3</v>
      </c>
      <c r="AC11" s="306">
        <v>7.854632140989309E-3</v>
      </c>
      <c r="AD11" s="306">
        <v>4.3938525196808862E-3</v>
      </c>
      <c r="AE11" s="306">
        <v>4.1700453183993072E-4</v>
      </c>
      <c r="AF11" s="306">
        <v>5.5726973201043993E-3</v>
      </c>
      <c r="AG11" s="306">
        <v>1.2618818019010884E-2</v>
      </c>
      <c r="AH11" s="306">
        <v>1.2868101142618446E-3</v>
      </c>
      <c r="AI11" s="306">
        <v>6.5629341640988208E-3</v>
      </c>
      <c r="AJ11" s="306">
        <v>5.1504914668206777E-3</v>
      </c>
      <c r="AK11" s="306">
        <v>1.7912204967203006E-2</v>
      </c>
      <c r="AL11" s="307">
        <v>3.273975158633292E-3</v>
      </c>
      <c r="AM11" s="306">
        <v>5.6462226846243461E-3</v>
      </c>
      <c r="AN11" s="306">
        <v>0.43194222700775997</v>
      </c>
      <c r="AO11" s="306">
        <v>1.2206124290187338E-3</v>
      </c>
      <c r="AP11" s="308">
        <v>1.1733925976547601E-2</v>
      </c>
      <c r="AQ11" s="306">
        <v>5.1260191142124345E-3</v>
      </c>
      <c r="AR11" s="306">
        <v>1.1225515443921091E-3</v>
      </c>
      <c r="AS11" s="306">
        <v>6.0003552210290848E-6</v>
      </c>
      <c r="AT11" s="306">
        <v>4.8389227250197154E-4</v>
      </c>
      <c r="AU11" s="306">
        <v>3.6375296757756716E-3</v>
      </c>
      <c r="AV11" s="306">
        <v>-9.514536336532993E-2</v>
      </c>
      <c r="AW11" s="308">
        <v>1.1671279777229447E-3</v>
      </c>
      <c r="AX11" s="308">
        <v>1.2043152579409999E-2</v>
      </c>
      <c r="AY11" s="306">
        <v>9.4352078320311863E-3</v>
      </c>
      <c r="AZ11" s="306">
        <v>1.7764221192950878E-2</v>
      </c>
      <c r="BA11" s="308">
        <v>1.5814343686416904E-2</v>
      </c>
      <c r="BB11" s="308">
        <v>7.3343149329763522E-3</v>
      </c>
      <c r="BC11" s="306">
        <v>1.309728157690229E-2</v>
      </c>
      <c r="BD11" s="309">
        <v>2.1500604288678084E-2</v>
      </c>
      <c r="BE11" s="306">
        <v>2.310546263473762E-2</v>
      </c>
      <c r="BF11" s="308">
        <v>2.2737058688541638E-2</v>
      </c>
      <c r="BG11" s="307">
        <v>-5.26966775767998E-3</v>
      </c>
      <c r="BH11" s="308">
        <v>8.9902165818603417E-3</v>
      </c>
    </row>
    <row r="12" spans="1:60">
      <c r="A12" s="116" t="s">
        <v>275</v>
      </c>
      <c r="B12" s="98" t="s">
        <v>10</v>
      </c>
      <c r="C12" s="306">
        <v>6.3611351308859365E-2</v>
      </c>
      <c r="D12" s="306">
        <v>7.4101519081141163E-4</v>
      </c>
      <c r="E12" s="306">
        <v>1.1450631420532618E-2</v>
      </c>
      <c r="F12" s="306">
        <v>2.0466901183242726E-2</v>
      </c>
      <c r="G12" s="306">
        <v>1.0159038685714434E-2</v>
      </c>
      <c r="H12" s="306">
        <v>0.11642197856656136</v>
      </c>
      <c r="I12" s="306">
        <v>3.6214546347424381E-2</v>
      </c>
      <c r="J12" s="306">
        <v>0.3692104735254817</v>
      </c>
      <c r="K12" s="306">
        <v>2.4237264577107514E-3</v>
      </c>
      <c r="L12" s="306">
        <v>0.1875325620731246</v>
      </c>
      <c r="M12" s="306">
        <v>3.1654089177512286E-2</v>
      </c>
      <c r="N12" s="307">
        <v>4.4156500321042491E-3</v>
      </c>
      <c r="O12" s="306">
        <v>4.927639974982195E-3</v>
      </c>
      <c r="P12" s="306">
        <v>7.1471869405246909E-3</v>
      </c>
      <c r="Q12" s="306">
        <v>1.6514472649585331E-3</v>
      </c>
      <c r="R12" s="306">
        <v>3.2931735281205511E-3</v>
      </c>
      <c r="S12" s="306">
        <v>1.2921033853621436E-2</v>
      </c>
      <c r="T12" s="306">
        <v>1.8153999875101481E-2</v>
      </c>
      <c r="U12" s="306">
        <v>1.7070144597324116E-2</v>
      </c>
      <c r="V12" s="306">
        <v>9.0881566503602604E-3</v>
      </c>
      <c r="W12" s="306">
        <v>8.938275639158633E-3</v>
      </c>
      <c r="X12" s="306">
        <v>3.7390508277563295E-2</v>
      </c>
      <c r="Y12" s="306">
        <v>4.6937939233346994E-3</v>
      </c>
      <c r="Z12" s="307">
        <v>1.1086636493481349E-3</v>
      </c>
      <c r="AA12" s="306">
        <v>8.9829605963791265E-3</v>
      </c>
      <c r="AB12" s="306">
        <v>1.4269175433863862E-2</v>
      </c>
      <c r="AC12" s="306">
        <v>1.1120126908448343E-5</v>
      </c>
      <c r="AD12" s="306">
        <v>2.1267437171737106E-5</v>
      </c>
      <c r="AE12" s="306">
        <v>2.8992918633841335E-5</v>
      </c>
      <c r="AF12" s="306">
        <v>5.1236982588759598E-4</v>
      </c>
      <c r="AG12" s="306">
        <v>1.188493281068016E-3</v>
      </c>
      <c r="AH12" s="306">
        <v>8.8304061412356166E-4</v>
      </c>
      <c r="AI12" s="306">
        <v>8.2969024557948447E-3</v>
      </c>
      <c r="AJ12" s="306">
        <v>0.13530089584971963</v>
      </c>
      <c r="AK12" s="306">
        <v>2.1696473622245895E-3</v>
      </c>
      <c r="AL12" s="307">
        <v>3.5086706345705903E-3</v>
      </c>
      <c r="AM12" s="306">
        <v>5.9802162640094679E-3</v>
      </c>
      <c r="AN12" s="306">
        <v>1.0340474510823153E-2</v>
      </c>
      <c r="AO12" s="306">
        <v>7.2918325107466965E-3</v>
      </c>
      <c r="AP12" s="308">
        <v>3.1969036236749127E-2</v>
      </c>
      <c r="AQ12" s="306">
        <v>1.1108165809345044E-2</v>
      </c>
      <c r="AR12" s="306">
        <v>7.5144901505810619E-3</v>
      </c>
      <c r="AS12" s="306">
        <v>0</v>
      </c>
      <c r="AT12" s="306">
        <v>0</v>
      </c>
      <c r="AU12" s="306">
        <v>0</v>
      </c>
      <c r="AV12" s="306">
        <v>0.91305771451220985</v>
      </c>
      <c r="AW12" s="308">
        <v>7.0126024251741101E-3</v>
      </c>
      <c r="AX12" s="308">
        <v>3.4856162648801543E-2</v>
      </c>
      <c r="AY12" s="306">
        <v>7.7844453026407134E-2</v>
      </c>
      <c r="AZ12" s="306">
        <v>7.8998551436368261E-2</v>
      </c>
      <c r="BA12" s="308">
        <v>7.8728369311259816E-2</v>
      </c>
      <c r="BB12" s="308">
        <v>3.7208412388110679E-2</v>
      </c>
      <c r="BC12" s="306">
        <v>4.7119387692195543E-2</v>
      </c>
      <c r="BD12" s="309">
        <v>9.4361678255974316E-2</v>
      </c>
      <c r="BE12" s="306">
        <v>6.1596294955939025E-2</v>
      </c>
      <c r="BF12" s="308">
        <v>6.9117766577403331E-2</v>
      </c>
      <c r="BG12" s="307">
        <v>1.1097158818333539E-2</v>
      </c>
      <c r="BH12" s="308">
        <v>3.7746891749523059E-2</v>
      </c>
    </row>
    <row r="13" spans="1:60">
      <c r="A13" s="116" t="s">
        <v>276</v>
      </c>
      <c r="B13" s="98" t="s">
        <v>11</v>
      </c>
      <c r="C13" s="306">
        <v>1.7304719230668449E-2</v>
      </c>
      <c r="D13" s="306">
        <v>1.5839199703593924E-2</v>
      </c>
      <c r="E13" s="306">
        <v>5.4788545006434167E-2</v>
      </c>
      <c r="F13" s="306">
        <v>0.12935721138471379</v>
      </c>
      <c r="G13" s="306">
        <v>6.7497744819546793E-3</v>
      </c>
      <c r="H13" s="306">
        <v>8.0034689958495935E-3</v>
      </c>
      <c r="I13" s="306">
        <v>6.0757296300314638E-3</v>
      </c>
      <c r="J13" s="306">
        <v>1.1255537837497833E-2</v>
      </c>
      <c r="K13" s="306">
        <v>8.7375773160052822E-2</v>
      </c>
      <c r="L13" s="306">
        <v>2.1678311696653511E-3</v>
      </c>
      <c r="M13" s="306">
        <v>2.4149541833656828E-2</v>
      </c>
      <c r="N13" s="307">
        <v>1.7801893975277972E-2</v>
      </c>
      <c r="O13" s="306">
        <v>3.9225894151545719E-3</v>
      </c>
      <c r="P13" s="306">
        <v>5.3928916581692989E-3</v>
      </c>
      <c r="Q13" s="306">
        <v>2.8717193596724182E-3</v>
      </c>
      <c r="R13" s="306">
        <v>2.6167003165755627E-3</v>
      </c>
      <c r="S13" s="306">
        <v>3.0764366318146276E-3</v>
      </c>
      <c r="T13" s="306">
        <v>2.0233560232311245E-3</v>
      </c>
      <c r="U13" s="306">
        <v>2.1370417292753113E-3</v>
      </c>
      <c r="V13" s="306">
        <v>6.7527572341250668E-4</v>
      </c>
      <c r="W13" s="306">
        <v>4.5330714422714908E-3</v>
      </c>
      <c r="X13" s="306">
        <v>8.8707686324377352E-3</v>
      </c>
      <c r="Y13" s="306">
        <v>1.7452447937165574E-2</v>
      </c>
      <c r="Z13" s="307">
        <v>6.7637614930247336E-2</v>
      </c>
      <c r="AA13" s="306">
        <v>1.4877529286474973E-2</v>
      </c>
      <c r="AB13" s="306">
        <v>1.8169454185774661E-2</v>
      </c>
      <c r="AC13" s="306">
        <v>1.3046688895337019E-2</v>
      </c>
      <c r="AD13" s="306">
        <v>2.8336733287622523E-3</v>
      </c>
      <c r="AE13" s="306">
        <v>9.3486740828907543E-4</v>
      </c>
      <c r="AF13" s="306">
        <v>4.1984359702285132E-2</v>
      </c>
      <c r="AG13" s="306">
        <v>3.671930769327105E-3</v>
      </c>
      <c r="AH13" s="306">
        <v>1.3348192926319452E-2</v>
      </c>
      <c r="AI13" s="306">
        <v>5.4090303302971911E-3</v>
      </c>
      <c r="AJ13" s="306">
        <v>3.6498613275630365E-3</v>
      </c>
      <c r="AK13" s="306">
        <v>6.8397151987441831E-3</v>
      </c>
      <c r="AL13" s="307">
        <v>4.4442448552773602E-3</v>
      </c>
      <c r="AM13" s="306">
        <v>8.2375230597020906E-3</v>
      </c>
      <c r="AN13" s="306">
        <v>0</v>
      </c>
      <c r="AO13" s="306">
        <v>2.3064267897893117E-2</v>
      </c>
      <c r="AP13" s="308">
        <v>1.1489769183531676E-2</v>
      </c>
      <c r="AQ13" s="306">
        <v>1.0495622644753622E-3</v>
      </c>
      <c r="AR13" s="306">
        <v>1.7113434381227897E-2</v>
      </c>
      <c r="AS13" s="306">
        <v>0</v>
      </c>
      <c r="AT13" s="306">
        <v>0</v>
      </c>
      <c r="AU13" s="306">
        <v>0</v>
      </c>
      <c r="AV13" s="306">
        <v>-1.2063349819911421E-3</v>
      </c>
      <c r="AW13" s="308">
        <v>9.6824509931054594E-3</v>
      </c>
      <c r="AX13" s="308">
        <v>1.6348127626403773E-2</v>
      </c>
      <c r="AY13" s="306">
        <v>6.3264468583965152E-6</v>
      </c>
      <c r="AZ13" s="306">
        <v>2.8715678378684918E-3</v>
      </c>
      <c r="BA13" s="308">
        <v>2.2007957431406E-3</v>
      </c>
      <c r="BB13" s="308">
        <v>6.5323119100919366E-3</v>
      </c>
      <c r="BC13" s="306">
        <v>1.2393644188111225E-2</v>
      </c>
      <c r="BD13" s="309">
        <v>2.4967554750128927E-2</v>
      </c>
      <c r="BE13" s="306">
        <v>3.7402406032817158E-2</v>
      </c>
      <c r="BF13" s="308">
        <v>3.4547918411432676E-2</v>
      </c>
      <c r="BG13" s="307">
        <v>-1.6392708788480256E-2</v>
      </c>
      <c r="BH13" s="308">
        <v>2.9547284227974271E-3</v>
      </c>
    </row>
    <row r="14" spans="1:60">
      <c r="A14" s="116" t="s">
        <v>172</v>
      </c>
      <c r="B14" s="98" t="s">
        <v>371</v>
      </c>
      <c r="C14" s="306">
        <v>7.0067866781961582E-3</v>
      </c>
      <c r="D14" s="306">
        <v>7.5954057058169695E-3</v>
      </c>
      <c r="E14" s="306">
        <v>1.5769155270562062E-2</v>
      </c>
      <c r="F14" s="306">
        <v>7.1420957254024094E-3</v>
      </c>
      <c r="G14" s="306">
        <v>1.8227544476811058E-2</v>
      </c>
      <c r="H14" s="306">
        <v>1.1509632658118069E-2</v>
      </c>
      <c r="I14" s="306">
        <v>1.9474883367690137E-2</v>
      </c>
      <c r="J14" s="306">
        <v>1.9244304060004148E-2</v>
      </c>
      <c r="K14" s="306">
        <v>1.3030787407047049E-4</v>
      </c>
      <c r="L14" s="306">
        <v>0.21834074380696133</v>
      </c>
      <c r="M14" s="306">
        <v>1.328930258807738E-2</v>
      </c>
      <c r="N14" s="307">
        <v>8.8628780143784928E-4</v>
      </c>
      <c r="O14" s="306">
        <v>2.2089420577506391E-3</v>
      </c>
      <c r="P14" s="306">
        <v>6.3107640112588168E-3</v>
      </c>
      <c r="Q14" s="306">
        <v>7.408794860762874E-3</v>
      </c>
      <c r="R14" s="306">
        <v>2.9545894189859621E-2</v>
      </c>
      <c r="S14" s="306">
        <v>4.2450552690386563E-2</v>
      </c>
      <c r="T14" s="306">
        <v>1.5887091737962905E-2</v>
      </c>
      <c r="U14" s="306">
        <v>4.1894922234334747E-2</v>
      </c>
      <c r="V14" s="306">
        <v>4.3331609707641335E-2</v>
      </c>
      <c r="W14" s="306">
        <v>2.8164536729866237E-2</v>
      </c>
      <c r="X14" s="306">
        <v>5.9246246856448678E-2</v>
      </c>
      <c r="Y14" s="306">
        <v>1.3399502114474798E-2</v>
      </c>
      <c r="Z14" s="307">
        <v>1.3698480016657352E-5</v>
      </c>
      <c r="AA14" s="306">
        <v>3.9068157614483491E-2</v>
      </c>
      <c r="AB14" s="306">
        <v>1.415677546983185E-2</v>
      </c>
      <c r="AC14" s="306">
        <v>6.476778916239382E-3</v>
      </c>
      <c r="AD14" s="306">
        <v>2.8523886734733808E-3</v>
      </c>
      <c r="AE14" s="306">
        <v>5.6752096049221339E-4</v>
      </c>
      <c r="AF14" s="306">
        <v>2.3098398095143589E-3</v>
      </c>
      <c r="AG14" s="306">
        <v>3.4252150934889606E-3</v>
      </c>
      <c r="AH14" s="306">
        <v>1.9014917313422792E-3</v>
      </c>
      <c r="AI14" s="306">
        <v>3.9229334849989672E-3</v>
      </c>
      <c r="AJ14" s="306">
        <v>2.1262410329685793E-3</v>
      </c>
      <c r="AK14" s="306">
        <v>7.0919997757470429E-3</v>
      </c>
      <c r="AL14" s="307">
        <v>8.886885869033509E-3</v>
      </c>
      <c r="AM14" s="306">
        <v>2.646191860943821E-3</v>
      </c>
      <c r="AN14" s="306">
        <v>4.728400103961683E-2</v>
      </c>
      <c r="AO14" s="306">
        <v>4.0174069946399193E-3</v>
      </c>
      <c r="AP14" s="308">
        <v>1.3147607155621618E-2</v>
      </c>
      <c r="AQ14" s="306">
        <v>1.6961356048774197E-3</v>
      </c>
      <c r="AR14" s="306">
        <v>3.1766349957435482E-3</v>
      </c>
      <c r="AS14" s="306">
        <v>3.3601989237762878E-5</v>
      </c>
      <c r="AT14" s="306">
        <v>0</v>
      </c>
      <c r="AU14" s="306">
        <v>0</v>
      </c>
      <c r="AV14" s="306">
        <v>5.3940407051889638E-3</v>
      </c>
      <c r="AW14" s="308">
        <v>1.8583569702271844E-3</v>
      </c>
      <c r="AX14" s="308">
        <v>1.3787821925658274E-2</v>
      </c>
      <c r="AY14" s="306">
        <v>1.8288932678903667E-2</v>
      </c>
      <c r="AZ14" s="306">
        <v>3.25841478928902E-2</v>
      </c>
      <c r="BA14" s="308">
        <v>2.9237542792266764E-2</v>
      </c>
      <c r="BB14" s="308">
        <v>1.3386319758876355E-2</v>
      </c>
      <c r="BC14" s="306">
        <v>1.810635108701375E-2</v>
      </c>
      <c r="BD14" s="309">
        <v>1.936584463285362E-2</v>
      </c>
      <c r="BE14" s="306">
        <v>2.9064164524325104E-2</v>
      </c>
      <c r="BF14" s="308">
        <v>2.6837862540563268E-2</v>
      </c>
      <c r="BG14" s="307">
        <v>2.3789943710378339E-3</v>
      </c>
      <c r="BH14" s="308">
        <v>1.4386256251897529E-2</v>
      </c>
    </row>
    <row r="15" spans="1:60">
      <c r="A15" s="116" t="s">
        <v>173</v>
      </c>
      <c r="B15" s="98" t="s">
        <v>12</v>
      </c>
      <c r="C15" s="306">
        <v>2.2272882110945156E-3</v>
      </c>
      <c r="D15" s="306">
        <v>2.7788069655427936E-4</v>
      </c>
      <c r="E15" s="306">
        <v>4.3621453030600448E-5</v>
      </c>
      <c r="F15" s="306">
        <v>0</v>
      </c>
      <c r="G15" s="306">
        <v>3.697203576238023E-3</v>
      </c>
      <c r="H15" s="306">
        <v>5.9468500278758599E-4</v>
      </c>
      <c r="I15" s="306">
        <v>2.2555575224270943E-3</v>
      </c>
      <c r="J15" s="306">
        <v>7.061231567458766E-3</v>
      </c>
      <c r="K15" s="306">
        <v>1.1988324414483286E-3</v>
      </c>
      <c r="L15" s="306">
        <v>3.090274556263694E-3</v>
      </c>
      <c r="M15" s="306">
        <v>8.2073360000915183E-2</v>
      </c>
      <c r="N15" s="307">
        <v>5.1801872923311195E-3</v>
      </c>
      <c r="O15" s="306">
        <v>7.0715068166288869E-3</v>
      </c>
      <c r="P15" s="306">
        <v>4.0082514531673647E-3</v>
      </c>
      <c r="Q15" s="306">
        <v>3.3047490467783334E-3</v>
      </c>
      <c r="R15" s="306">
        <v>3.7113359071749021E-3</v>
      </c>
      <c r="S15" s="306">
        <v>5.546131594576926E-3</v>
      </c>
      <c r="T15" s="306">
        <v>2.4158496221819772E-2</v>
      </c>
      <c r="U15" s="306">
        <v>1.097132605927279E-2</v>
      </c>
      <c r="V15" s="306">
        <v>2.206127489335066E-3</v>
      </c>
      <c r="W15" s="306">
        <v>4.1867643193555489E-3</v>
      </c>
      <c r="X15" s="306">
        <v>7.6078858074256637E-3</v>
      </c>
      <c r="Y15" s="306">
        <v>5.3076475799750895E-2</v>
      </c>
      <c r="Z15" s="307">
        <v>5.1140992062187447E-5</v>
      </c>
      <c r="AA15" s="306">
        <v>4.680511182108626E-3</v>
      </c>
      <c r="AB15" s="306">
        <v>4.9455984174085062E-4</v>
      </c>
      <c r="AC15" s="306">
        <v>2.237925540325229E-4</v>
      </c>
      <c r="AD15" s="306">
        <v>9.3576723555643264E-6</v>
      </c>
      <c r="AE15" s="306">
        <v>7.2790731889218677E-5</v>
      </c>
      <c r="AF15" s="306">
        <v>3.7825960300426551E-5</v>
      </c>
      <c r="AG15" s="306">
        <v>3.7570915102255508E-6</v>
      </c>
      <c r="AH15" s="306">
        <v>1.9039537404894638E-4</v>
      </c>
      <c r="AI15" s="306">
        <v>1.6445534776986439E-3</v>
      </c>
      <c r="AJ15" s="306">
        <v>7.9037367362478814E-4</v>
      </c>
      <c r="AK15" s="306">
        <v>3.9804899927117787E-4</v>
      </c>
      <c r="AL15" s="307">
        <v>5.5225609713719639E-4</v>
      </c>
      <c r="AM15" s="306">
        <v>1.3511750367034032E-3</v>
      </c>
      <c r="AN15" s="306">
        <v>4.9938736865555271E-3</v>
      </c>
      <c r="AO15" s="306">
        <v>4.7020113570026001E-3</v>
      </c>
      <c r="AP15" s="308">
        <v>5.5109822813834142E-3</v>
      </c>
      <c r="AQ15" s="306">
        <v>7.737387342207448E-4</v>
      </c>
      <c r="AR15" s="306">
        <v>5.3704565311248737E-4</v>
      </c>
      <c r="AS15" s="306">
        <v>0</v>
      </c>
      <c r="AT15" s="306">
        <v>0</v>
      </c>
      <c r="AU15" s="306">
        <v>0</v>
      </c>
      <c r="AV15" s="306">
        <v>-8.9372188808658035E-2</v>
      </c>
      <c r="AW15" s="308">
        <v>8.0456057528610026E-5</v>
      </c>
      <c r="AX15" s="308">
        <v>5.4067136905041769E-3</v>
      </c>
      <c r="AY15" s="306">
        <v>3.1899045311662775E-3</v>
      </c>
      <c r="AZ15" s="306">
        <v>1.5499941944791472E-2</v>
      </c>
      <c r="BA15" s="308">
        <v>1.2618080190307626E-2</v>
      </c>
      <c r="BB15" s="308">
        <v>5.3594028238857219E-3</v>
      </c>
      <c r="BC15" s="306">
        <v>7.4224456763118613E-3</v>
      </c>
      <c r="BD15" s="309">
        <v>8.3330162075341222E-3</v>
      </c>
      <c r="BE15" s="306">
        <v>9.2567453653324451E-3</v>
      </c>
      <c r="BF15" s="308">
        <v>9.0446983221870135E-3</v>
      </c>
      <c r="BG15" s="307">
        <v>2.3437452626307539E-3</v>
      </c>
      <c r="BH15" s="308">
        <v>6.7312785489160127E-3</v>
      </c>
    </row>
    <row r="16" spans="1:60">
      <c r="A16" s="116" t="s">
        <v>174</v>
      </c>
      <c r="B16" s="98" t="s">
        <v>13</v>
      </c>
      <c r="C16" s="306">
        <v>2.6203390718759006E-5</v>
      </c>
      <c r="D16" s="306">
        <v>0</v>
      </c>
      <c r="E16" s="306">
        <v>3.0535017121420316E-4</v>
      </c>
      <c r="F16" s="306">
        <v>7.4618910563905769E-4</v>
      </c>
      <c r="G16" s="306">
        <v>0</v>
      </c>
      <c r="H16" s="306">
        <v>1.3628197980548846E-4</v>
      </c>
      <c r="I16" s="306">
        <v>2.4183002803743656E-3</v>
      </c>
      <c r="J16" s="306">
        <v>2.7880440510960073E-5</v>
      </c>
      <c r="K16" s="306">
        <v>0</v>
      </c>
      <c r="L16" s="306">
        <v>2.2838056766844852E-3</v>
      </c>
      <c r="M16" s="306">
        <v>6.9249278335576821E-3</v>
      </c>
      <c r="N16" s="307">
        <v>0.60626997743930888</v>
      </c>
      <c r="O16" s="306">
        <v>6.3990629168881035E-4</v>
      </c>
      <c r="P16" s="306">
        <v>0.20279183563506273</v>
      </c>
      <c r="Q16" s="306">
        <v>0.13712483123896563</v>
      </c>
      <c r="R16" s="306">
        <v>9.2197275341972265E-2</v>
      </c>
      <c r="S16" s="306">
        <v>1.8578258993236112E-2</v>
      </c>
      <c r="T16" s="306">
        <v>3.8187722475488666E-3</v>
      </c>
      <c r="U16" s="306">
        <v>4.3243667933570998E-2</v>
      </c>
      <c r="V16" s="306">
        <v>8.7581730474836205E-3</v>
      </c>
      <c r="W16" s="306">
        <v>7.1608321316180182E-2</v>
      </c>
      <c r="X16" s="306">
        <v>5.5475077728471449E-3</v>
      </c>
      <c r="Y16" s="306">
        <v>2.356452994844601E-2</v>
      </c>
      <c r="Z16" s="307">
        <v>0</v>
      </c>
      <c r="AA16" s="306">
        <v>3.1948881789137381E-5</v>
      </c>
      <c r="AB16" s="306">
        <v>0</v>
      </c>
      <c r="AC16" s="306">
        <v>0</v>
      </c>
      <c r="AD16" s="306">
        <v>0</v>
      </c>
      <c r="AE16" s="306">
        <v>0</v>
      </c>
      <c r="AF16" s="306">
        <v>2.8983528022404759E-4</v>
      </c>
      <c r="AG16" s="306">
        <v>0</v>
      </c>
      <c r="AH16" s="306">
        <v>2.7902770334759382E-5</v>
      </c>
      <c r="AI16" s="306">
        <v>0</v>
      </c>
      <c r="AJ16" s="306">
        <v>1.7416784346072899E-6</v>
      </c>
      <c r="AK16" s="306">
        <v>5.6063239333968717E-6</v>
      </c>
      <c r="AL16" s="307">
        <v>2.101032392787204E-4</v>
      </c>
      <c r="AM16" s="306">
        <v>2.7023500734068063E-5</v>
      </c>
      <c r="AN16" s="306">
        <v>1.8564586195373706E-5</v>
      </c>
      <c r="AO16" s="306">
        <v>4.9089847688796899E-3</v>
      </c>
      <c r="AP16" s="308">
        <v>5.8900772851735943E-2</v>
      </c>
      <c r="AQ16" s="306">
        <v>0</v>
      </c>
      <c r="AR16" s="306">
        <v>-1.254655481313475E-4</v>
      </c>
      <c r="AS16" s="306">
        <v>0</v>
      </c>
      <c r="AT16" s="306">
        <v>-1.0632551825516293E-3</v>
      </c>
      <c r="AU16" s="306">
        <v>-1.3007537660337078E-3</v>
      </c>
      <c r="AV16" s="306">
        <v>-0.30537508401261482</v>
      </c>
      <c r="AW16" s="308">
        <v>-1.167455796350826E-3</v>
      </c>
      <c r="AX16" s="308">
        <v>5.6704839120925485E-2</v>
      </c>
      <c r="AY16" s="306">
        <v>0.12994631872309198</v>
      </c>
      <c r="AZ16" s="306">
        <v>0.12936255885499154</v>
      </c>
      <c r="BA16" s="308">
        <v>0.12949922092848118</v>
      </c>
      <c r="BB16" s="308">
        <v>5.3849541304701119E-2</v>
      </c>
      <c r="BC16" s="306">
        <v>7.7052433963121669E-2</v>
      </c>
      <c r="BD16" s="309">
        <v>2.4429009530833157E-2</v>
      </c>
      <c r="BE16" s="306">
        <v>0.10459910348518492</v>
      </c>
      <c r="BF16" s="308">
        <v>8.6195623170424382E-2</v>
      </c>
      <c r="BG16" s="307">
        <v>2.7380915817191914E-2</v>
      </c>
      <c r="BH16" s="308">
        <v>7.3156942200037517E-2</v>
      </c>
    </row>
    <row r="17" spans="1:60">
      <c r="A17" s="116" t="s">
        <v>175</v>
      </c>
      <c r="B17" s="98" t="s">
        <v>14</v>
      </c>
      <c r="C17" s="306">
        <v>0</v>
      </c>
      <c r="D17" s="306">
        <v>0</v>
      </c>
      <c r="E17" s="306">
        <v>0</v>
      </c>
      <c r="F17" s="306">
        <v>5.3299221831361263E-5</v>
      </c>
      <c r="G17" s="306">
        <v>2.0217789690529795E-3</v>
      </c>
      <c r="H17" s="306">
        <v>0</v>
      </c>
      <c r="I17" s="306">
        <v>1.0221387253530375E-3</v>
      </c>
      <c r="J17" s="306">
        <v>5.7229704229326828E-3</v>
      </c>
      <c r="K17" s="306">
        <v>0</v>
      </c>
      <c r="L17" s="306">
        <v>2.2623949984655681E-3</v>
      </c>
      <c r="M17" s="306">
        <v>8.0956067129091171E-3</v>
      </c>
      <c r="N17" s="307">
        <v>1.1388061429639064E-2</v>
      </c>
      <c r="O17" s="306">
        <v>0.43894679378025547</v>
      </c>
      <c r="P17" s="306">
        <v>6.8202928106786465E-2</v>
      </c>
      <c r="Q17" s="306">
        <v>4.0174398765633577E-2</v>
      </c>
      <c r="R17" s="306">
        <v>1.7130757406744575E-2</v>
      </c>
      <c r="S17" s="306">
        <v>2.0877040809786487E-2</v>
      </c>
      <c r="T17" s="306">
        <v>2.5142072066446013E-2</v>
      </c>
      <c r="U17" s="306">
        <v>8.2803164969276755E-2</v>
      </c>
      <c r="V17" s="306">
        <v>4.6794736591439477E-2</v>
      </c>
      <c r="W17" s="306">
        <v>2.0085813129124608E-2</v>
      </c>
      <c r="X17" s="306">
        <v>1.8523738045765299E-2</v>
      </c>
      <c r="Y17" s="306">
        <v>8.4551997507872935E-3</v>
      </c>
      <c r="Z17" s="307">
        <v>1.7625377621432458E-4</v>
      </c>
      <c r="AA17" s="306">
        <v>2.3429179978700745E-4</v>
      </c>
      <c r="AB17" s="306">
        <v>5.6199982016005753E-6</v>
      </c>
      <c r="AC17" s="306">
        <v>1.2510142772004386E-5</v>
      </c>
      <c r="AD17" s="306">
        <v>0</v>
      </c>
      <c r="AE17" s="306">
        <v>0</v>
      </c>
      <c r="AF17" s="306">
        <v>1.5228633367704196E-5</v>
      </c>
      <c r="AG17" s="306">
        <v>6.6375283347318062E-5</v>
      </c>
      <c r="AH17" s="306">
        <v>1.7316131001865383E-4</v>
      </c>
      <c r="AI17" s="306">
        <v>9.903539525026244E-5</v>
      </c>
      <c r="AJ17" s="306">
        <v>1.283965341992494E-3</v>
      </c>
      <c r="AK17" s="306">
        <v>2.0743398553568426E-4</v>
      </c>
      <c r="AL17" s="307">
        <v>6.7575189427049006E-4</v>
      </c>
      <c r="AM17" s="306">
        <v>3.4750532975215648E-4</v>
      </c>
      <c r="AN17" s="306">
        <v>9.4679389596405894E-4</v>
      </c>
      <c r="AO17" s="306">
        <v>3.7998195616409276E-3</v>
      </c>
      <c r="AP17" s="308">
        <v>1.2644303287091735E-2</v>
      </c>
      <c r="AQ17" s="306">
        <v>8.5970970468971642E-5</v>
      </c>
      <c r="AR17" s="306">
        <v>6.0558701736942728E-4</v>
      </c>
      <c r="AS17" s="306">
        <v>0</v>
      </c>
      <c r="AT17" s="306">
        <v>0</v>
      </c>
      <c r="AU17" s="306">
        <v>-1.5833294715541344E-3</v>
      </c>
      <c r="AV17" s="306">
        <v>-0.13302428179985179</v>
      </c>
      <c r="AW17" s="308">
        <v>-2.9587972727925383E-4</v>
      </c>
      <c r="AX17" s="308">
        <v>1.2148754603131506E-2</v>
      </c>
      <c r="AY17" s="306">
        <v>8.8729792503545561E-3</v>
      </c>
      <c r="AZ17" s="306">
        <v>1.5702903962728304E-2</v>
      </c>
      <c r="BA17" s="308">
        <v>1.4103973094101678E-2</v>
      </c>
      <c r="BB17" s="308">
        <v>5.767155476392778E-3</v>
      </c>
      <c r="BC17" s="306">
        <v>1.269528020983845E-2</v>
      </c>
      <c r="BD17" s="309">
        <v>4.3376510557664623E-2</v>
      </c>
      <c r="BE17" s="306">
        <v>2.0599712797465912E-2</v>
      </c>
      <c r="BF17" s="308">
        <v>2.5828250379719121E-2</v>
      </c>
      <c r="BG17" s="307">
        <v>-1.0648731000052701E-2</v>
      </c>
      <c r="BH17" s="308">
        <v>7.099926557883076E-3</v>
      </c>
    </row>
    <row r="18" spans="1:60">
      <c r="A18" s="116" t="s">
        <v>176</v>
      </c>
      <c r="B18" s="98" t="s">
        <v>15</v>
      </c>
      <c r="C18" s="306">
        <v>1.582684799413044E-3</v>
      </c>
      <c r="D18" s="306">
        <v>7.4101519081141163E-4</v>
      </c>
      <c r="E18" s="306">
        <v>1.7666688477393183E-3</v>
      </c>
      <c r="F18" s="306">
        <v>2.5850122588210213E-2</v>
      </c>
      <c r="G18" s="306">
        <v>8.8258328659272609E-3</v>
      </c>
      <c r="H18" s="306">
        <v>1.6725515703400855E-3</v>
      </c>
      <c r="I18" s="306">
        <v>6.0528885411967586E-3</v>
      </c>
      <c r="J18" s="306">
        <v>1.0563286899933019E-2</v>
      </c>
      <c r="K18" s="306">
        <v>1.0772117589825561E-3</v>
      </c>
      <c r="L18" s="306">
        <v>7.7381759529536031E-3</v>
      </c>
      <c r="M18" s="306">
        <v>1.0722960940508921E-2</v>
      </c>
      <c r="N18" s="307">
        <v>4.8209003926191806E-4</v>
      </c>
      <c r="O18" s="306">
        <v>1.5798816354124865E-3</v>
      </c>
      <c r="P18" s="306">
        <v>9.0720561123876747E-2</v>
      </c>
      <c r="Q18" s="306">
        <v>3.5915500793733214E-2</v>
      </c>
      <c r="R18" s="306">
        <v>3.4044904384449917E-2</v>
      </c>
      <c r="S18" s="306">
        <v>3.4738096967573504E-2</v>
      </c>
      <c r="T18" s="306">
        <v>1.5462436770124275E-2</v>
      </c>
      <c r="U18" s="306">
        <v>3.0054113510699941E-2</v>
      </c>
      <c r="V18" s="306">
        <v>2.3029113398695032E-2</v>
      </c>
      <c r="W18" s="306">
        <v>1.844573811367398E-2</v>
      </c>
      <c r="X18" s="306">
        <v>1.5539139535442654E-2</v>
      </c>
      <c r="Y18" s="306">
        <v>9.503286033668551E-2</v>
      </c>
      <c r="Z18" s="307">
        <v>5.9999342472959205E-4</v>
      </c>
      <c r="AA18" s="306">
        <v>7.8807241746538866E-4</v>
      </c>
      <c r="AB18" s="306">
        <v>1.5173995144321555E-4</v>
      </c>
      <c r="AC18" s="306">
        <v>2.6149673433148056E-3</v>
      </c>
      <c r="AD18" s="306">
        <v>1.139934632405109E-4</v>
      </c>
      <c r="AE18" s="306">
        <v>3.1676305783994737E-4</v>
      </c>
      <c r="AF18" s="306">
        <v>1.7945225062007556E-3</v>
      </c>
      <c r="AG18" s="306">
        <v>4.7464589412516122E-4</v>
      </c>
      <c r="AH18" s="306">
        <v>3.9285459291909753E-3</v>
      </c>
      <c r="AI18" s="306">
        <v>1.7543412872903633E-4</v>
      </c>
      <c r="AJ18" s="306">
        <v>3.3370558807075675E-4</v>
      </c>
      <c r="AK18" s="306">
        <v>2.2481358972921456E-3</v>
      </c>
      <c r="AL18" s="307">
        <v>1.9320944192195814E-3</v>
      </c>
      <c r="AM18" s="306">
        <v>2.4789839501517751E-3</v>
      </c>
      <c r="AN18" s="306">
        <v>3.7129172390747411E-4</v>
      </c>
      <c r="AO18" s="306">
        <v>5.8164835748023141E-3</v>
      </c>
      <c r="AP18" s="308">
        <v>1.2266979395446014E-2</v>
      </c>
      <c r="AQ18" s="306">
        <v>2.002407187173131E-3</v>
      </c>
      <c r="AR18" s="306">
        <v>1.0324354165676096E-3</v>
      </c>
      <c r="AS18" s="306">
        <v>2.8801705060939609E-6</v>
      </c>
      <c r="AT18" s="306">
        <v>6.2775213729985495E-4</v>
      </c>
      <c r="AU18" s="306">
        <v>4.1211842292394746E-3</v>
      </c>
      <c r="AV18" s="306">
        <v>-5.9989315318730939E-2</v>
      </c>
      <c r="AW18" s="308">
        <v>1.2197194518816345E-3</v>
      </c>
      <c r="AX18" s="308">
        <v>1.2590024663456318E-2</v>
      </c>
      <c r="AY18" s="306">
        <v>7.5053664773133619E-3</v>
      </c>
      <c r="AZ18" s="306">
        <v>4.0257692819592239E-2</v>
      </c>
      <c r="BA18" s="308">
        <v>3.2590155062825095E-2</v>
      </c>
      <c r="BB18" s="308">
        <v>1.4428191637185329E-2</v>
      </c>
      <c r="BC18" s="306">
        <v>1.8180491126009717E-2</v>
      </c>
      <c r="BD18" s="309">
        <v>1.3672277387530789E-2</v>
      </c>
      <c r="BE18" s="306">
        <v>2.4986026167272486E-2</v>
      </c>
      <c r="BF18" s="308">
        <v>2.2388893711962194E-2</v>
      </c>
      <c r="BG18" s="307">
        <v>7.9139917810911072E-3</v>
      </c>
      <c r="BH18" s="308">
        <v>1.6387484633677025E-2</v>
      </c>
    </row>
    <row r="19" spans="1:60">
      <c r="A19" s="116" t="s">
        <v>177</v>
      </c>
      <c r="B19" s="98" t="s">
        <v>278</v>
      </c>
      <c r="C19" s="306">
        <v>0</v>
      </c>
      <c r="D19" s="306">
        <v>0</v>
      </c>
      <c r="E19" s="306">
        <v>0</v>
      </c>
      <c r="F19" s="306">
        <v>2.238567316917173E-3</v>
      </c>
      <c r="G19" s="306">
        <v>0</v>
      </c>
      <c r="H19" s="306">
        <v>0</v>
      </c>
      <c r="I19" s="306">
        <v>7.2805970660621395E-4</v>
      </c>
      <c r="J19" s="306">
        <v>4.4880709115204019E-5</v>
      </c>
      <c r="K19" s="306">
        <v>0</v>
      </c>
      <c r="L19" s="306">
        <v>3.8182376157068737E-4</v>
      </c>
      <c r="M19" s="306">
        <v>1.1477991618396818E-3</v>
      </c>
      <c r="N19" s="307">
        <v>5.8945506983989979E-5</v>
      </c>
      <c r="O19" s="306">
        <v>0</v>
      </c>
      <c r="P19" s="306">
        <v>1.3016244461047596E-3</v>
      </c>
      <c r="Q19" s="306">
        <v>0.16138098452591132</v>
      </c>
      <c r="R19" s="306">
        <v>3.6690563314533402E-2</v>
      </c>
      <c r="S19" s="306">
        <v>1.4288339023316826E-2</v>
      </c>
      <c r="T19" s="306">
        <v>1.9921313932429901E-3</v>
      </c>
      <c r="U19" s="306">
        <v>1.2411734087583356E-2</v>
      </c>
      <c r="V19" s="306">
        <v>1.4577110704395925E-3</v>
      </c>
      <c r="W19" s="306">
        <v>1.4864567275930413E-2</v>
      </c>
      <c r="X19" s="306">
        <v>1.7260855220753229E-4</v>
      </c>
      <c r="Y19" s="306">
        <v>7.0909005508486243E-3</v>
      </c>
      <c r="Z19" s="307">
        <v>0</v>
      </c>
      <c r="AA19" s="306">
        <v>1.1315228966986156E-2</v>
      </c>
      <c r="AB19" s="306">
        <v>0</v>
      </c>
      <c r="AC19" s="306">
        <v>4.1700475906681285E-6</v>
      </c>
      <c r="AD19" s="306">
        <v>0</v>
      </c>
      <c r="AE19" s="306">
        <v>0</v>
      </c>
      <c r="AF19" s="306">
        <v>1.036529561479221E-4</v>
      </c>
      <c r="AG19" s="306">
        <v>0</v>
      </c>
      <c r="AH19" s="306">
        <v>2.8477239135769135E-4</v>
      </c>
      <c r="AI19" s="306">
        <v>0</v>
      </c>
      <c r="AJ19" s="306">
        <v>0</v>
      </c>
      <c r="AK19" s="306">
        <v>0</v>
      </c>
      <c r="AL19" s="307">
        <v>1.9341794131971565E-2</v>
      </c>
      <c r="AM19" s="306">
        <v>6.7558751835170156E-6</v>
      </c>
      <c r="AN19" s="306">
        <v>0</v>
      </c>
      <c r="AO19" s="306">
        <v>0</v>
      </c>
      <c r="AP19" s="308">
        <v>7.7064426283386363E-3</v>
      </c>
      <c r="AQ19" s="306">
        <v>0</v>
      </c>
      <c r="AR19" s="306">
        <v>4.8211298587508529E-5</v>
      </c>
      <c r="AS19" s="306">
        <v>0</v>
      </c>
      <c r="AT19" s="306">
        <v>5.7596258597261696E-3</v>
      </c>
      <c r="AU19" s="306">
        <v>4.5459000422398747E-2</v>
      </c>
      <c r="AV19" s="306">
        <v>0.33026005135540354</v>
      </c>
      <c r="AW19" s="308">
        <v>9.1244100259861832E-3</v>
      </c>
      <c r="AX19" s="308">
        <v>1.2368152987877728E-2</v>
      </c>
      <c r="AY19" s="306">
        <v>9.652314984436941E-2</v>
      </c>
      <c r="AZ19" s="306">
        <v>5.3153600124972139E-2</v>
      </c>
      <c r="BA19" s="308">
        <v>6.3306700594608301E-2</v>
      </c>
      <c r="BB19" s="308">
        <v>3.1937777579672005E-2</v>
      </c>
      <c r="BC19" s="306">
        <v>2.6606572256163825E-2</v>
      </c>
      <c r="BD19" s="309">
        <v>2.3501252537553162E-2</v>
      </c>
      <c r="BE19" s="306">
        <v>2.4255821074885667E-2</v>
      </c>
      <c r="BF19" s="308">
        <v>2.4082605770549822E-2</v>
      </c>
      <c r="BG19" s="307">
        <v>3.8365622584789018E-2</v>
      </c>
      <c r="BH19" s="308">
        <v>2.7681918115479182E-2</v>
      </c>
    </row>
    <row r="20" spans="1:60">
      <c r="A20" s="116" t="s">
        <v>178</v>
      </c>
      <c r="B20" s="98" t="s">
        <v>279</v>
      </c>
      <c r="C20" s="306">
        <v>0</v>
      </c>
      <c r="D20" s="306">
        <v>9.2626898851426453E-5</v>
      </c>
      <c r="E20" s="306">
        <v>0</v>
      </c>
      <c r="F20" s="306">
        <v>2.9314572007248696E-3</v>
      </c>
      <c r="G20" s="306">
        <v>0</v>
      </c>
      <c r="H20" s="306">
        <v>0</v>
      </c>
      <c r="I20" s="306">
        <v>3.7116769356395217E-5</v>
      </c>
      <c r="J20" s="306">
        <v>0</v>
      </c>
      <c r="K20" s="306">
        <v>8.6871916046980331E-6</v>
      </c>
      <c r="L20" s="306">
        <v>2.544302261681309E-3</v>
      </c>
      <c r="M20" s="306">
        <v>1.1096662993200911E-3</v>
      </c>
      <c r="N20" s="307">
        <v>7.7190544859986879E-5</v>
      </c>
      <c r="O20" s="306">
        <v>1.7353390961052483E-4</v>
      </c>
      <c r="P20" s="306">
        <v>5.7484497198609721E-4</v>
      </c>
      <c r="Q20" s="306">
        <v>3.4299289349138764E-3</v>
      </c>
      <c r="R20" s="306">
        <v>0.16471427694396276</v>
      </c>
      <c r="S20" s="306">
        <v>1.8031336925357956E-3</v>
      </c>
      <c r="T20" s="306">
        <v>2.8414413289202523E-3</v>
      </c>
      <c r="U20" s="306">
        <v>1.7520599471632147E-3</v>
      </c>
      <c r="V20" s="306">
        <v>4.9837729712812206E-4</v>
      </c>
      <c r="W20" s="306">
        <v>1.529079142721157E-3</v>
      </c>
      <c r="X20" s="306">
        <v>4.5883286029850352E-5</v>
      </c>
      <c r="Y20" s="306">
        <v>6.1007443447989538E-5</v>
      </c>
      <c r="Z20" s="307">
        <v>9.1323200111049004E-6</v>
      </c>
      <c r="AA20" s="306">
        <v>2.7689030883919062E-4</v>
      </c>
      <c r="AB20" s="306">
        <v>0</v>
      </c>
      <c r="AC20" s="306">
        <v>3.1275356930010964E-6</v>
      </c>
      <c r="AD20" s="306">
        <v>0</v>
      </c>
      <c r="AE20" s="306">
        <v>0</v>
      </c>
      <c r="AF20" s="306">
        <v>6.1405779708484652E-5</v>
      </c>
      <c r="AG20" s="306">
        <v>1.2523638367418503E-6</v>
      </c>
      <c r="AH20" s="306">
        <v>1.3951385167379691E-5</v>
      </c>
      <c r="AI20" s="306">
        <v>0</v>
      </c>
      <c r="AJ20" s="306">
        <v>0</v>
      </c>
      <c r="AK20" s="306">
        <v>0</v>
      </c>
      <c r="AL20" s="307">
        <v>2.2678853723772513E-2</v>
      </c>
      <c r="AM20" s="306">
        <v>8.0226017804264567E-6</v>
      </c>
      <c r="AN20" s="306">
        <v>0</v>
      </c>
      <c r="AO20" s="306">
        <v>0</v>
      </c>
      <c r="AP20" s="308">
        <v>5.0599903918449578E-3</v>
      </c>
      <c r="AQ20" s="306">
        <v>0</v>
      </c>
      <c r="AR20" s="306">
        <v>2.5225877402069866E-5</v>
      </c>
      <c r="AS20" s="306">
        <v>0</v>
      </c>
      <c r="AT20" s="306">
        <v>3.3964006261827571E-3</v>
      </c>
      <c r="AU20" s="306">
        <v>7.7388989827807259E-2</v>
      </c>
      <c r="AV20" s="306">
        <v>2.0335361124993536E-2</v>
      </c>
      <c r="AW20" s="308">
        <v>1.3799150490807708E-2</v>
      </c>
      <c r="AX20" s="308">
        <v>1.2286184632109981E-2</v>
      </c>
      <c r="AY20" s="306">
        <v>0.10237923913198949</v>
      </c>
      <c r="AZ20" s="306">
        <v>3.297233166953243E-2</v>
      </c>
      <c r="BA20" s="308">
        <v>4.9220951019110032E-2</v>
      </c>
      <c r="BB20" s="308">
        <v>2.8713443452306874E-2</v>
      </c>
      <c r="BC20" s="306">
        <v>2.2610245958994385E-2</v>
      </c>
      <c r="BD20" s="309">
        <v>1.966687356391222E-2</v>
      </c>
      <c r="BE20" s="306">
        <v>2.4860519723357212E-2</v>
      </c>
      <c r="BF20" s="308">
        <v>2.3668290050886068E-2</v>
      </c>
      <c r="BG20" s="307">
        <v>3.2841865449864158E-2</v>
      </c>
      <c r="BH20" s="308">
        <v>2.2159462107594702E-2</v>
      </c>
    </row>
    <row r="21" spans="1:60">
      <c r="A21" s="116" t="s">
        <v>179</v>
      </c>
      <c r="B21" s="98" t="s">
        <v>280</v>
      </c>
      <c r="C21" s="306">
        <v>8.3326782485653643E-4</v>
      </c>
      <c r="D21" s="306">
        <v>0</v>
      </c>
      <c r="E21" s="306">
        <v>2.1810726515300224E-5</v>
      </c>
      <c r="F21" s="306">
        <v>0</v>
      </c>
      <c r="G21" s="306">
        <v>0</v>
      </c>
      <c r="H21" s="306">
        <v>0</v>
      </c>
      <c r="I21" s="306">
        <v>0</v>
      </c>
      <c r="J21" s="306">
        <v>2.7200429766790314E-6</v>
      </c>
      <c r="K21" s="306">
        <v>0</v>
      </c>
      <c r="L21" s="306">
        <v>0</v>
      </c>
      <c r="M21" s="306">
        <v>0</v>
      </c>
      <c r="N21" s="307">
        <v>0</v>
      </c>
      <c r="O21" s="306">
        <v>0</v>
      </c>
      <c r="P21" s="306">
        <v>2.1928691029442399E-5</v>
      </c>
      <c r="Q21" s="306">
        <v>2.1345489073186655E-3</v>
      </c>
      <c r="R21" s="306">
        <v>6.5828720226201523E-3</v>
      </c>
      <c r="S21" s="306">
        <v>0.13735434995321252</v>
      </c>
      <c r="T21" s="306">
        <v>8.7428963966776997E-5</v>
      </c>
      <c r="U21" s="306">
        <v>6.0366191004651863E-4</v>
      </c>
      <c r="V21" s="306">
        <v>5.2729338603999269E-4</v>
      </c>
      <c r="W21" s="306">
        <v>4.5552706168173844E-4</v>
      </c>
      <c r="X21" s="306">
        <v>1.1361575588343897E-4</v>
      </c>
      <c r="Y21" s="306">
        <v>2.262134407496249E-4</v>
      </c>
      <c r="Z21" s="307">
        <v>0</v>
      </c>
      <c r="AA21" s="306">
        <v>1.0117145899893504E-4</v>
      </c>
      <c r="AB21" s="306">
        <v>2.8099991008002876E-5</v>
      </c>
      <c r="AC21" s="306">
        <v>8.7501498610852895E-4</v>
      </c>
      <c r="AD21" s="306">
        <v>1.1059067329303296E-5</v>
      </c>
      <c r="AE21" s="306">
        <v>0</v>
      </c>
      <c r="AF21" s="306">
        <v>3.0457266735408392E-5</v>
      </c>
      <c r="AG21" s="306">
        <v>3.1309095918546253E-5</v>
      </c>
      <c r="AH21" s="306">
        <v>2.5678755405135916E-3</v>
      </c>
      <c r="AI21" s="306">
        <v>0</v>
      </c>
      <c r="AJ21" s="306">
        <v>1.0618316744426802E-2</v>
      </c>
      <c r="AK21" s="306">
        <v>0</v>
      </c>
      <c r="AL21" s="307">
        <v>7.6423048485733027E-3</v>
      </c>
      <c r="AM21" s="306">
        <v>4.6995556745340239E-4</v>
      </c>
      <c r="AN21" s="306">
        <v>2.4709464226042401E-2</v>
      </c>
      <c r="AO21" s="306">
        <v>0</v>
      </c>
      <c r="AP21" s="308">
        <v>2.4525026225293883E-3</v>
      </c>
      <c r="AQ21" s="306">
        <v>1.418521012738032E-3</v>
      </c>
      <c r="AR21" s="306">
        <v>1.1220536652328578E-3</v>
      </c>
      <c r="AS21" s="306">
        <v>2.4001420884116338E-6</v>
      </c>
      <c r="AT21" s="306">
        <v>1.6767521150669668E-2</v>
      </c>
      <c r="AU21" s="306">
        <v>4.9590571506035297E-2</v>
      </c>
      <c r="AV21" s="306">
        <v>0.15603081324211143</v>
      </c>
      <c r="AW21" s="308">
        <v>1.041521928888553E-2</v>
      </c>
      <c r="AX21" s="308">
        <v>7.9431358959391116E-3</v>
      </c>
      <c r="AY21" s="306">
        <v>5.4795281680920429E-3</v>
      </c>
      <c r="AZ21" s="306">
        <v>5.4926701200477459E-3</v>
      </c>
      <c r="BA21" s="308">
        <v>5.4895935015576601E-3</v>
      </c>
      <c r="BB21" s="308">
        <v>8.3412923592754463E-3</v>
      </c>
      <c r="BC21" s="306">
        <v>7.2573180439377376E-3</v>
      </c>
      <c r="BD21" s="309">
        <v>1.7717140408869198E-2</v>
      </c>
      <c r="BE21" s="306">
        <v>7.9488196451287709E-3</v>
      </c>
      <c r="BF21" s="308">
        <v>1.0191190709158257E-2</v>
      </c>
      <c r="BG21" s="307">
        <v>6.8275304509159617E-3</v>
      </c>
      <c r="BH21" s="308">
        <v>6.0073300427952031E-3</v>
      </c>
    </row>
    <row r="22" spans="1:60">
      <c r="A22" s="116" t="s">
        <v>180</v>
      </c>
      <c r="B22" s="98" t="s">
        <v>299</v>
      </c>
      <c r="C22" s="306">
        <v>0</v>
      </c>
      <c r="D22" s="306">
        <v>0</v>
      </c>
      <c r="E22" s="306">
        <v>0</v>
      </c>
      <c r="F22" s="306">
        <v>0</v>
      </c>
      <c r="G22" s="306">
        <v>5.1694680875811285E-7</v>
      </c>
      <c r="H22" s="306">
        <v>0</v>
      </c>
      <c r="I22" s="306">
        <v>1.1420544417352375E-5</v>
      </c>
      <c r="J22" s="306">
        <v>4.7600752091883053E-6</v>
      </c>
      <c r="K22" s="306">
        <v>0</v>
      </c>
      <c r="L22" s="306">
        <v>0</v>
      </c>
      <c r="M22" s="306">
        <v>0</v>
      </c>
      <c r="N22" s="307">
        <v>3.5086611299994034E-7</v>
      </c>
      <c r="O22" s="306">
        <v>3.9768187619078608E-5</v>
      </c>
      <c r="P22" s="306">
        <v>7.0547731711863267E-3</v>
      </c>
      <c r="Q22" s="306">
        <v>2.9848448882097236E-3</v>
      </c>
      <c r="R22" s="306">
        <v>9.6466933317579853E-3</v>
      </c>
      <c r="S22" s="306">
        <v>0.14178100044010136</v>
      </c>
      <c r="T22" s="306">
        <v>0.32269718353837507</v>
      </c>
      <c r="U22" s="306">
        <v>8.501288183088955E-2</v>
      </c>
      <c r="V22" s="306">
        <v>0.31852602788191348</v>
      </c>
      <c r="W22" s="306">
        <v>7.2102918925062692E-3</v>
      </c>
      <c r="X22" s="306">
        <v>1.4333064588372302E-3</v>
      </c>
      <c r="Y22" s="306">
        <v>3.5416710532638174E-4</v>
      </c>
      <c r="Z22" s="307">
        <v>4.5661600055524502E-6</v>
      </c>
      <c r="AA22" s="306">
        <v>2.6624068157614482E-5</v>
      </c>
      <c r="AB22" s="306">
        <v>0</v>
      </c>
      <c r="AC22" s="306">
        <v>2.8147821237009867E-5</v>
      </c>
      <c r="AD22" s="306">
        <v>4.3385571830343702E-5</v>
      </c>
      <c r="AE22" s="306">
        <v>0</v>
      </c>
      <c r="AF22" s="306">
        <v>5.4037086143466497E-6</v>
      </c>
      <c r="AG22" s="306">
        <v>8.6914050269884405E-4</v>
      </c>
      <c r="AH22" s="306">
        <v>1.8694856124288788E-3</v>
      </c>
      <c r="AI22" s="306">
        <v>1.594752821801369E-3</v>
      </c>
      <c r="AJ22" s="306">
        <v>3.4833568692145798E-6</v>
      </c>
      <c r="AK22" s="306">
        <v>0</v>
      </c>
      <c r="AL22" s="307">
        <v>2.4980366306711167E-2</v>
      </c>
      <c r="AM22" s="306">
        <v>1.0978297173215151E-5</v>
      </c>
      <c r="AN22" s="306">
        <v>3.5978168046634243E-2</v>
      </c>
      <c r="AO22" s="306">
        <v>0</v>
      </c>
      <c r="AP22" s="308">
        <v>1.3701400554414572E-2</v>
      </c>
      <c r="AQ22" s="306">
        <v>3.5821237695404851E-5</v>
      </c>
      <c r="AR22" s="306">
        <v>4.7721717414244671E-4</v>
      </c>
      <c r="AS22" s="306">
        <v>0</v>
      </c>
      <c r="AT22" s="306">
        <v>0</v>
      </c>
      <c r="AU22" s="306">
        <v>0</v>
      </c>
      <c r="AV22" s="306">
        <v>-0.28217898564461369</v>
      </c>
      <c r="AW22" s="308">
        <v>-4.9655155877523401E-4</v>
      </c>
      <c r="AX22" s="308">
        <v>1.307056758427089E-2</v>
      </c>
      <c r="AY22" s="306">
        <v>3.6552284507466858E-2</v>
      </c>
      <c r="AZ22" s="306">
        <v>1.0545701303976316E-2</v>
      </c>
      <c r="BA22" s="308">
        <v>1.6634015659218401E-2</v>
      </c>
      <c r="BB22" s="308">
        <v>6.7162466128386535E-3</v>
      </c>
      <c r="BC22" s="306">
        <v>1.4066627937691048E-2</v>
      </c>
      <c r="BD22" s="309">
        <v>4.7311669923220563E-2</v>
      </c>
      <c r="BE22" s="306">
        <v>2.1971056415498427E-2</v>
      </c>
      <c r="BF22" s="308">
        <v>2.7788131821682417E-2</v>
      </c>
      <c r="BG22" s="307">
        <v>-1.0526764155018973E-2</v>
      </c>
      <c r="BH22" s="308">
        <v>8.2205271794869687E-3</v>
      </c>
    </row>
    <row r="23" spans="1:60">
      <c r="A23" s="116" t="s">
        <v>181</v>
      </c>
      <c r="B23" s="98" t="s">
        <v>16</v>
      </c>
      <c r="C23" s="306">
        <v>3.6684747006262609E-5</v>
      </c>
      <c r="D23" s="306">
        <v>0</v>
      </c>
      <c r="E23" s="306">
        <v>1.4176972234945147E-3</v>
      </c>
      <c r="F23" s="306">
        <v>1.5989766549408379E-4</v>
      </c>
      <c r="G23" s="306">
        <v>5.1694680875811285E-7</v>
      </c>
      <c r="H23" s="306">
        <v>0</v>
      </c>
      <c r="I23" s="306">
        <v>7.4233538712790433E-5</v>
      </c>
      <c r="J23" s="306">
        <v>3.4000537208487894E-6</v>
      </c>
      <c r="K23" s="306">
        <v>0</v>
      </c>
      <c r="L23" s="306">
        <v>2.1410678218917049E-5</v>
      </c>
      <c r="M23" s="306">
        <v>3.0506290015672606E-5</v>
      </c>
      <c r="N23" s="307">
        <v>0</v>
      </c>
      <c r="O23" s="306">
        <v>3.6152897835526007E-6</v>
      </c>
      <c r="P23" s="306">
        <v>8.2545858375115326E-4</v>
      </c>
      <c r="Q23" s="306">
        <v>2.2808702876726556E-2</v>
      </c>
      <c r="R23" s="306">
        <v>2.0824718145814727E-2</v>
      </c>
      <c r="S23" s="306">
        <v>2.2355439524519627E-2</v>
      </c>
      <c r="T23" s="306">
        <v>3.9624055454942859E-2</v>
      </c>
      <c r="U23" s="306">
        <v>0.15129718563913197</v>
      </c>
      <c r="V23" s="306">
        <v>2.4201065472829082E-2</v>
      </c>
      <c r="W23" s="306">
        <v>2.3518693480901607E-2</v>
      </c>
      <c r="X23" s="306">
        <v>1.3371700500127818E-3</v>
      </c>
      <c r="Y23" s="306">
        <v>8.4379233066250309E-3</v>
      </c>
      <c r="Z23" s="307">
        <v>2.7396960033314705E-6</v>
      </c>
      <c r="AA23" s="306">
        <v>2.0234291799787007E-4</v>
      </c>
      <c r="AB23" s="306">
        <v>0</v>
      </c>
      <c r="AC23" s="306">
        <v>2.1128241126051851E-4</v>
      </c>
      <c r="AD23" s="306">
        <v>2.5520924606084528E-6</v>
      </c>
      <c r="AE23" s="306">
        <v>1.1412106270767334E-5</v>
      </c>
      <c r="AF23" s="306">
        <v>1.9797223378015453E-4</v>
      </c>
      <c r="AG23" s="306">
        <v>1.0770328995979913E-4</v>
      </c>
      <c r="AH23" s="306">
        <v>1.6396980920249779E-3</v>
      </c>
      <c r="AI23" s="306">
        <v>4.3349207292400592E-4</v>
      </c>
      <c r="AJ23" s="306">
        <v>7.280215856658472E-5</v>
      </c>
      <c r="AK23" s="306">
        <v>0</v>
      </c>
      <c r="AL23" s="307">
        <v>1.2231964668440516E-2</v>
      </c>
      <c r="AM23" s="306">
        <v>1.7311930157762353E-4</v>
      </c>
      <c r="AN23" s="306">
        <v>0</v>
      </c>
      <c r="AO23" s="306">
        <v>1.1569283022873215E-3</v>
      </c>
      <c r="AP23" s="308">
        <v>9.6730958208632485E-3</v>
      </c>
      <c r="AQ23" s="306">
        <v>5.2531845080311217E-3</v>
      </c>
      <c r="AR23" s="306">
        <v>1.0726059667332082E-2</v>
      </c>
      <c r="AS23" s="306">
        <v>0</v>
      </c>
      <c r="AT23" s="306">
        <v>1.0997432755321834E-2</v>
      </c>
      <c r="AU23" s="306">
        <v>5.0624196683344225E-2</v>
      </c>
      <c r="AV23" s="306">
        <v>0.24812587243869233</v>
      </c>
      <c r="AW23" s="308">
        <v>1.6160615392367756E-2</v>
      </c>
      <c r="AX23" s="308">
        <v>1.8035836335300492E-2</v>
      </c>
      <c r="AY23" s="306">
        <v>0.14437006743442224</v>
      </c>
      <c r="AZ23" s="306">
        <v>6.6614253028728879E-2</v>
      </c>
      <c r="BA23" s="308">
        <v>8.4817407104969975E-2</v>
      </c>
      <c r="BB23" s="308">
        <v>4.5068448707622832E-2</v>
      </c>
      <c r="BC23" s="306">
        <v>3.6702721213023919E-2</v>
      </c>
      <c r="BD23" s="309">
        <v>4.6007036256008438E-2</v>
      </c>
      <c r="BE23" s="306">
        <v>2.6309434925417111E-2</v>
      </c>
      <c r="BF23" s="308">
        <v>3.0831126250139094E-2</v>
      </c>
      <c r="BG23" s="307">
        <v>5.6718773394130735E-2</v>
      </c>
      <c r="BH23" s="308">
        <v>3.9204337366369586E-2</v>
      </c>
    </row>
    <row r="24" spans="1:60">
      <c r="A24" s="116" t="s">
        <v>182</v>
      </c>
      <c r="B24" s="98" t="s">
        <v>330</v>
      </c>
      <c r="C24" s="306">
        <v>1.0481356287503603E-5</v>
      </c>
      <c r="D24" s="306">
        <v>0</v>
      </c>
      <c r="E24" s="306">
        <v>4.3621453030600448E-5</v>
      </c>
      <c r="F24" s="306">
        <v>0</v>
      </c>
      <c r="G24" s="306">
        <v>2.2228712776598853E-5</v>
      </c>
      <c r="H24" s="306">
        <v>0</v>
      </c>
      <c r="I24" s="306">
        <v>0</v>
      </c>
      <c r="J24" s="306">
        <v>2.5160397534281043E-5</v>
      </c>
      <c r="K24" s="306">
        <v>0</v>
      </c>
      <c r="L24" s="306">
        <v>5.3526695547292622E-6</v>
      </c>
      <c r="M24" s="306">
        <v>7.6265725039181514E-6</v>
      </c>
      <c r="N24" s="307">
        <v>3.5086611299994034E-7</v>
      </c>
      <c r="O24" s="306">
        <v>0</v>
      </c>
      <c r="P24" s="306">
        <v>3.9158376838290004E-5</v>
      </c>
      <c r="Q24" s="306">
        <v>4.8681067608266697E-4</v>
      </c>
      <c r="R24" s="306">
        <v>1.9923526093448287E-4</v>
      </c>
      <c r="S24" s="306">
        <v>3.8455457897682848E-5</v>
      </c>
      <c r="T24" s="306">
        <v>4.0592018984575034E-5</v>
      </c>
      <c r="U24" s="306">
        <v>5.5652128366544562E-5</v>
      </c>
      <c r="V24" s="306">
        <v>1.3884825516917613E-2</v>
      </c>
      <c r="W24" s="306">
        <v>1.1490292744954572E-3</v>
      </c>
      <c r="X24" s="306">
        <v>5.6807877941719487E-5</v>
      </c>
      <c r="Y24" s="306">
        <v>1.7044291943832121E-3</v>
      </c>
      <c r="Z24" s="307">
        <v>1.2785248015546862E-5</v>
      </c>
      <c r="AA24" s="306">
        <v>1.0649627263045793E-5</v>
      </c>
      <c r="AB24" s="306">
        <v>1.6859994604801726E-5</v>
      </c>
      <c r="AC24" s="306">
        <v>2.9572587497154811E-4</v>
      </c>
      <c r="AD24" s="306">
        <v>1.4291717779407336E-4</v>
      </c>
      <c r="AE24" s="306">
        <v>6.4154543359989336E-5</v>
      </c>
      <c r="AF24" s="306">
        <v>1.4344390139902017E-4</v>
      </c>
      <c r="AG24" s="306">
        <v>1.9536875853172863E-4</v>
      </c>
      <c r="AH24" s="306">
        <v>1.3352296274898093E-3</v>
      </c>
      <c r="AI24" s="306">
        <v>1.256334728317615E-4</v>
      </c>
      <c r="AJ24" s="306">
        <v>2.5080169458344974E-5</v>
      </c>
      <c r="AK24" s="306">
        <v>7.2882211134159334E-5</v>
      </c>
      <c r="AL24" s="307">
        <v>1.9823481202175452E-3</v>
      </c>
      <c r="AM24" s="306">
        <v>1.2625041749197424E-4</v>
      </c>
      <c r="AN24" s="306">
        <v>0</v>
      </c>
      <c r="AO24" s="306">
        <v>0</v>
      </c>
      <c r="AP24" s="308">
        <v>5.4401377956050337E-4</v>
      </c>
      <c r="AQ24" s="306">
        <v>6.4120015474774682E-4</v>
      </c>
      <c r="AR24" s="306">
        <v>1.001616696609949E-2</v>
      </c>
      <c r="AS24" s="306">
        <v>0</v>
      </c>
      <c r="AT24" s="306">
        <v>3.2372393030381898E-2</v>
      </c>
      <c r="AU24" s="306">
        <v>2.2531750483255061E-2</v>
      </c>
      <c r="AV24" s="306">
        <v>-0.10398607544763644</v>
      </c>
      <c r="AW24" s="308">
        <v>1.0508179285506188E-2</v>
      </c>
      <c r="AX24" s="308">
        <v>6.1352102629477897E-3</v>
      </c>
      <c r="AY24" s="306">
        <v>3.8013968794663337E-2</v>
      </c>
      <c r="AZ24" s="306">
        <v>3.3187064475584907E-2</v>
      </c>
      <c r="BA24" s="308">
        <v>3.4317074928218332E-2</v>
      </c>
      <c r="BB24" s="308">
        <v>2.0532877053804209E-2</v>
      </c>
      <c r="BC24" s="306">
        <v>1.4012647365477183E-2</v>
      </c>
      <c r="BD24" s="309">
        <v>4.4224220625074633E-2</v>
      </c>
      <c r="BE24" s="306">
        <v>1.7271407020290912E-3</v>
      </c>
      <c r="BF24" s="308">
        <v>1.1482576117183932E-2</v>
      </c>
      <c r="BG24" s="307">
        <v>2.7938689820713174E-2</v>
      </c>
      <c r="BH24" s="308">
        <v>1.5090594182969539E-2</v>
      </c>
    </row>
    <row r="25" spans="1:60">
      <c r="A25" s="116" t="s">
        <v>183</v>
      </c>
      <c r="B25" s="98" t="s">
        <v>257</v>
      </c>
      <c r="C25" s="306">
        <v>0</v>
      </c>
      <c r="D25" s="306">
        <v>0</v>
      </c>
      <c r="E25" s="306">
        <v>4.4537503544243059E-2</v>
      </c>
      <c r="F25" s="306">
        <v>1.0659844366272253E-4</v>
      </c>
      <c r="G25" s="306">
        <v>5.1694680875811285E-7</v>
      </c>
      <c r="H25" s="306">
        <v>0</v>
      </c>
      <c r="I25" s="306">
        <v>0</v>
      </c>
      <c r="J25" s="306">
        <v>0</v>
      </c>
      <c r="K25" s="306">
        <v>0</v>
      </c>
      <c r="L25" s="306">
        <v>0</v>
      </c>
      <c r="M25" s="306">
        <v>0</v>
      </c>
      <c r="N25" s="307">
        <v>0</v>
      </c>
      <c r="O25" s="306">
        <v>0</v>
      </c>
      <c r="P25" s="306">
        <v>0</v>
      </c>
      <c r="Q25" s="306">
        <v>0</v>
      </c>
      <c r="R25" s="306">
        <v>1.303137607856356E-3</v>
      </c>
      <c r="S25" s="306">
        <v>0</v>
      </c>
      <c r="T25" s="306">
        <v>0</v>
      </c>
      <c r="U25" s="306">
        <v>0</v>
      </c>
      <c r="V25" s="306">
        <v>0</v>
      </c>
      <c r="W25" s="306">
        <v>0.34343987753159388</v>
      </c>
      <c r="X25" s="306">
        <v>2.1849183823738266E-6</v>
      </c>
      <c r="Y25" s="306">
        <v>1.6196666402121115E-6</v>
      </c>
      <c r="Z25" s="307">
        <v>0</v>
      </c>
      <c r="AA25" s="306">
        <v>0</v>
      </c>
      <c r="AB25" s="306">
        <v>0</v>
      </c>
      <c r="AC25" s="306">
        <v>4.8650555224461496E-6</v>
      </c>
      <c r="AD25" s="306">
        <v>0</v>
      </c>
      <c r="AE25" s="306">
        <v>0</v>
      </c>
      <c r="AF25" s="306">
        <v>1.3673347779247697E-2</v>
      </c>
      <c r="AG25" s="306">
        <v>0</v>
      </c>
      <c r="AH25" s="306">
        <v>4.6179084904026781E-3</v>
      </c>
      <c r="AI25" s="306">
        <v>5.036657244156204E-5</v>
      </c>
      <c r="AJ25" s="306">
        <v>0</v>
      </c>
      <c r="AK25" s="306">
        <v>0</v>
      </c>
      <c r="AL25" s="307">
        <v>2.1996686463417178E-2</v>
      </c>
      <c r="AM25" s="306">
        <v>2.7023500734068063E-5</v>
      </c>
      <c r="AN25" s="306">
        <v>0</v>
      </c>
      <c r="AO25" s="306">
        <v>0</v>
      </c>
      <c r="AP25" s="308">
        <v>1.1928517297810607E-2</v>
      </c>
      <c r="AQ25" s="306">
        <v>0</v>
      </c>
      <c r="AR25" s="306">
        <v>8.1409051127791718E-3</v>
      </c>
      <c r="AS25" s="306">
        <v>0</v>
      </c>
      <c r="AT25" s="306">
        <v>3.0453825560759214E-2</v>
      </c>
      <c r="AU25" s="306">
        <v>4.0649620506953067E-2</v>
      </c>
      <c r="AV25" s="306">
        <v>0.13609181932548642</v>
      </c>
      <c r="AW25" s="308">
        <v>1.3202614250528643E-2</v>
      </c>
      <c r="AX25" s="308">
        <v>1.8653034820287441E-2</v>
      </c>
      <c r="AY25" s="306">
        <v>0.13420676808786169</v>
      </c>
      <c r="AZ25" s="306">
        <v>3.9530174036987685E-2</v>
      </c>
      <c r="BA25" s="308">
        <v>6.1694595335822423E-2</v>
      </c>
      <c r="BB25" s="308">
        <v>3.3620086016586552E-2</v>
      </c>
      <c r="BC25" s="306">
        <v>3.0684076406179057E-2</v>
      </c>
      <c r="BD25" s="309">
        <v>2.3882590843419028E-2</v>
      </c>
      <c r="BE25" s="306">
        <v>3.8124947803394822E-2</v>
      </c>
      <c r="BF25" s="308">
        <v>3.4855537440748242E-2</v>
      </c>
      <c r="BG25" s="307">
        <v>3.2609122735472798E-2</v>
      </c>
      <c r="BH25" s="308">
        <v>2.8906809007270596E-2</v>
      </c>
    </row>
    <row r="26" spans="1:60">
      <c r="A26" s="116" t="s">
        <v>184</v>
      </c>
      <c r="B26" s="98" t="s">
        <v>17</v>
      </c>
      <c r="C26" s="306">
        <v>1.0324135943191048E-3</v>
      </c>
      <c r="D26" s="306">
        <v>3.0566876620970731E-3</v>
      </c>
      <c r="E26" s="306">
        <v>6.3251106894370648E-3</v>
      </c>
      <c r="F26" s="306">
        <v>5.8096151796183772E-3</v>
      </c>
      <c r="G26" s="306">
        <v>8.6748843977698907E-3</v>
      </c>
      <c r="H26" s="306">
        <v>1.5585702781391314E-2</v>
      </c>
      <c r="I26" s="306">
        <v>1.5066553222592122E-2</v>
      </c>
      <c r="J26" s="306">
        <v>4.3330284618496974E-3</v>
      </c>
      <c r="K26" s="306">
        <v>1.1892765306831608E-2</v>
      </c>
      <c r="L26" s="306">
        <v>2.0928937958991415E-3</v>
      </c>
      <c r="M26" s="306">
        <v>1.2633417352740418E-2</v>
      </c>
      <c r="N26" s="307">
        <v>7.8267703826896701E-3</v>
      </c>
      <c r="O26" s="306">
        <v>3.2877445291627352E-2</v>
      </c>
      <c r="P26" s="306">
        <v>5.9787009756701176E-3</v>
      </c>
      <c r="Q26" s="306">
        <v>9.726940937347002E-4</v>
      </c>
      <c r="R26" s="306">
        <v>3.6186683439495609E-3</v>
      </c>
      <c r="S26" s="306">
        <v>1.066925315227934E-2</v>
      </c>
      <c r="T26" s="306">
        <v>6.4978455005308185E-3</v>
      </c>
      <c r="U26" s="306">
        <v>3.0772353332089346E-3</v>
      </c>
      <c r="V26" s="306">
        <v>6.8037856263224858E-3</v>
      </c>
      <c r="W26" s="306">
        <v>2.2607639357538128E-3</v>
      </c>
      <c r="X26" s="306">
        <v>5.7830419744670437E-2</v>
      </c>
      <c r="Y26" s="306">
        <v>3.2819845019498085E-3</v>
      </c>
      <c r="Z26" s="307">
        <v>1.1934115790511885E-2</v>
      </c>
      <c r="AA26" s="306">
        <v>3.8232161874334398E-3</v>
      </c>
      <c r="AB26" s="306">
        <v>4.0014387195396097E-3</v>
      </c>
      <c r="AC26" s="306">
        <v>6.7311518192701373E-3</v>
      </c>
      <c r="AD26" s="306">
        <v>1.6022036467699868E-2</v>
      </c>
      <c r="AE26" s="306">
        <v>7.0323249452296002E-5</v>
      </c>
      <c r="AF26" s="306">
        <v>2.5441642648819365E-3</v>
      </c>
      <c r="AG26" s="306">
        <v>1.8471114228105549E-2</v>
      </c>
      <c r="AH26" s="306">
        <v>8.8788256544635822E-3</v>
      </c>
      <c r="AI26" s="306">
        <v>1.7495875883183507E-2</v>
      </c>
      <c r="AJ26" s="306">
        <v>3.9208664919879307E-3</v>
      </c>
      <c r="AK26" s="306">
        <v>4.9520659303694564E-2</v>
      </c>
      <c r="AL26" s="307">
        <v>7.4931475871006237E-3</v>
      </c>
      <c r="AM26" s="306">
        <v>6.3479892193121761E-3</v>
      </c>
      <c r="AN26" s="306">
        <v>6.3230980581442844E-2</v>
      </c>
      <c r="AO26" s="306">
        <v>1.7194714217481292E-3</v>
      </c>
      <c r="AP26" s="308">
        <v>7.4796376006800247E-3</v>
      </c>
      <c r="AQ26" s="306">
        <v>1.9939891963147112E-2</v>
      </c>
      <c r="AR26" s="306">
        <v>1.2173975242294967E-2</v>
      </c>
      <c r="AS26" s="306">
        <v>2.4001420884116339E-7</v>
      </c>
      <c r="AT26" s="306">
        <v>3.7952847967587067E-3</v>
      </c>
      <c r="AU26" s="306">
        <v>8.681013309555426E-3</v>
      </c>
      <c r="AV26" s="306">
        <v>1.6664656108363349E-2</v>
      </c>
      <c r="AW26" s="308">
        <v>9.0996831351974131E-3</v>
      </c>
      <c r="AX26" s="308">
        <v>1.2134214650965451E-2</v>
      </c>
      <c r="AY26" s="306">
        <v>1.5494293544933726E-2</v>
      </c>
      <c r="AZ26" s="306">
        <v>2.5457692382391539E-2</v>
      </c>
      <c r="BA26" s="308">
        <v>2.3125194349318322E-2</v>
      </c>
      <c r="BB26" s="308">
        <v>1.5005102398542145E-2</v>
      </c>
      <c r="BC26" s="306">
        <v>1.5206429789932056E-2</v>
      </c>
      <c r="BD26" s="309">
        <v>4.062473345029808E-2</v>
      </c>
      <c r="BE26" s="306">
        <v>1.8169110432220734E-2</v>
      </c>
      <c r="BF26" s="308">
        <v>2.3323920608745888E-2</v>
      </c>
      <c r="BG26" s="307">
        <v>8.1978580275358145E-3</v>
      </c>
      <c r="BH26" s="308">
        <v>1.1747940863951584E-2</v>
      </c>
    </row>
    <row r="27" spans="1:60">
      <c r="A27" s="116" t="s">
        <v>185</v>
      </c>
      <c r="B27" s="98" t="s">
        <v>18</v>
      </c>
      <c r="C27" s="306">
        <v>2.767078059900951E-3</v>
      </c>
      <c r="D27" s="306">
        <v>1.2041496850685438E-3</v>
      </c>
      <c r="E27" s="306">
        <v>1.3086435909180135E-3</v>
      </c>
      <c r="F27" s="306">
        <v>7.4085918345592151E-3</v>
      </c>
      <c r="G27" s="306">
        <v>6.5186992584398027E-4</v>
      </c>
      <c r="H27" s="306">
        <v>1.7592764665799417E-3</v>
      </c>
      <c r="I27" s="306">
        <v>3.6717050301787887E-3</v>
      </c>
      <c r="J27" s="306">
        <v>3.4292941828480889E-3</v>
      </c>
      <c r="K27" s="306">
        <v>1.2248940162624226E-3</v>
      </c>
      <c r="L27" s="306">
        <v>3.0349636375314915E-3</v>
      </c>
      <c r="M27" s="306">
        <v>5.636037080395514E-3</v>
      </c>
      <c r="N27" s="307">
        <v>4.0746081702683077E-3</v>
      </c>
      <c r="O27" s="306">
        <v>2.9283847246776066E-3</v>
      </c>
      <c r="P27" s="306">
        <v>3.0230266919159879E-3</v>
      </c>
      <c r="Q27" s="306">
        <v>1.6811195347388099E-3</v>
      </c>
      <c r="R27" s="306">
        <v>1.6668577935158189E-3</v>
      </c>
      <c r="S27" s="306">
        <v>9.0583967492319586E-4</v>
      </c>
      <c r="T27" s="306">
        <v>2.8008493099356772E-3</v>
      </c>
      <c r="U27" s="306">
        <v>1.6682543891524181E-3</v>
      </c>
      <c r="V27" s="306">
        <v>1.7468719595582982E-3</v>
      </c>
      <c r="W27" s="306">
        <v>1.1987554254782591E-3</v>
      </c>
      <c r="X27" s="306">
        <v>1.5250730308969309E-3</v>
      </c>
      <c r="Y27" s="306">
        <v>8.2009120882739917E-4</v>
      </c>
      <c r="Z27" s="307">
        <v>1.5923113171362507E-2</v>
      </c>
      <c r="AA27" s="306">
        <v>2.9350372736954206E-2</v>
      </c>
      <c r="AB27" s="306">
        <v>3.1640589875011238E-3</v>
      </c>
      <c r="AC27" s="306">
        <v>3.4375092305740937E-3</v>
      </c>
      <c r="AD27" s="306">
        <v>2.5614501329640172E-3</v>
      </c>
      <c r="AE27" s="306">
        <v>9.0174145657338865E-3</v>
      </c>
      <c r="AF27" s="306">
        <v>5.9372020284539648E-3</v>
      </c>
      <c r="AG27" s="306">
        <v>2.3819960174829994E-3</v>
      </c>
      <c r="AH27" s="306">
        <v>8.9395552134274702E-3</v>
      </c>
      <c r="AI27" s="306">
        <v>5.3484772600584591E-3</v>
      </c>
      <c r="AJ27" s="306">
        <v>2.291700484256272E-3</v>
      </c>
      <c r="AK27" s="306">
        <v>1.5193137859505523E-3</v>
      </c>
      <c r="AL27" s="307">
        <v>1.3873229158480392E-3</v>
      </c>
      <c r="AM27" s="306">
        <v>2.2201494821832792E-3</v>
      </c>
      <c r="AN27" s="306">
        <v>0</v>
      </c>
      <c r="AO27" s="306">
        <v>1.326752640237754E-4</v>
      </c>
      <c r="AP27" s="308">
        <v>3.9107696247182777E-3</v>
      </c>
      <c r="AQ27" s="306">
        <v>0</v>
      </c>
      <c r="AR27" s="306">
        <v>0</v>
      </c>
      <c r="AS27" s="306">
        <v>0</v>
      </c>
      <c r="AT27" s="306">
        <v>0.73360422581813756</v>
      </c>
      <c r="AU27" s="306">
        <v>0.30333263554978152</v>
      </c>
      <c r="AV27" s="306">
        <v>0</v>
      </c>
      <c r="AW27" s="308">
        <v>7.9607241438559934E-2</v>
      </c>
      <c r="AX27" s="308">
        <v>4.6273847457714345E-2</v>
      </c>
      <c r="AY27" s="306">
        <v>0</v>
      </c>
      <c r="AZ27" s="306">
        <v>0</v>
      </c>
      <c r="BA27" s="308">
        <v>0</v>
      </c>
      <c r="BB27" s="308">
        <v>4.6088738624937349E-2</v>
      </c>
      <c r="BC27" s="306">
        <v>3.3339312175192967E-2</v>
      </c>
      <c r="BD27" s="309">
        <v>0</v>
      </c>
      <c r="BE27" s="306">
        <v>0</v>
      </c>
      <c r="BF27" s="308">
        <v>0</v>
      </c>
      <c r="BG27" s="307">
        <v>8.3802906508370731E-2</v>
      </c>
      <c r="BH27" s="308">
        <v>4.7543657400995087E-2</v>
      </c>
    </row>
    <row r="28" spans="1:60">
      <c r="A28" s="116" t="s">
        <v>186</v>
      </c>
      <c r="B28" s="98" t="s">
        <v>258</v>
      </c>
      <c r="C28" s="306">
        <v>8.9877630165343392E-3</v>
      </c>
      <c r="D28" s="306">
        <v>3.7050759540570581E-3</v>
      </c>
      <c r="E28" s="306">
        <v>5.0382778250343523E-3</v>
      </c>
      <c r="F28" s="306">
        <v>2.7342500799488328E-2</v>
      </c>
      <c r="G28" s="306">
        <v>1.545774347548509E-2</v>
      </c>
      <c r="H28" s="306">
        <v>2.5447562410952116E-2</v>
      </c>
      <c r="I28" s="306">
        <v>4.6204667576503371E-2</v>
      </c>
      <c r="J28" s="306">
        <v>3.7954119675090867E-2</v>
      </c>
      <c r="K28" s="306">
        <v>1.1189102786851066E-2</v>
      </c>
      <c r="L28" s="306">
        <v>3.2308713432345829E-2</v>
      </c>
      <c r="M28" s="306">
        <v>5.6753139287906929E-2</v>
      </c>
      <c r="N28" s="307">
        <v>5.366251592054988E-2</v>
      </c>
      <c r="O28" s="306">
        <v>4.4634367667740406E-2</v>
      </c>
      <c r="P28" s="306">
        <v>2.3922635578048128E-2</v>
      </c>
      <c r="Q28" s="306">
        <v>1.1118755841728114E-2</v>
      </c>
      <c r="R28" s="306">
        <v>9.9385961559178091E-3</v>
      </c>
      <c r="S28" s="306">
        <v>1.1233266534778689E-2</v>
      </c>
      <c r="T28" s="306">
        <v>2.7290326609629677E-2</v>
      </c>
      <c r="U28" s="306">
        <v>1.0308083635327972E-2</v>
      </c>
      <c r="V28" s="306">
        <v>4.6878082965361931E-3</v>
      </c>
      <c r="W28" s="306">
        <v>1.586086622955012E-2</v>
      </c>
      <c r="X28" s="306">
        <v>1.4603994467786655E-2</v>
      </c>
      <c r="Y28" s="306">
        <v>3.4223556107681919E-3</v>
      </c>
      <c r="Z28" s="307">
        <v>9.0268417149766397E-2</v>
      </c>
      <c r="AA28" s="306">
        <v>4.4888178913738017E-2</v>
      </c>
      <c r="AB28" s="306">
        <v>9.2246650481071849E-2</v>
      </c>
      <c r="AC28" s="306">
        <v>2.8240952299868123E-2</v>
      </c>
      <c r="AD28" s="306">
        <v>5.1467197955603798E-3</v>
      </c>
      <c r="AE28" s="306">
        <v>3.7579757514332218E-3</v>
      </c>
      <c r="AF28" s="306">
        <v>1.5384849671282581E-2</v>
      </c>
      <c r="AG28" s="306">
        <v>5.7796591065636385E-3</v>
      </c>
      <c r="AH28" s="306">
        <v>1.2046610757174499E-2</v>
      </c>
      <c r="AI28" s="306">
        <v>1.8795786185411237E-2</v>
      </c>
      <c r="AJ28" s="306">
        <v>1.2144723724516632E-2</v>
      </c>
      <c r="AK28" s="306">
        <v>4.6644615125861974E-3</v>
      </c>
      <c r="AL28" s="307">
        <v>5.6091684135173899E-3</v>
      </c>
      <c r="AM28" s="306">
        <v>3.5576438716400607E-2</v>
      </c>
      <c r="AN28" s="306">
        <v>0</v>
      </c>
      <c r="AO28" s="306">
        <v>4.5640290824178744E-3</v>
      </c>
      <c r="AP28" s="308">
        <v>2.1585467763038133E-2</v>
      </c>
      <c r="AQ28" s="306">
        <v>2.7403246836984709E-4</v>
      </c>
      <c r="AR28" s="306">
        <v>1.5783931066306964E-2</v>
      </c>
      <c r="AS28" s="306">
        <v>0</v>
      </c>
      <c r="AT28" s="306">
        <v>0</v>
      </c>
      <c r="AU28" s="306">
        <v>0</v>
      </c>
      <c r="AV28" s="306">
        <v>0</v>
      </c>
      <c r="AW28" s="308">
        <v>8.9151212477001762E-3</v>
      </c>
      <c r="AX28" s="308">
        <v>2.5764845203721968E-2</v>
      </c>
      <c r="AY28" s="306">
        <v>2.6818633421463487E-4</v>
      </c>
      <c r="AZ28" s="306">
        <v>5.5621177699300252E-3</v>
      </c>
      <c r="BA28" s="308">
        <v>4.3227731584699796E-3</v>
      </c>
      <c r="BB28" s="308">
        <v>6.9815203645594483E-3</v>
      </c>
      <c r="BC28" s="306">
        <v>1.9771325048452467E-2</v>
      </c>
      <c r="BD28" s="309">
        <v>3.2543668222551453E-5</v>
      </c>
      <c r="BE28" s="306">
        <v>2.5805063234916469E-4</v>
      </c>
      <c r="BF28" s="308">
        <v>2.0628428444506244E-4</v>
      </c>
      <c r="BG28" s="307">
        <v>1.2525659748688155E-2</v>
      </c>
      <c r="BH28" s="308">
        <v>2.8107087703317258E-2</v>
      </c>
    </row>
    <row r="29" spans="1:60">
      <c r="A29" s="116" t="s">
        <v>187</v>
      </c>
      <c r="B29" s="98" t="s">
        <v>281</v>
      </c>
      <c r="C29" s="306">
        <v>9.3284070958782068E-4</v>
      </c>
      <c r="D29" s="306">
        <v>9.2626898851426453E-5</v>
      </c>
      <c r="E29" s="306">
        <v>3.0535017121420316E-4</v>
      </c>
      <c r="F29" s="306">
        <v>4.1573393028461782E-3</v>
      </c>
      <c r="G29" s="306">
        <v>2.1386089478323128E-3</v>
      </c>
      <c r="H29" s="306">
        <v>1.4495446942947407E-3</v>
      </c>
      <c r="I29" s="306">
        <v>2.158482894879599E-3</v>
      </c>
      <c r="J29" s="306">
        <v>2.322236691339723E-3</v>
      </c>
      <c r="K29" s="306">
        <v>1.7461255125443046E-3</v>
      </c>
      <c r="L29" s="306">
        <v>9.5277518074180867E-4</v>
      </c>
      <c r="M29" s="306">
        <v>1.4223557719807353E-3</v>
      </c>
      <c r="N29" s="307">
        <v>1.1845239974877986E-3</v>
      </c>
      <c r="O29" s="306">
        <v>9.7612824155920215E-4</v>
      </c>
      <c r="P29" s="306">
        <v>6.9701910772156203E-4</v>
      </c>
      <c r="Q29" s="306">
        <v>4.6548373217809294E-4</v>
      </c>
      <c r="R29" s="306">
        <v>4.9461311871525689E-4</v>
      </c>
      <c r="S29" s="306">
        <v>4.059187222533189E-4</v>
      </c>
      <c r="T29" s="306">
        <v>1.8890901142821458E-3</v>
      </c>
      <c r="U29" s="306">
        <v>5.6306859288503903E-4</v>
      </c>
      <c r="V29" s="306">
        <v>1.8370221191070711E-4</v>
      </c>
      <c r="W29" s="306">
        <v>5.4521172684714896E-4</v>
      </c>
      <c r="X29" s="306">
        <v>1.0400211500099414E-3</v>
      </c>
      <c r="Y29" s="306">
        <v>8.6490198587326752E-4</v>
      </c>
      <c r="Z29" s="307">
        <v>8.6939686505718662E-4</v>
      </c>
      <c r="AA29" s="306">
        <v>8.3296059637912673E-2</v>
      </c>
      <c r="AB29" s="306">
        <v>9.2842370290441515E-3</v>
      </c>
      <c r="AC29" s="306">
        <v>3.2373469462220238E-3</v>
      </c>
      <c r="AD29" s="306">
        <v>1.3151783147002227E-3</v>
      </c>
      <c r="AE29" s="306">
        <v>3.8832004851070473E-4</v>
      </c>
      <c r="AF29" s="306">
        <v>2.2901899600076439E-3</v>
      </c>
      <c r="AG29" s="306">
        <v>3.2336034264674575E-3</v>
      </c>
      <c r="AH29" s="306">
        <v>4.1936222473711897E-3</v>
      </c>
      <c r="AI29" s="306">
        <v>8.4813912492324763E-3</v>
      </c>
      <c r="AJ29" s="306">
        <v>4.7446803915571793E-3</v>
      </c>
      <c r="AK29" s="306">
        <v>2.3322307562930987E-3</v>
      </c>
      <c r="AL29" s="307">
        <v>9.3664344838757796E-4</v>
      </c>
      <c r="AM29" s="306">
        <v>8.6314750313409277E-3</v>
      </c>
      <c r="AN29" s="306">
        <v>0</v>
      </c>
      <c r="AO29" s="306">
        <v>1.7300854428700314E-3</v>
      </c>
      <c r="AP29" s="308">
        <v>2.9120677215787069E-3</v>
      </c>
      <c r="AQ29" s="306">
        <v>2.5433078763737447E-4</v>
      </c>
      <c r="AR29" s="306">
        <v>6.1925380029087757E-3</v>
      </c>
      <c r="AS29" s="306">
        <v>-3.7178200949496208E-4</v>
      </c>
      <c r="AT29" s="306">
        <v>0</v>
      </c>
      <c r="AU29" s="306">
        <v>0</v>
      </c>
      <c r="AV29" s="306">
        <v>0</v>
      </c>
      <c r="AW29" s="308">
        <v>3.4289828476395958E-3</v>
      </c>
      <c r="AX29" s="308">
        <v>4.6635272694804256E-3</v>
      </c>
      <c r="AY29" s="306">
        <v>3.2429916721954312E-4</v>
      </c>
      <c r="AZ29" s="306">
        <v>0</v>
      </c>
      <c r="BA29" s="308">
        <v>7.5920595171102416E-5</v>
      </c>
      <c r="BB29" s="308">
        <v>2.0171813015408273E-3</v>
      </c>
      <c r="BC29" s="306">
        <v>3.3811925674565907E-3</v>
      </c>
      <c r="BD29" s="309">
        <v>1.2859997926653396E-5</v>
      </c>
      <c r="BE29" s="306">
        <v>0</v>
      </c>
      <c r="BF29" s="308">
        <v>2.95208234164955E-6</v>
      </c>
      <c r="BG29" s="307">
        <v>3.6654142798131411E-3</v>
      </c>
      <c r="BH29" s="308">
        <v>4.820505227963694E-3</v>
      </c>
    </row>
    <row r="30" spans="1:60">
      <c r="A30" s="116" t="s">
        <v>188</v>
      </c>
      <c r="B30" s="98" t="s">
        <v>300</v>
      </c>
      <c r="C30" s="306">
        <v>4.6117967665015852E-4</v>
      </c>
      <c r="D30" s="306">
        <v>0</v>
      </c>
      <c r="E30" s="306">
        <v>0</v>
      </c>
      <c r="F30" s="306">
        <v>2.1852680950858118E-3</v>
      </c>
      <c r="G30" s="306">
        <v>7.2579331949639047E-4</v>
      </c>
      <c r="H30" s="306">
        <v>1.6106052158830454E-4</v>
      </c>
      <c r="I30" s="306">
        <v>1.0564003586050947E-3</v>
      </c>
      <c r="J30" s="306">
        <v>2.4949594203588416E-3</v>
      </c>
      <c r="K30" s="306">
        <v>1.2162068246577247E-4</v>
      </c>
      <c r="L30" s="306">
        <v>5.8879365102021881E-5</v>
      </c>
      <c r="M30" s="306">
        <v>2.2422123161519366E-3</v>
      </c>
      <c r="N30" s="307">
        <v>9.2277787718984317E-5</v>
      </c>
      <c r="O30" s="306">
        <v>5.4229346753289011E-5</v>
      </c>
      <c r="P30" s="306">
        <v>8.3015758897174801E-5</v>
      </c>
      <c r="Q30" s="306">
        <v>1.8637894455736392E-4</v>
      </c>
      <c r="R30" s="306">
        <v>2.3166890806335219E-5</v>
      </c>
      <c r="S30" s="306">
        <v>1.2818485965894282E-4</v>
      </c>
      <c r="T30" s="306">
        <v>5.7765565478049084E-4</v>
      </c>
      <c r="U30" s="306">
        <v>1.5582595942632477E-4</v>
      </c>
      <c r="V30" s="306">
        <v>1.7009464065806214E-4</v>
      </c>
      <c r="W30" s="306">
        <v>2.1835108083341028E-3</v>
      </c>
      <c r="X30" s="306">
        <v>2.1630691985500883E-4</v>
      </c>
      <c r="Y30" s="306">
        <v>1.7006499722227171E-3</v>
      </c>
      <c r="Z30" s="307">
        <v>6.0410296873458919E-3</v>
      </c>
      <c r="AA30" s="306">
        <v>1.8210862619808307E-3</v>
      </c>
      <c r="AB30" s="306">
        <v>0</v>
      </c>
      <c r="AC30" s="306">
        <v>1.3966184389079339E-3</v>
      </c>
      <c r="AD30" s="306">
        <v>3.1424765164958751E-3</v>
      </c>
      <c r="AE30" s="306">
        <v>1.2337412184613334E-5</v>
      </c>
      <c r="AF30" s="306">
        <v>5.9686417876647089E-3</v>
      </c>
      <c r="AG30" s="306">
        <v>6.2229959047702538E-3</v>
      </c>
      <c r="AH30" s="306">
        <v>2.9557240481667468E-2</v>
      </c>
      <c r="AI30" s="306">
        <v>4.8431137860099772E-3</v>
      </c>
      <c r="AJ30" s="306">
        <v>3.6293095220346705E-3</v>
      </c>
      <c r="AK30" s="306">
        <v>2.8031619666984358E-5</v>
      </c>
      <c r="AL30" s="307">
        <v>3.4054901633726433E-4</v>
      </c>
      <c r="AM30" s="306">
        <v>1.7188635435663166E-2</v>
      </c>
      <c r="AN30" s="306">
        <v>0</v>
      </c>
      <c r="AO30" s="306">
        <v>1.4355463567372499E-2</v>
      </c>
      <c r="AP30" s="308">
        <v>3.6939238943357574E-3</v>
      </c>
      <c r="AQ30" s="306">
        <v>0</v>
      </c>
      <c r="AR30" s="306">
        <v>1.0711870111293417E-3</v>
      </c>
      <c r="AS30" s="306">
        <v>8.3448140129895685E-3</v>
      </c>
      <c r="AT30" s="306">
        <v>0</v>
      </c>
      <c r="AU30" s="306">
        <v>0</v>
      </c>
      <c r="AV30" s="306">
        <v>0</v>
      </c>
      <c r="AW30" s="308">
        <v>2.2327726745003142E-3</v>
      </c>
      <c r="AX30" s="308">
        <v>4.7863673808214834E-3</v>
      </c>
      <c r="AY30" s="306">
        <v>8.1143557531607475E-5</v>
      </c>
      <c r="AZ30" s="306">
        <v>0</v>
      </c>
      <c r="BA30" s="308">
        <v>1.8996247307442929E-5</v>
      </c>
      <c r="BB30" s="308">
        <v>1.3006656191281679E-3</v>
      </c>
      <c r="BC30" s="306">
        <v>3.4537846473960765E-3</v>
      </c>
      <c r="BD30" s="309">
        <v>3.9367340591796107E-6</v>
      </c>
      <c r="BE30" s="306">
        <v>1.0893646543200647E-3</v>
      </c>
      <c r="BF30" s="308">
        <v>8.4019878238050251E-4</v>
      </c>
      <c r="BG30" s="307">
        <v>1.6774631645584659E-3</v>
      </c>
      <c r="BH30" s="308">
        <v>4.5673131961818311E-3</v>
      </c>
    </row>
    <row r="31" spans="1:60">
      <c r="A31" s="116" t="s">
        <v>189</v>
      </c>
      <c r="B31" s="98" t="s">
        <v>301</v>
      </c>
      <c r="C31" s="306">
        <v>6.9077378612792492E-2</v>
      </c>
      <c r="D31" s="306">
        <v>1.5468692108188218E-2</v>
      </c>
      <c r="E31" s="306">
        <v>6.4079914501952065E-2</v>
      </c>
      <c r="F31" s="306">
        <v>4.3492165014390786E-2</v>
      </c>
      <c r="G31" s="306">
        <v>7.9683214995593027E-2</v>
      </c>
      <c r="H31" s="306">
        <v>7.8176299324784732E-2</v>
      </c>
      <c r="I31" s="306">
        <v>9.1489981327409875E-2</v>
      </c>
      <c r="J31" s="306">
        <v>4.6665737318649633E-2</v>
      </c>
      <c r="K31" s="306">
        <v>1.9702550559455138E-2</v>
      </c>
      <c r="L31" s="306">
        <v>5.5971081310618981E-2</v>
      </c>
      <c r="M31" s="306">
        <v>3.7095648659057887E-2</v>
      </c>
      <c r="N31" s="307">
        <v>2.5230431319712712E-2</v>
      </c>
      <c r="O31" s="306">
        <v>3.571183248193259E-2</v>
      </c>
      <c r="P31" s="306">
        <v>4.4231736141458852E-2</v>
      </c>
      <c r="Q31" s="306">
        <v>4.4962761301425749E-2</v>
      </c>
      <c r="R31" s="306">
        <v>4.0660210054198939E-2</v>
      </c>
      <c r="S31" s="306">
        <v>5.5820233552814298E-2</v>
      </c>
      <c r="T31" s="306">
        <v>4.2796477861737341E-2</v>
      </c>
      <c r="U31" s="306">
        <v>5.2853808406090309E-2</v>
      </c>
      <c r="V31" s="306">
        <v>4.5047864631881179E-2</v>
      </c>
      <c r="W31" s="306">
        <v>4.0675991503931919E-2</v>
      </c>
      <c r="X31" s="306">
        <v>7.6920051651470561E-2</v>
      </c>
      <c r="Y31" s="306">
        <v>5.7636377280828058E-2</v>
      </c>
      <c r="Z31" s="307">
        <v>2.1315748137919949E-2</v>
      </c>
      <c r="AA31" s="306">
        <v>1.9526091586794463E-2</v>
      </c>
      <c r="AB31" s="306">
        <v>1.689371459401133E-2</v>
      </c>
      <c r="AC31" s="306">
        <v>1.4187544415350641E-2</v>
      </c>
      <c r="AD31" s="306">
        <v>6.2092409566603659E-3</v>
      </c>
      <c r="AE31" s="306">
        <v>1.4129421304428422E-3</v>
      </c>
      <c r="AF31" s="306">
        <v>1.0344663272810159E-2</v>
      </c>
      <c r="AG31" s="306">
        <v>1.1874913899986224E-2</v>
      </c>
      <c r="AH31" s="306">
        <v>1.0988767493600829E-2</v>
      </c>
      <c r="AI31" s="306">
        <v>1.9523554861364596E-2</v>
      </c>
      <c r="AJ31" s="306">
        <v>5.1629618844124654E-2</v>
      </c>
      <c r="AK31" s="306">
        <v>3.8083758479564953E-2</v>
      </c>
      <c r="AL31" s="307">
        <v>2.558447994636754E-2</v>
      </c>
      <c r="AM31" s="306">
        <v>8.0120879496721073E-2</v>
      </c>
      <c r="AN31" s="306">
        <v>0.22661790368692683</v>
      </c>
      <c r="AO31" s="306">
        <v>1.1309239505386615E-2</v>
      </c>
      <c r="AP31" s="308">
        <v>3.6065541622008118E-2</v>
      </c>
      <c r="AQ31" s="306">
        <v>9.6819432305025002E-2</v>
      </c>
      <c r="AR31" s="306">
        <v>0.17332617383102331</v>
      </c>
      <c r="AS31" s="306">
        <v>8.3764958885566021E-5</v>
      </c>
      <c r="AT31" s="306">
        <v>2.0386250658812791E-2</v>
      </c>
      <c r="AU31" s="306">
        <v>9.0372557824151087E-2</v>
      </c>
      <c r="AV31" s="306">
        <v>5.3854240267461696E-2</v>
      </c>
      <c r="AW31" s="308">
        <v>0.1171351686587034</v>
      </c>
      <c r="AX31" s="308">
        <v>9.7589585716790411E-2</v>
      </c>
      <c r="AY31" s="306">
        <v>3.9404961914789913E-2</v>
      </c>
      <c r="AZ31" s="306">
        <v>8.8485554426400673E-2</v>
      </c>
      <c r="BA31" s="308">
        <v>7.699546079841034E-2</v>
      </c>
      <c r="BB31" s="308">
        <v>0.10023440829393676</v>
      </c>
      <c r="BC31" s="306">
        <v>9.1833085014901353E-2</v>
      </c>
      <c r="BD31" s="309">
        <v>6.0951141193591523E-3</v>
      </c>
      <c r="BE31" s="306">
        <v>0.17211852062231178</v>
      </c>
      <c r="BF31" s="308">
        <v>0.13400694630999649</v>
      </c>
      <c r="BG31" s="307">
        <v>7.2598521381246423E-2</v>
      </c>
      <c r="BH31" s="308">
        <v>7.3864745350522606E-2</v>
      </c>
    </row>
    <row r="32" spans="1:60">
      <c r="A32" s="116" t="s">
        <v>190</v>
      </c>
      <c r="B32" s="98" t="s">
        <v>20</v>
      </c>
      <c r="C32" s="306">
        <v>7.3631527919712815E-3</v>
      </c>
      <c r="D32" s="306">
        <v>1.0374212671359764E-2</v>
      </c>
      <c r="E32" s="306">
        <v>1.0032934197038103E-2</v>
      </c>
      <c r="F32" s="306">
        <v>5.9268734676473721E-2</v>
      </c>
      <c r="G32" s="306">
        <v>5.864244598552032E-3</v>
      </c>
      <c r="H32" s="306">
        <v>1.865824196246051E-2</v>
      </c>
      <c r="I32" s="306">
        <v>1.012431262598288E-2</v>
      </c>
      <c r="J32" s="306">
        <v>6.9129892252297589E-3</v>
      </c>
      <c r="K32" s="306">
        <v>4.8995760650496906E-3</v>
      </c>
      <c r="L32" s="306">
        <v>3.9698965864242023E-3</v>
      </c>
      <c r="M32" s="306">
        <v>1.0414084754100236E-2</v>
      </c>
      <c r="N32" s="307">
        <v>4.6538881228312089E-3</v>
      </c>
      <c r="O32" s="306">
        <v>7.9753292625170374E-3</v>
      </c>
      <c r="P32" s="306">
        <v>1.2020055354281498E-2</v>
      </c>
      <c r="Q32" s="306">
        <v>8.6031037194190165E-3</v>
      </c>
      <c r="R32" s="306">
        <v>6.8075908634416035E-3</v>
      </c>
      <c r="S32" s="306">
        <v>7.9389156415438592E-3</v>
      </c>
      <c r="T32" s="306">
        <v>5.6516580278523701E-3</v>
      </c>
      <c r="U32" s="306">
        <v>5.9835858957864793E-3</v>
      </c>
      <c r="V32" s="306">
        <v>4.2319546595725862E-3</v>
      </c>
      <c r="W32" s="306">
        <v>9.8235787200488742E-3</v>
      </c>
      <c r="X32" s="306">
        <v>1.8139192410467506E-2</v>
      </c>
      <c r="Y32" s="306">
        <v>1.3393023447913951E-2</v>
      </c>
      <c r="Z32" s="307">
        <v>1.4472900753599048E-2</v>
      </c>
      <c r="AA32" s="306">
        <v>2.562300319488818E-2</v>
      </c>
      <c r="AB32" s="306">
        <v>3.0634610196924737E-2</v>
      </c>
      <c r="AC32" s="306">
        <v>1.7535050118759481E-2</v>
      </c>
      <c r="AD32" s="306">
        <v>4.4964466365973461E-2</v>
      </c>
      <c r="AE32" s="306">
        <v>7.6431193789593455E-2</v>
      </c>
      <c r="AF32" s="306">
        <v>1.9668025617508803E-2</v>
      </c>
      <c r="AG32" s="306">
        <v>7.6819997745745097E-3</v>
      </c>
      <c r="AH32" s="306">
        <v>2.0909843687039246E-2</v>
      </c>
      <c r="AI32" s="306">
        <v>7.9890438557026003E-3</v>
      </c>
      <c r="AJ32" s="306">
        <v>8.296659391095286E-3</v>
      </c>
      <c r="AK32" s="306">
        <v>2.7706452878847338E-2</v>
      </c>
      <c r="AL32" s="307">
        <v>8.8280783465890834E-3</v>
      </c>
      <c r="AM32" s="306">
        <v>7.6354056839711372E-3</v>
      </c>
      <c r="AN32" s="306">
        <v>0</v>
      </c>
      <c r="AO32" s="306">
        <v>3.3434166533991404E-3</v>
      </c>
      <c r="AP32" s="308">
        <v>1.6939019222778493E-2</v>
      </c>
      <c r="AQ32" s="306">
        <v>2.3283804502013155E-5</v>
      </c>
      <c r="AR32" s="306">
        <v>5.0116599150103677E-2</v>
      </c>
      <c r="AS32" s="306">
        <v>0</v>
      </c>
      <c r="AT32" s="306">
        <v>0</v>
      </c>
      <c r="AU32" s="306">
        <v>0</v>
      </c>
      <c r="AV32" s="306">
        <v>0</v>
      </c>
      <c r="AW32" s="308">
        <v>2.8284846850864208E-2</v>
      </c>
      <c r="AX32" s="308">
        <v>3.1575529730179956E-2</v>
      </c>
      <c r="AY32" s="306">
        <v>1.8322215290636969E-2</v>
      </c>
      <c r="AZ32" s="306">
        <v>2.8632442091295748E-3</v>
      </c>
      <c r="BA32" s="308">
        <v>6.482292310003559E-3</v>
      </c>
      <c r="BB32" s="308">
        <v>1.9104915823031608E-2</v>
      </c>
      <c r="BC32" s="306">
        <v>2.4561430350167238E-2</v>
      </c>
      <c r="BD32" s="309">
        <v>1.4747793132498658E-2</v>
      </c>
      <c r="BE32" s="306">
        <v>1.0389353049861326E-2</v>
      </c>
      <c r="BF32" s="308">
        <v>1.1389856633024777E-2</v>
      </c>
      <c r="BG32" s="307">
        <v>2.5418107422619209E-2</v>
      </c>
      <c r="BH32" s="308">
        <v>3.0173231195434986E-2</v>
      </c>
    </row>
    <row r="33" spans="1:60">
      <c r="A33" s="116" t="s">
        <v>191</v>
      </c>
      <c r="B33" s="98" t="s">
        <v>21</v>
      </c>
      <c r="C33" s="306">
        <v>4.1401357335639228E-3</v>
      </c>
      <c r="D33" s="306">
        <v>7.4101519081141163E-4</v>
      </c>
      <c r="E33" s="306">
        <v>1.0032934197038103E-3</v>
      </c>
      <c r="F33" s="306">
        <v>7.5151902782219383E-3</v>
      </c>
      <c r="G33" s="306">
        <v>2.9047241184118359E-3</v>
      </c>
      <c r="H33" s="306">
        <v>3.6672241838567802E-3</v>
      </c>
      <c r="I33" s="306">
        <v>2.5553468133825939E-3</v>
      </c>
      <c r="J33" s="306">
        <v>2.2861961218987258E-3</v>
      </c>
      <c r="K33" s="306">
        <v>6.6891375356174852E-4</v>
      </c>
      <c r="L33" s="306">
        <v>3.2704810979395792E-3</v>
      </c>
      <c r="M33" s="306">
        <v>2.8752178339771432E-3</v>
      </c>
      <c r="N33" s="307">
        <v>1.3711847696037669E-3</v>
      </c>
      <c r="O33" s="306">
        <v>1.0665104861480171E-3</v>
      </c>
      <c r="P33" s="306">
        <v>3.6667904071374757E-3</v>
      </c>
      <c r="Q33" s="306">
        <v>2.5091613132946604E-3</v>
      </c>
      <c r="R33" s="306">
        <v>2.2460300636741996E-3</v>
      </c>
      <c r="S33" s="306">
        <v>2.6534265949401162E-3</v>
      </c>
      <c r="T33" s="306">
        <v>1.3520264784862299E-3</v>
      </c>
      <c r="U33" s="306">
        <v>2.9135526027190975E-3</v>
      </c>
      <c r="V33" s="306">
        <v>2.269062506378549E-3</v>
      </c>
      <c r="W33" s="306">
        <v>1.2049711943511092E-3</v>
      </c>
      <c r="X33" s="306">
        <v>2.742072569879152E-3</v>
      </c>
      <c r="Y33" s="306">
        <v>5.3108869132555137E-3</v>
      </c>
      <c r="Z33" s="307">
        <v>5.7122661669461155E-3</v>
      </c>
      <c r="AA33" s="306">
        <v>1.4749733759318424E-3</v>
      </c>
      <c r="AB33" s="306">
        <v>2.1299793184066181E-3</v>
      </c>
      <c r="AC33" s="306">
        <v>2.5953681196386653E-2</v>
      </c>
      <c r="AD33" s="306">
        <v>1.5480992866050876E-2</v>
      </c>
      <c r="AE33" s="306">
        <v>2.8263469138426072E-2</v>
      </c>
      <c r="AF33" s="306">
        <v>2.4955308873528165E-2</v>
      </c>
      <c r="AG33" s="306">
        <v>1.851995641773848E-2</v>
      </c>
      <c r="AH33" s="306">
        <v>1.6922209538315837E-3</v>
      </c>
      <c r="AI33" s="306">
        <v>8.452529505473828E-3</v>
      </c>
      <c r="AJ33" s="306">
        <v>1.6705134537692359E-2</v>
      </c>
      <c r="AK33" s="306">
        <v>1.7900992319336211E-2</v>
      </c>
      <c r="AL33" s="307">
        <v>7.4546553905915445E-3</v>
      </c>
      <c r="AM33" s="306">
        <v>1.3047706190366206E-2</v>
      </c>
      <c r="AN33" s="306">
        <v>0</v>
      </c>
      <c r="AO33" s="306">
        <v>3.182083532346229E-2</v>
      </c>
      <c r="AP33" s="308">
        <v>1.0788485779201558E-2</v>
      </c>
      <c r="AQ33" s="306">
        <v>0</v>
      </c>
      <c r="AR33" s="306">
        <v>0.22260102528255266</v>
      </c>
      <c r="AS33" s="306">
        <v>1.7689047191593742E-4</v>
      </c>
      <c r="AT33" s="306">
        <v>0</v>
      </c>
      <c r="AU33" s="306">
        <v>3.3443007862582447E-2</v>
      </c>
      <c r="AV33" s="306">
        <v>0</v>
      </c>
      <c r="AW33" s="308">
        <v>0.13154415545983564</v>
      </c>
      <c r="AX33" s="308">
        <v>8.0674300024967741E-2</v>
      </c>
      <c r="AY33" s="306">
        <v>4.4285128008775607E-4</v>
      </c>
      <c r="AZ33" s="306">
        <v>2.6730619040040101E-3</v>
      </c>
      <c r="BA33" s="308">
        <v>2.1509547417305633E-3</v>
      </c>
      <c r="BB33" s="308">
        <v>7.7063353412690966E-2</v>
      </c>
      <c r="BC33" s="306">
        <v>5.8725336714843895E-2</v>
      </c>
      <c r="BD33" s="309">
        <v>2.4145302229634948E-5</v>
      </c>
      <c r="BE33" s="306">
        <v>1.5906866555293055E-3</v>
      </c>
      <c r="BF33" s="308">
        <v>1.2310785830462634E-3</v>
      </c>
      <c r="BG33" s="307">
        <v>0.13911649761309305</v>
      </c>
      <c r="BH33" s="308">
        <v>8.322099177557124E-2</v>
      </c>
    </row>
    <row r="34" spans="1:60">
      <c r="A34" s="116" t="s">
        <v>192</v>
      </c>
      <c r="B34" s="98" t="s">
        <v>379</v>
      </c>
      <c r="C34" s="306">
        <v>3.05426722217855E-2</v>
      </c>
      <c r="D34" s="306">
        <v>3.2419414597999262E-2</v>
      </c>
      <c r="E34" s="306">
        <v>2.2770398481973434E-2</v>
      </c>
      <c r="F34" s="306">
        <v>3.4218100415733928E-2</v>
      </c>
      <c r="G34" s="306">
        <v>3.0526742950784079E-2</v>
      </c>
      <c r="H34" s="306">
        <v>2.0367961345474819E-2</v>
      </c>
      <c r="I34" s="306">
        <v>3.7316628883698889E-2</v>
      </c>
      <c r="J34" s="306">
        <v>2.4770751377871769E-2</v>
      </c>
      <c r="K34" s="306">
        <v>3.4088539856835083E-2</v>
      </c>
      <c r="L34" s="306">
        <v>1.8350735456796819E-2</v>
      </c>
      <c r="M34" s="306">
        <v>4.3757459741230395E-2</v>
      </c>
      <c r="N34" s="307">
        <v>1.8441873765389864E-2</v>
      </c>
      <c r="O34" s="306">
        <v>2.2620868175688622E-2</v>
      </c>
      <c r="P34" s="306">
        <v>2.1071905744220614E-2</v>
      </c>
      <c r="Q34" s="306">
        <v>1.9341683604587333E-2</v>
      </c>
      <c r="R34" s="306">
        <v>1.419319565250127E-2</v>
      </c>
      <c r="S34" s="306">
        <v>2.1065045270619604E-2</v>
      </c>
      <c r="T34" s="306">
        <v>1.6789483544619996E-2</v>
      </c>
      <c r="U34" s="306">
        <v>2.0745149262281933E-2</v>
      </c>
      <c r="V34" s="306">
        <v>2.0640984643855841E-2</v>
      </c>
      <c r="W34" s="306">
        <v>1.4795305851347224E-2</v>
      </c>
      <c r="X34" s="306">
        <v>9.5891697965622497E-2</v>
      </c>
      <c r="Y34" s="306">
        <v>2.8728567086322293E-2</v>
      </c>
      <c r="Z34" s="307">
        <v>3.9574908768123092E-2</v>
      </c>
      <c r="AA34" s="306">
        <v>1.5005324813631524E-2</v>
      </c>
      <c r="AB34" s="306">
        <v>4.3819125977879687E-2</v>
      </c>
      <c r="AC34" s="306">
        <v>2.1456979877782854E-2</v>
      </c>
      <c r="AD34" s="306">
        <v>2.9518352096884234E-2</v>
      </c>
      <c r="AE34" s="306">
        <v>1.0674945892736687E-3</v>
      </c>
      <c r="AF34" s="306">
        <v>7.5904421167014388E-2</v>
      </c>
      <c r="AG34" s="306">
        <v>1.8757905546719432E-2</v>
      </c>
      <c r="AH34" s="306">
        <v>2.3731306169712856E-2</v>
      </c>
      <c r="AI34" s="306">
        <v>1.8702409955603846E-2</v>
      </c>
      <c r="AJ34" s="306">
        <v>1.154941803556786E-2</v>
      </c>
      <c r="AK34" s="306">
        <v>2.8367999102988171E-2</v>
      </c>
      <c r="AL34" s="307">
        <v>1.0559692575657214E-2</v>
      </c>
      <c r="AM34" s="306">
        <v>2.8271226432023861E-2</v>
      </c>
      <c r="AN34" s="306">
        <v>0.13357219767571382</v>
      </c>
      <c r="AO34" s="306">
        <v>6.0685665764474872E-2</v>
      </c>
      <c r="AP34" s="308">
        <v>2.4279098320133499E-2</v>
      </c>
      <c r="AQ34" s="306">
        <v>2.7132796492384405E-2</v>
      </c>
      <c r="AR34" s="306">
        <v>4.5622990798280361E-2</v>
      </c>
      <c r="AS34" s="306">
        <v>9.0221341103393325E-4</v>
      </c>
      <c r="AT34" s="306">
        <v>2.0323475445082804E-3</v>
      </c>
      <c r="AU34" s="306">
        <v>5.6555090544074087E-3</v>
      </c>
      <c r="AV34" s="306">
        <v>3.0744308683888534E-2</v>
      </c>
      <c r="AW34" s="308">
        <v>2.7784455131019504E-2</v>
      </c>
      <c r="AX34" s="308">
        <v>3.8452627311896116E-2</v>
      </c>
      <c r="AY34" s="306">
        <v>6.0964667619484575E-2</v>
      </c>
      <c r="AZ34" s="306">
        <v>7.8522002671800747E-2</v>
      </c>
      <c r="BA34" s="308">
        <v>7.4411713588363432E-2</v>
      </c>
      <c r="BB34" s="308">
        <v>4.7416788390553459E-2</v>
      </c>
      <c r="BC34" s="306">
        <v>4.8503965070123896E-2</v>
      </c>
      <c r="BD34" s="309">
        <v>2.1978523803462487E-2</v>
      </c>
      <c r="BE34" s="306">
        <v>4.4990971355754229E-2</v>
      </c>
      <c r="BF34" s="308">
        <v>3.9708339084371297E-2</v>
      </c>
      <c r="BG34" s="307">
        <v>5.3724571157621637E-2</v>
      </c>
      <c r="BH34" s="308">
        <v>5.2251376154136248E-2</v>
      </c>
    </row>
    <row r="35" spans="1:60">
      <c r="A35" s="116" t="s">
        <v>193</v>
      </c>
      <c r="B35" s="98" t="s">
        <v>260</v>
      </c>
      <c r="C35" s="306">
        <v>3.7261221602075309E-3</v>
      </c>
      <c r="D35" s="306">
        <v>1.4820303816228233E-3</v>
      </c>
      <c r="E35" s="306">
        <v>5.0818992780649521E-3</v>
      </c>
      <c r="F35" s="306">
        <v>3.890843193689372E-3</v>
      </c>
      <c r="G35" s="306">
        <v>4.8530966406211632E-3</v>
      </c>
      <c r="H35" s="306">
        <v>5.9592392987672677E-3</v>
      </c>
      <c r="I35" s="306">
        <v>6.2327621157700587E-3</v>
      </c>
      <c r="J35" s="306">
        <v>1.1522782059956547E-2</v>
      </c>
      <c r="K35" s="306">
        <v>9.3821669330738759E-4</v>
      </c>
      <c r="L35" s="306">
        <v>6.3768136628674608E-3</v>
      </c>
      <c r="M35" s="306">
        <v>5.8839006867728539E-3</v>
      </c>
      <c r="N35" s="307">
        <v>2.811139297355522E-3</v>
      </c>
      <c r="O35" s="306">
        <v>3.6550579711716793E-3</v>
      </c>
      <c r="P35" s="306">
        <v>5.8345981489052101E-3</v>
      </c>
      <c r="Q35" s="306">
        <v>6.6169161610017358E-3</v>
      </c>
      <c r="R35" s="306">
        <v>1.0901180468921037E-2</v>
      </c>
      <c r="S35" s="306">
        <v>6.1015993197656784E-3</v>
      </c>
      <c r="T35" s="306">
        <v>7.0473989883219883E-3</v>
      </c>
      <c r="U35" s="306">
        <v>1.4078024283969896E-2</v>
      </c>
      <c r="V35" s="306">
        <v>1.5509229335202107E-2</v>
      </c>
      <c r="W35" s="306">
        <v>3.6673036349816369E-3</v>
      </c>
      <c r="X35" s="306">
        <v>6.519796453003498E-3</v>
      </c>
      <c r="Y35" s="306">
        <v>8.03138697993179E-3</v>
      </c>
      <c r="Z35" s="307">
        <v>1.0113131180297568E-2</v>
      </c>
      <c r="AA35" s="306">
        <v>4.1432374866879659E-2</v>
      </c>
      <c r="AB35" s="306">
        <v>9.6888768995593913E-3</v>
      </c>
      <c r="AC35" s="306">
        <v>3.8855113433982062E-2</v>
      </c>
      <c r="AD35" s="306">
        <v>5.7742793316239986E-2</v>
      </c>
      <c r="AE35" s="306">
        <v>3.2160549212240808E-3</v>
      </c>
      <c r="AF35" s="306">
        <v>1.2386773882795524E-2</v>
      </c>
      <c r="AG35" s="306">
        <v>0.16985685481346041</v>
      </c>
      <c r="AH35" s="306">
        <v>2.9845295551888074E-2</v>
      </c>
      <c r="AI35" s="306">
        <v>2.9251094341117514E-2</v>
      </c>
      <c r="AJ35" s="306">
        <v>1.179778138034286E-2</v>
      </c>
      <c r="AK35" s="306">
        <v>6.6894657173291475E-2</v>
      </c>
      <c r="AL35" s="307">
        <v>3.6761651507691222E-2</v>
      </c>
      <c r="AM35" s="306">
        <v>1.6253368964945031E-2</v>
      </c>
      <c r="AN35" s="306">
        <v>0</v>
      </c>
      <c r="AO35" s="306">
        <v>7.511542747970068E-2</v>
      </c>
      <c r="AP35" s="308">
        <v>1.9190898475436934E-2</v>
      </c>
      <c r="AQ35" s="306">
        <v>1.1613245260850252E-2</v>
      </c>
      <c r="AR35" s="306">
        <v>3.1385057501308801E-2</v>
      </c>
      <c r="AS35" s="306">
        <v>7.3684362114237163E-5</v>
      </c>
      <c r="AT35" s="306">
        <v>3.5961042748612733E-2</v>
      </c>
      <c r="AU35" s="306">
        <v>6.2354417582440994E-2</v>
      </c>
      <c r="AV35" s="306">
        <v>-1.7802057662812138E-2</v>
      </c>
      <c r="AW35" s="308">
        <v>3.0234477893340089E-2</v>
      </c>
      <c r="AX35" s="308">
        <v>3.4807321400546154E-2</v>
      </c>
      <c r="AY35" s="306">
        <v>1.8643763828787643E-3</v>
      </c>
      <c r="AZ35" s="306">
        <v>1.6582854451430408E-2</v>
      </c>
      <c r="BA35" s="308">
        <v>1.3137160697240836E-2</v>
      </c>
      <c r="BB35" s="308">
        <v>2.3035679590736609E-2</v>
      </c>
      <c r="BC35" s="306">
        <v>2.8750045561294905E-2</v>
      </c>
      <c r="BD35" s="309">
        <v>2.8649713340148257E-2</v>
      </c>
      <c r="BE35" s="306">
        <v>5.3925857205102082E-2</v>
      </c>
      <c r="BF35" s="308">
        <v>4.8123581155424547E-2</v>
      </c>
      <c r="BG35" s="307">
        <v>2.5063841558264975E-3</v>
      </c>
      <c r="BH35" s="308">
        <v>2.0495874438108255E-2</v>
      </c>
    </row>
    <row r="36" spans="1:60">
      <c r="A36" s="116" t="s">
        <v>194</v>
      </c>
      <c r="B36" s="98" t="s">
        <v>22</v>
      </c>
      <c r="C36" s="306">
        <v>0</v>
      </c>
      <c r="D36" s="306">
        <v>0</v>
      </c>
      <c r="E36" s="306">
        <v>0</v>
      </c>
      <c r="F36" s="306">
        <v>0</v>
      </c>
      <c r="G36" s="306">
        <v>0</v>
      </c>
      <c r="H36" s="306">
        <v>0</v>
      </c>
      <c r="I36" s="306">
        <v>0</v>
      </c>
      <c r="J36" s="306">
        <v>0</v>
      </c>
      <c r="K36" s="306">
        <v>0</v>
      </c>
      <c r="L36" s="306">
        <v>0</v>
      </c>
      <c r="M36" s="306">
        <v>0</v>
      </c>
      <c r="N36" s="307">
        <v>0</v>
      </c>
      <c r="O36" s="306">
        <v>0</v>
      </c>
      <c r="P36" s="306">
        <v>0</v>
      </c>
      <c r="Q36" s="306">
        <v>0</v>
      </c>
      <c r="R36" s="306">
        <v>0</v>
      </c>
      <c r="S36" s="306">
        <v>0</v>
      </c>
      <c r="T36" s="306">
        <v>0</v>
      </c>
      <c r="U36" s="306">
        <v>0</v>
      </c>
      <c r="V36" s="306">
        <v>0</v>
      </c>
      <c r="W36" s="306">
        <v>0</v>
      </c>
      <c r="X36" s="306">
        <v>0</v>
      </c>
      <c r="Y36" s="306">
        <v>0</v>
      </c>
      <c r="Z36" s="307">
        <v>0</v>
      </c>
      <c r="AA36" s="306">
        <v>0</v>
      </c>
      <c r="AB36" s="306">
        <v>0</v>
      </c>
      <c r="AC36" s="306">
        <v>0</v>
      </c>
      <c r="AD36" s="306">
        <v>0</v>
      </c>
      <c r="AE36" s="306">
        <v>0</v>
      </c>
      <c r="AF36" s="306">
        <v>0</v>
      </c>
      <c r="AG36" s="306">
        <v>0</v>
      </c>
      <c r="AH36" s="306">
        <v>0</v>
      </c>
      <c r="AI36" s="306">
        <v>0</v>
      </c>
      <c r="AJ36" s="306">
        <v>0</v>
      </c>
      <c r="AK36" s="306">
        <v>0</v>
      </c>
      <c r="AL36" s="307">
        <v>0</v>
      </c>
      <c r="AM36" s="306">
        <v>0</v>
      </c>
      <c r="AN36" s="306">
        <v>0</v>
      </c>
      <c r="AO36" s="306">
        <v>0.24660085973571089</v>
      </c>
      <c r="AP36" s="308">
        <v>1.192728521979707E-3</v>
      </c>
      <c r="AQ36" s="306">
        <v>0</v>
      </c>
      <c r="AR36" s="306">
        <v>2.6196741762610056E-3</v>
      </c>
      <c r="AS36" s="306">
        <v>0.27373140489917003</v>
      </c>
      <c r="AT36" s="306">
        <v>0</v>
      </c>
      <c r="AU36" s="306">
        <v>0</v>
      </c>
      <c r="AV36" s="306">
        <v>0</v>
      </c>
      <c r="AW36" s="308">
        <v>5.4888546115487415E-2</v>
      </c>
      <c r="AX36" s="308">
        <v>3.0441888133205548E-2</v>
      </c>
      <c r="AY36" s="306">
        <v>0</v>
      </c>
      <c r="AZ36" s="306">
        <v>0</v>
      </c>
      <c r="BA36" s="308">
        <v>0</v>
      </c>
      <c r="BB36" s="308">
        <v>3.1777810783356314E-2</v>
      </c>
      <c r="BC36" s="306">
        <v>2.193272587940049E-2</v>
      </c>
      <c r="BD36" s="309">
        <v>0</v>
      </c>
      <c r="BE36" s="306">
        <v>0</v>
      </c>
      <c r="BF36" s="308">
        <v>0</v>
      </c>
      <c r="BG36" s="307">
        <v>5.7781423088836478E-2</v>
      </c>
      <c r="BH36" s="308">
        <v>3.1277250100440024E-2</v>
      </c>
    </row>
    <row r="37" spans="1:60">
      <c r="A37" s="116" t="s">
        <v>195</v>
      </c>
      <c r="B37" s="98" t="s">
        <v>23</v>
      </c>
      <c r="C37" s="306">
        <v>9.4332206587532431E-5</v>
      </c>
      <c r="D37" s="306">
        <v>9.2626898851426453E-5</v>
      </c>
      <c r="E37" s="306">
        <v>0</v>
      </c>
      <c r="F37" s="306">
        <v>3.1979533098816759E-4</v>
      </c>
      <c r="G37" s="306">
        <v>2.9879525546218919E-4</v>
      </c>
      <c r="H37" s="306">
        <v>2.4778541782816082E-5</v>
      </c>
      <c r="I37" s="306">
        <v>9.9929763651833282E-5</v>
      </c>
      <c r="J37" s="306">
        <v>3.2912520017816283E-4</v>
      </c>
      <c r="K37" s="306">
        <v>0</v>
      </c>
      <c r="L37" s="306">
        <v>1.2667984612859252E-4</v>
      </c>
      <c r="M37" s="306">
        <v>3.6607548018807127E-4</v>
      </c>
      <c r="N37" s="307">
        <v>5.8243774757990101E-5</v>
      </c>
      <c r="O37" s="306">
        <v>2.1691738701315604E-5</v>
      </c>
      <c r="P37" s="306">
        <v>3.5085905647107838E-4</v>
      </c>
      <c r="Q37" s="306">
        <v>3.2454045072177794E-4</v>
      </c>
      <c r="R37" s="306">
        <v>5.258884213038094E-4</v>
      </c>
      <c r="S37" s="306">
        <v>2.5636971931788564E-4</v>
      </c>
      <c r="T37" s="306">
        <v>7.4314619371760443E-4</v>
      </c>
      <c r="U37" s="306">
        <v>9.4805037499713554E-4</v>
      </c>
      <c r="V37" s="306">
        <v>2.0989678657204868E-3</v>
      </c>
      <c r="W37" s="306">
        <v>3.205560804427048E-4</v>
      </c>
      <c r="X37" s="306">
        <v>4.5883286029850352E-5</v>
      </c>
      <c r="Y37" s="306">
        <v>1.7384421938276663E-4</v>
      </c>
      <c r="Z37" s="307">
        <v>5.2967456064408427E-4</v>
      </c>
      <c r="AA37" s="306">
        <v>9.5846645367412143E-5</v>
      </c>
      <c r="AB37" s="306">
        <v>1.5735994964481611E-4</v>
      </c>
      <c r="AC37" s="306">
        <v>2.3421767300919321E-4</v>
      </c>
      <c r="AD37" s="306">
        <v>2.1947995161232696E-4</v>
      </c>
      <c r="AE37" s="306">
        <v>9.2530591384600011E-7</v>
      </c>
      <c r="AF37" s="306">
        <v>1.2585728609051015E-3</v>
      </c>
      <c r="AG37" s="306">
        <v>4.0601635587170781E-3</v>
      </c>
      <c r="AH37" s="306">
        <v>1.099697419075811E-4</v>
      </c>
      <c r="AI37" s="306">
        <v>2.8295827214360698E-6</v>
      </c>
      <c r="AJ37" s="306">
        <v>9.1960621347264907E-5</v>
      </c>
      <c r="AK37" s="306">
        <v>0</v>
      </c>
      <c r="AL37" s="307">
        <v>4.2608723080188332E-4</v>
      </c>
      <c r="AM37" s="306">
        <v>4.4462103551521362E-4</v>
      </c>
      <c r="AN37" s="306">
        <v>0</v>
      </c>
      <c r="AO37" s="306">
        <v>1.645173273894815E-4</v>
      </c>
      <c r="AP37" s="308">
        <v>4.0617505179604634E-4</v>
      </c>
      <c r="AQ37" s="306">
        <v>0</v>
      </c>
      <c r="AR37" s="306">
        <v>3.1726768564274997E-2</v>
      </c>
      <c r="AS37" s="306">
        <v>0.18026003139385852</v>
      </c>
      <c r="AT37" s="306">
        <v>9.840145533870498E-2</v>
      </c>
      <c r="AU37" s="306">
        <v>0.18325580478679518</v>
      </c>
      <c r="AV37" s="306">
        <v>0</v>
      </c>
      <c r="AW37" s="308">
        <v>8.8824892448562093E-2</v>
      </c>
      <c r="AX37" s="308">
        <v>4.7780131540099212E-2</v>
      </c>
      <c r="AY37" s="306">
        <v>1.0272499320594619E-2</v>
      </c>
      <c r="AZ37" s="306">
        <v>5.833938898343354E-3</v>
      </c>
      <c r="BA37" s="308">
        <v>6.8730354580088596E-3</v>
      </c>
      <c r="BB37" s="308">
        <v>5.4319192973477454E-2</v>
      </c>
      <c r="BC37" s="306">
        <v>3.6345718655741557E-2</v>
      </c>
      <c r="BD37" s="309">
        <v>1.9327789536948217E-2</v>
      </c>
      <c r="BE37" s="306">
        <v>1.3963745293703846E-2</v>
      </c>
      <c r="BF37" s="308">
        <v>1.5195090771411046E-2</v>
      </c>
      <c r="BG37" s="307">
        <v>8.6334236187069924E-2</v>
      </c>
      <c r="BH37" s="308">
        <v>4.5357026946470216E-2</v>
      </c>
    </row>
    <row r="38" spans="1:60">
      <c r="A38" s="116" t="s">
        <v>196</v>
      </c>
      <c r="B38" s="98" t="s">
        <v>302</v>
      </c>
      <c r="C38" s="306">
        <v>1.0586169850378638E-3</v>
      </c>
      <c r="D38" s="306">
        <v>0</v>
      </c>
      <c r="E38" s="306">
        <v>0</v>
      </c>
      <c r="F38" s="306">
        <v>0</v>
      </c>
      <c r="G38" s="306">
        <v>0</v>
      </c>
      <c r="H38" s="306">
        <v>0</v>
      </c>
      <c r="I38" s="306">
        <v>2.8551361043380937E-6</v>
      </c>
      <c r="J38" s="306">
        <v>1.2240193395055642E-5</v>
      </c>
      <c r="K38" s="306">
        <v>0</v>
      </c>
      <c r="L38" s="306">
        <v>1.7842231849097541E-6</v>
      </c>
      <c r="M38" s="306">
        <v>0</v>
      </c>
      <c r="N38" s="307">
        <v>2.4560627909995823E-6</v>
      </c>
      <c r="O38" s="306">
        <v>0</v>
      </c>
      <c r="P38" s="306">
        <v>0</v>
      </c>
      <c r="Q38" s="306">
        <v>0</v>
      </c>
      <c r="R38" s="306">
        <v>0</v>
      </c>
      <c r="S38" s="306">
        <v>0</v>
      </c>
      <c r="T38" s="306">
        <v>0</v>
      </c>
      <c r="U38" s="306">
        <v>0</v>
      </c>
      <c r="V38" s="306">
        <v>0</v>
      </c>
      <c r="W38" s="306">
        <v>0</v>
      </c>
      <c r="X38" s="306">
        <v>6.5547551471214793E-6</v>
      </c>
      <c r="Y38" s="306">
        <v>0</v>
      </c>
      <c r="Z38" s="307">
        <v>4.5661600055524502E-6</v>
      </c>
      <c r="AA38" s="306">
        <v>2.7156549520766771E-4</v>
      </c>
      <c r="AB38" s="306">
        <v>0</v>
      </c>
      <c r="AC38" s="306">
        <v>2.7800317271120856E-5</v>
      </c>
      <c r="AD38" s="306">
        <v>1.5993112753146305E-4</v>
      </c>
      <c r="AE38" s="306">
        <v>6.168706092306667E-6</v>
      </c>
      <c r="AF38" s="306">
        <v>1.8181023256088138E-3</v>
      </c>
      <c r="AG38" s="306">
        <v>7.6519430424927049E-4</v>
      </c>
      <c r="AH38" s="306">
        <v>2.626143090330295E-5</v>
      </c>
      <c r="AI38" s="306">
        <v>2.4900327948637416E-5</v>
      </c>
      <c r="AJ38" s="306">
        <v>1.5854847125917081E-2</v>
      </c>
      <c r="AK38" s="306">
        <v>1.1212647866793743E-5</v>
      </c>
      <c r="AL38" s="307">
        <v>3.2611444264635988E-5</v>
      </c>
      <c r="AM38" s="306">
        <v>8.0648260003234374E-5</v>
      </c>
      <c r="AN38" s="306">
        <v>0</v>
      </c>
      <c r="AO38" s="306">
        <v>2.4412248580374676E-3</v>
      </c>
      <c r="AP38" s="308">
        <v>1.3140625380211575E-3</v>
      </c>
      <c r="AQ38" s="306">
        <v>3.5434368328294483E-2</v>
      </c>
      <c r="AR38" s="306">
        <v>4.605647758626856E-2</v>
      </c>
      <c r="AS38" s="306">
        <v>0.53675385582826507</v>
      </c>
      <c r="AT38" s="306">
        <v>0</v>
      </c>
      <c r="AU38" s="306">
        <v>0</v>
      </c>
      <c r="AV38" s="306">
        <v>0</v>
      </c>
      <c r="AW38" s="308">
        <v>0.13164999404540878</v>
      </c>
      <c r="AX38" s="308">
        <v>7.1509383440573393E-2</v>
      </c>
      <c r="AY38" s="306">
        <v>1.375314534434025E-6</v>
      </c>
      <c r="AZ38" s="306">
        <v>7.2297862147423903E-4</v>
      </c>
      <c r="BA38" s="308">
        <v>5.5404648079064058E-4</v>
      </c>
      <c r="BB38" s="308">
        <v>7.6452253137748713E-2</v>
      </c>
      <c r="BC38" s="306">
        <v>5.1675841174000946E-2</v>
      </c>
      <c r="BD38" s="309">
        <v>4.2516727839139799E-5</v>
      </c>
      <c r="BE38" s="306">
        <v>0</v>
      </c>
      <c r="BF38" s="308">
        <v>9.759945700963819E-6</v>
      </c>
      <c r="BG38" s="307">
        <v>0.13900473575468908</v>
      </c>
      <c r="BH38" s="308">
        <v>7.3688378516543168E-2</v>
      </c>
    </row>
    <row r="39" spans="1:60">
      <c r="A39" s="116" t="s">
        <v>203</v>
      </c>
      <c r="B39" s="281" t="s">
        <v>380</v>
      </c>
      <c r="C39" s="306">
        <v>2.5155255090008645E-4</v>
      </c>
      <c r="D39" s="306">
        <v>9.2626898851426453E-5</v>
      </c>
      <c r="E39" s="306">
        <v>9.2913694955178965E-3</v>
      </c>
      <c r="F39" s="306">
        <v>2.3451657605798957E-3</v>
      </c>
      <c r="G39" s="306">
        <v>7.8007273441599225E-4</v>
      </c>
      <c r="H39" s="306">
        <v>5.203493774391377E-4</v>
      </c>
      <c r="I39" s="306">
        <v>9.5647059495326142E-4</v>
      </c>
      <c r="J39" s="306">
        <v>1.6415459364257955E-3</v>
      </c>
      <c r="K39" s="306">
        <v>3.2142608937382722E-4</v>
      </c>
      <c r="L39" s="306">
        <v>4.7817181355581408E-4</v>
      </c>
      <c r="M39" s="306">
        <v>8.7705583795058746E-4</v>
      </c>
      <c r="N39" s="307">
        <v>6.6313695356988727E-4</v>
      </c>
      <c r="O39" s="306">
        <v>3.5068310900460229E-4</v>
      </c>
      <c r="P39" s="306">
        <v>8.6618329566297487E-4</v>
      </c>
      <c r="Q39" s="306">
        <v>1.3584336008782992E-3</v>
      </c>
      <c r="R39" s="306">
        <v>1.2162617673325989E-3</v>
      </c>
      <c r="S39" s="306">
        <v>1.5125813439755252E-3</v>
      </c>
      <c r="T39" s="306">
        <v>6.1512521076625244E-4</v>
      </c>
      <c r="U39" s="306">
        <v>6.9074112266711185E-4</v>
      </c>
      <c r="V39" s="306">
        <v>9.1851105955353561E-4</v>
      </c>
      <c r="W39" s="306">
        <v>4.4398349091787369E-4</v>
      </c>
      <c r="X39" s="306">
        <v>8.7396735294953062E-4</v>
      </c>
      <c r="Y39" s="306">
        <v>9.750393174076912E-4</v>
      </c>
      <c r="Z39" s="307">
        <v>1.6091147859566837E-3</v>
      </c>
      <c r="AA39" s="306">
        <v>8.4291799787007456E-3</v>
      </c>
      <c r="AB39" s="306">
        <v>1.9388993795521985E-3</v>
      </c>
      <c r="AC39" s="306">
        <v>6.3593225757688958E-4</v>
      </c>
      <c r="AD39" s="306">
        <v>3.040392818071537E-3</v>
      </c>
      <c r="AE39" s="306">
        <v>3.0473408095994938E-4</v>
      </c>
      <c r="AF39" s="306">
        <v>1.6884133188644942E-3</v>
      </c>
      <c r="AG39" s="306">
        <v>1.3700860373955842E-3</v>
      </c>
      <c r="AH39" s="306">
        <v>2.4620091471846516E-6</v>
      </c>
      <c r="AI39" s="306">
        <v>2.0746500513569265E-3</v>
      </c>
      <c r="AJ39" s="306">
        <v>1.0115668348199139E-3</v>
      </c>
      <c r="AK39" s="306">
        <v>0</v>
      </c>
      <c r="AL39" s="307">
        <v>1.8353293141064812E-3</v>
      </c>
      <c r="AM39" s="306">
        <v>2.5731439605220434E-3</v>
      </c>
      <c r="AN39" s="306">
        <v>0</v>
      </c>
      <c r="AO39" s="306">
        <v>4.8187655893435228E-3</v>
      </c>
      <c r="AP39" s="308">
        <v>1.2033808631384127E-3</v>
      </c>
      <c r="AQ39" s="306">
        <v>0</v>
      </c>
      <c r="AR39" s="306">
        <v>1.1809361738003208E-2</v>
      </c>
      <c r="AS39" s="306">
        <v>0</v>
      </c>
      <c r="AT39" s="306">
        <v>0</v>
      </c>
      <c r="AU39" s="306">
        <v>0</v>
      </c>
      <c r="AV39" s="306">
        <v>0</v>
      </c>
      <c r="AW39" s="308">
        <v>6.6648336922244837E-3</v>
      </c>
      <c r="AX39" s="308">
        <v>4.7266836252807497E-3</v>
      </c>
      <c r="AY39" s="306">
        <v>3.0394451210991952E-4</v>
      </c>
      <c r="AZ39" s="306">
        <v>0</v>
      </c>
      <c r="BA39" s="308">
        <v>7.1155434829574358E-5</v>
      </c>
      <c r="BB39" s="308">
        <v>3.8885759143037807E-3</v>
      </c>
      <c r="BC39" s="306">
        <v>3.4253633991380926E-3</v>
      </c>
      <c r="BD39" s="309">
        <v>1.6190474940719346E-3</v>
      </c>
      <c r="BE39" s="306">
        <v>4.5072843783654101E-4</v>
      </c>
      <c r="BF39" s="308">
        <v>7.1892242005926698E-4</v>
      </c>
      <c r="BG39" s="307">
        <v>6.4822863863358482E-3</v>
      </c>
      <c r="BH39" s="308">
        <v>4.5784532348875622E-3</v>
      </c>
    </row>
    <row r="40" spans="1:60">
      <c r="A40" s="116" t="s">
        <v>252</v>
      </c>
      <c r="B40" s="98" t="s">
        <v>24</v>
      </c>
      <c r="C40" s="306">
        <v>3.4106333359536722E-2</v>
      </c>
      <c r="D40" s="306">
        <v>2.5379770285290849E-2</v>
      </c>
      <c r="E40" s="306">
        <v>2.2857641388034637E-2</v>
      </c>
      <c r="F40" s="306">
        <v>0.15147638844472872</v>
      </c>
      <c r="G40" s="306">
        <v>3.8241140177881397E-2</v>
      </c>
      <c r="H40" s="306">
        <v>3.0539552747320821E-2</v>
      </c>
      <c r="I40" s="306">
        <v>2.5402145920296021E-2</v>
      </c>
      <c r="J40" s="306">
        <v>5.3248921332957062E-2</v>
      </c>
      <c r="K40" s="306">
        <v>1.0476753075265828E-2</v>
      </c>
      <c r="L40" s="306">
        <v>3.8626647730111263E-2</v>
      </c>
      <c r="M40" s="306">
        <v>6.0688450699928689E-2</v>
      </c>
      <c r="N40" s="307">
        <v>1.288415453547081E-2</v>
      </c>
      <c r="O40" s="306">
        <v>1.6333879242090649E-2</v>
      </c>
      <c r="P40" s="306">
        <v>3.2321324242324569E-2</v>
      </c>
      <c r="Q40" s="306">
        <v>3.6518218773645091E-2</v>
      </c>
      <c r="R40" s="306">
        <v>3.9030419285973256E-2</v>
      </c>
      <c r="S40" s="306">
        <v>3.6784781893461294E-2</v>
      </c>
      <c r="T40" s="306">
        <v>4.4479485418097799E-2</v>
      </c>
      <c r="U40" s="306">
        <v>3.6663622167879557E-2</v>
      </c>
      <c r="V40" s="306">
        <v>3.8480510556073398E-2</v>
      </c>
      <c r="W40" s="306">
        <v>3.0975840194358215E-2</v>
      </c>
      <c r="X40" s="306">
        <v>4.6162955582794207E-2</v>
      </c>
      <c r="Y40" s="306">
        <v>0.10016828336391803</v>
      </c>
      <c r="Z40" s="307">
        <v>4.7298111801514504E-2</v>
      </c>
      <c r="AA40" s="306">
        <v>0.14626198083067093</v>
      </c>
      <c r="AB40" s="306">
        <v>7.0918757305997657E-2</v>
      </c>
      <c r="AC40" s="306">
        <v>0.1064428972795652</v>
      </c>
      <c r="AD40" s="306">
        <v>0.11807766187497129</v>
      </c>
      <c r="AE40" s="306">
        <v>2.6587123257841735E-2</v>
      </c>
      <c r="AF40" s="306">
        <v>7.2324218586890893E-2</v>
      </c>
      <c r="AG40" s="306">
        <v>0.15622737917819884</v>
      </c>
      <c r="AH40" s="306">
        <v>9.5070483218535312E-2</v>
      </c>
      <c r="AI40" s="306">
        <v>6.8218975747646501E-2</v>
      </c>
      <c r="AJ40" s="306">
        <v>4.7485469176820075E-2</v>
      </c>
      <c r="AK40" s="306">
        <v>7.7759712956214616E-2</v>
      </c>
      <c r="AL40" s="307">
        <v>0.13858046125412923</v>
      </c>
      <c r="AM40" s="306">
        <v>4.0730326997026146E-2</v>
      </c>
      <c r="AN40" s="306">
        <v>0</v>
      </c>
      <c r="AO40" s="306">
        <v>4.747651647826779E-2</v>
      </c>
      <c r="AP40" s="308">
        <v>5.9997681639871195E-2</v>
      </c>
      <c r="AQ40" s="306">
        <v>3.8047527618174266E-2</v>
      </c>
      <c r="AR40" s="306">
        <v>1.6687581740348217E-2</v>
      </c>
      <c r="AS40" s="306">
        <v>0</v>
      </c>
      <c r="AT40" s="306">
        <v>5.9911094603554904E-3</v>
      </c>
      <c r="AU40" s="306">
        <v>1.7452845012685278E-2</v>
      </c>
      <c r="AV40" s="306">
        <v>0</v>
      </c>
      <c r="AW40" s="308">
        <v>1.3696215441652945E-2</v>
      </c>
      <c r="AX40" s="308">
        <v>6.5701671859661387E-2</v>
      </c>
      <c r="AY40" s="306">
        <v>2.424954587114073E-2</v>
      </c>
      <c r="AZ40" s="306">
        <v>6.8637147043459686E-3</v>
      </c>
      <c r="BA40" s="308">
        <v>1.0933853585812133E-2</v>
      </c>
      <c r="BB40" s="308">
        <v>1.2533127361170918E-2</v>
      </c>
      <c r="BC40" s="306">
        <v>5.0392889108083094E-2</v>
      </c>
      <c r="BD40" s="309">
        <v>4.7601938447850739E-2</v>
      </c>
      <c r="BE40" s="306">
        <v>5.8475368050579173E-2</v>
      </c>
      <c r="BF40" s="308">
        <v>5.5979313252867605E-2</v>
      </c>
      <c r="BG40" s="307">
        <v>-2.3018653778869573E-2</v>
      </c>
      <c r="BH40" s="308">
        <v>4.801277110464932E-2</v>
      </c>
    </row>
    <row r="41" spans="1:60">
      <c r="A41" s="116" t="s">
        <v>253</v>
      </c>
      <c r="B41" s="98" t="s">
        <v>25</v>
      </c>
      <c r="C41" s="306">
        <v>1.9914576946256847E-4</v>
      </c>
      <c r="D41" s="306">
        <v>9.2626898851426453E-5</v>
      </c>
      <c r="E41" s="306">
        <v>8.942397871273092E-4</v>
      </c>
      <c r="F41" s="306">
        <v>1.5989766549408379E-4</v>
      </c>
      <c r="G41" s="306">
        <v>1.9643978732808288E-4</v>
      </c>
      <c r="H41" s="306">
        <v>1.2389270891408042E-4</v>
      </c>
      <c r="I41" s="306">
        <v>7.7088674817128532E-5</v>
      </c>
      <c r="J41" s="306">
        <v>1.0812170832299151E-4</v>
      </c>
      <c r="K41" s="306">
        <v>3.4748766418792133E-5</v>
      </c>
      <c r="L41" s="306">
        <v>8.5642712875668196E-5</v>
      </c>
      <c r="M41" s="306">
        <v>6.1012580031345211E-5</v>
      </c>
      <c r="N41" s="307">
        <v>6.7366293695988541E-5</v>
      </c>
      <c r="O41" s="306">
        <v>8.315166502170981E-5</v>
      </c>
      <c r="P41" s="306">
        <v>1.002454447060224E-4</v>
      </c>
      <c r="Q41" s="306">
        <v>9.9216652077800685E-5</v>
      </c>
      <c r="R41" s="306">
        <v>1.8765181553131527E-4</v>
      </c>
      <c r="S41" s="306">
        <v>1.7945880352251994E-4</v>
      </c>
      <c r="T41" s="306">
        <v>1.2802098295135202E-4</v>
      </c>
      <c r="U41" s="306">
        <v>1.3749349361146302E-4</v>
      </c>
      <c r="V41" s="306">
        <v>1.1226246283432102E-4</v>
      </c>
      <c r="W41" s="306">
        <v>1.5450625483942005E-4</v>
      </c>
      <c r="X41" s="306">
        <v>1.1143083750106514E-4</v>
      </c>
      <c r="Y41" s="306">
        <v>2.537477736332308E-4</v>
      </c>
      <c r="Z41" s="307">
        <v>7.1232096086618234E-5</v>
      </c>
      <c r="AA41" s="306">
        <v>2.8221512247071352E-4</v>
      </c>
      <c r="AB41" s="306">
        <v>5.0579983814405178E-5</v>
      </c>
      <c r="AC41" s="306">
        <v>8.009966413741697E-4</v>
      </c>
      <c r="AD41" s="306">
        <v>2.0246600187493727E-4</v>
      </c>
      <c r="AE41" s="306">
        <v>5.0891825261530001E-4</v>
      </c>
      <c r="AF41" s="306">
        <v>7.7567780927757823E-4</v>
      </c>
      <c r="AG41" s="306">
        <v>6.3757842928527592E-3</v>
      </c>
      <c r="AH41" s="306">
        <v>4.6285771967071446E-4</v>
      </c>
      <c r="AI41" s="306">
        <v>2.909376954180567E-3</v>
      </c>
      <c r="AJ41" s="306">
        <v>1.2254449465896891E-2</v>
      </c>
      <c r="AK41" s="306">
        <v>2.5676963614957673E-3</v>
      </c>
      <c r="AL41" s="307">
        <v>1.0649507700845064E-3</v>
      </c>
      <c r="AM41" s="306">
        <v>1.6852952887482165E-2</v>
      </c>
      <c r="AN41" s="306">
        <v>0</v>
      </c>
      <c r="AO41" s="306">
        <v>1.6664013161386191E-3</v>
      </c>
      <c r="AP41" s="308">
        <v>2.4871034800762206E-3</v>
      </c>
      <c r="AQ41" s="306">
        <v>0.67013296843432535</v>
      </c>
      <c r="AR41" s="306">
        <v>0.15674397651271663</v>
      </c>
      <c r="AS41" s="306">
        <v>0</v>
      </c>
      <c r="AT41" s="306">
        <v>0</v>
      </c>
      <c r="AU41" s="306">
        <v>0</v>
      </c>
      <c r="AV41" s="306">
        <v>0</v>
      </c>
      <c r="AW41" s="308">
        <v>0.10598348140666598</v>
      </c>
      <c r="AX41" s="308">
        <v>5.8958956413170678E-2</v>
      </c>
      <c r="AY41" s="306">
        <v>1.0297530045121319E-2</v>
      </c>
      <c r="AZ41" s="306">
        <v>5.8751786952770807E-2</v>
      </c>
      <c r="BA41" s="308">
        <v>4.7408322661627963E-2</v>
      </c>
      <c r="BB41" s="308">
        <v>8.1320503670912619E-2</v>
      </c>
      <c r="BC41" s="306">
        <v>5.573030593340806E-2</v>
      </c>
      <c r="BD41" s="309">
        <v>1.5779479904940996E-2</v>
      </c>
      <c r="BE41" s="306">
        <v>5.2218265793402475E-2</v>
      </c>
      <c r="BF41" s="308">
        <v>4.3853544664674476E-2</v>
      </c>
      <c r="BG41" s="307">
        <v>0.11197951548596861</v>
      </c>
      <c r="BH41" s="308">
        <v>6.0790446836706438E-2</v>
      </c>
    </row>
    <row r="42" spans="1:60">
      <c r="A42" s="116" t="s">
        <v>254</v>
      </c>
      <c r="B42" s="98" t="s">
        <v>303</v>
      </c>
      <c r="C42" s="306">
        <v>8.3326782485653643E-4</v>
      </c>
      <c r="D42" s="306">
        <v>2.0377917747313821E-3</v>
      </c>
      <c r="E42" s="306">
        <v>1.1777792318262122E-3</v>
      </c>
      <c r="F42" s="306">
        <v>7.4618910563905769E-4</v>
      </c>
      <c r="G42" s="306">
        <v>7.6404738334449082E-4</v>
      </c>
      <c r="H42" s="306">
        <v>1.0035309422040512E-3</v>
      </c>
      <c r="I42" s="306">
        <v>6.8237752893680437E-4</v>
      </c>
      <c r="J42" s="306">
        <v>5.9432939040436844E-4</v>
      </c>
      <c r="K42" s="306">
        <v>6.0810341232886235E-5</v>
      </c>
      <c r="L42" s="306">
        <v>1.7485387212115588E-4</v>
      </c>
      <c r="M42" s="306">
        <v>1.1973718831151498E-3</v>
      </c>
      <c r="N42" s="307">
        <v>1.6981919869197114E-4</v>
      </c>
      <c r="O42" s="306">
        <v>2.7476202354999763E-4</v>
      </c>
      <c r="P42" s="306">
        <v>4.1664512955940562E-4</v>
      </c>
      <c r="Q42" s="306">
        <v>6.1662685637137811E-4</v>
      </c>
      <c r="R42" s="306">
        <v>8.710750943182042E-4</v>
      </c>
      <c r="S42" s="306">
        <v>1.2647572819682357E-3</v>
      </c>
      <c r="T42" s="306">
        <v>1.077249734590645E-3</v>
      </c>
      <c r="U42" s="306">
        <v>9.5394295329476967E-4</v>
      </c>
      <c r="V42" s="306">
        <v>7.9944481109289213E-4</v>
      </c>
      <c r="W42" s="306">
        <v>7.6276363739690703E-4</v>
      </c>
      <c r="X42" s="306">
        <v>1.2169995389822213E-3</v>
      </c>
      <c r="Y42" s="306">
        <v>8.5842331931241915E-4</v>
      </c>
      <c r="Z42" s="307">
        <v>4.7488064057745487E-5</v>
      </c>
      <c r="AA42" s="306">
        <v>9.9041533546325887E-4</v>
      </c>
      <c r="AB42" s="306">
        <v>3.2314989659203309E-3</v>
      </c>
      <c r="AC42" s="306">
        <v>2.1256817593430784E-3</v>
      </c>
      <c r="AD42" s="306">
        <v>3.5610196800356614E-3</v>
      </c>
      <c r="AE42" s="306">
        <v>3.0781843400610272E-4</v>
      </c>
      <c r="AF42" s="306">
        <v>2.0396543787970264E-3</v>
      </c>
      <c r="AG42" s="306">
        <v>2.2029079888289146E-3</v>
      </c>
      <c r="AH42" s="306">
        <v>2.9494869583272126E-3</v>
      </c>
      <c r="AI42" s="306">
        <v>3.6077179698309888E-3</v>
      </c>
      <c r="AJ42" s="306">
        <v>2.2990155336816225E-3</v>
      </c>
      <c r="AK42" s="306">
        <v>4.7934069630543256E-3</v>
      </c>
      <c r="AL42" s="307">
        <v>1.5370147911611225E-3</v>
      </c>
      <c r="AM42" s="306">
        <v>1.8342201123248698E-3</v>
      </c>
      <c r="AN42" s="306">
        <v>0</v>
      </c>
      <c r="AO42" s="306">
        <v>2.1758743299899166E-4</v>
      </c>
      <c r="AP42" s="308">
        <v>1.3826482141080531E-3</v>
      </c>
      <c r="AQ42" s="306">
        <v>0</v>
      </c>
      <c r="AR42" s="306">
        <v>0</v>
      </c>
      <c r="AS42" s="306">
        <v>0</v>
      </c>
      <c r="AT42" s="306">
        <v>0</v>
      </c>
      <c r="AU42" s="306">
        <v>0</v>
      </c>
      <c r="AV42" s="306">
        <v>0</v>
      </c>
      <c r="AW42" s="308">
        <v>0</v>
      </c>
      <c r="AX42" s="308">
        <v>1.3457200401662431E-3</v>
      </c>
      <c r="AY42" s="306">
        <v>0</v>
      </c>
      <c r="AZ42" s="306">
        <v>0</v>
      </c>
      <c r="BA42" s="308">
        <v>0</v>
      </c>
      <c r="BB42" s="308">
        <v>0</v>
      </c>
      <c r="BC42" s="306">
        <v>9.695623550757083E-4</v>
      </c>
      <c r="BD42" s="309">
        <v>0</v>
      </c>
      <c r="BE42" s="306">
        <v>0</v>
      </c>
      <c r="BF42" s="308">
        <v>0</v>
      </c>
      <c r="BG42" s="307">
        <v>0</v>
      </c>
      <c r="BH42" s="308">
        <v>1.3826482141080531E-3</v>
      </c>
    </row>
    <row r="43" spans="1:60">
      <c r="A43" s="116" t="s">
        <v>255</v>
      </c>
      <c r="B43" s="98" t="s">
        <v>304</v>
      </c>
      <c r="C43" s="306">
        <v>3.5374577470324662E-3</v>
      </c>
      <c r="D43" s="306">
        <v>2.6861800666913671E-3</v>
      </c>
      <c r="E43" s="306">
        <v>7.1975397500490743E-3</v>
      </c>
      <c r="F43" s="306">
        <v>1.4124293785310734E-2</v>
      </c>
      <c r="G43" s="306">
        <v>4.4018020765753309E-3</v>
      </c>
      <c r="H43" s="306">
        <v>2.4902434491730161E-3</v>
      </c>
      <c r="I43" s="306">
        <v>2.6267252159910461E-3</v>
      </c>
      <c r="J43" s="306">
        <v>1.6163855388915144E-3</v>
      </c>
      <c r="K43" s="306">
        <v>6.2547779553825836E-4</v>
      </c>
      <c r="L43" s="306">
        <v>2.212436749288095E-3</v>
      </c>
      <c r="M43" s="306">
        <v>7.706651515209292E-3</v>
      </c>
      <c r="N43" s="307">
        <v>3.753916542986362E-3</v>
      </c>
      <c r="O43" s="306">
        <v>3.4019876863229971E-3</v>
      </c>
      <c r="P43" s="306">
        <v>4.8446743824332389E-3</v>
      </c>
      <c r="Q43" s="306">
        <v>6.7986588134059311E-3</v>
      </c>
      <c r="R43" s="306">
        <v>6.6118306361280712E-3</v>
      </c>
      <c r="S43" s="306">
        <v>3.1661660335758875E-3</v>
      </c>
      <c r="T43" s="306">
        <v>1.1396989945669145E-3</v>
      </c>
      <c r="U43" s="306">
        <v>2.8893275586066016E-3</v>
      </c>
      <c r="V43" s="306">
        <v>1.0749981289589529E-3</v>
      </c>
      <c r="W43" s="306">
        <v>5.7646816460776721E-3</v>
      </c>
      <c r="X43" s="306">
        <v>1.9249130948713411E-3</v>
      </c>
      <c r="Y43" s="306">
        <v>1.4280600766750187E-2</v>
      </c>
      <c r="Z43" s="307">
        <v>2.2712079867617889E-3</v>
      </c>
      <c r="AA43" s="306">
        <v>9.2811501597444088E-3</v>
      </c>
      <c r="AB43" s="306">
        <v>2.0305053502382878E-2</v>
      </c>
      <c r="AC43" s="306">
        <v>7.1116686619186039E-3</v>
      </c>
      <c r="AD43" s="306">
        <v>4.8089928932731948E-3</v>
      </c>
      <c r="AE43" s="306">
        <v>1.7429679063812489E-3</v>
      </c>
      <c r="AF43" s="306">
        <v>9.9167877998014384E-3</v>
      </c>
      <c r="AG43" s="306">
        <v>2.4145574772382874E-3</v>
      </c>
      <c r="AH43" s="306">
        <v>9.0191601758531071E-4</v>
      </c>
      <c r="AI43" s="306">
        <v>1.0218755040194222E-2</v>
      </c>
      <c r="AJ43" s="306">
        <v>3.6265228365392988E-3</v>
      </c>
      <c r="AK43" s="306">
        <v>3.9636710209115886E-3</v>
      </c>
      <c r="AL43" s="307">
        <v>3.4097670740958746E-3</v>
      </c>
      <c r="AM43" s="306">
        <v>2.6309911417809078E-3</v>
      </c>
      <c r="AN43" s="306">
        <v>5.0124382727509008E-4</v>
      </c>
      <c r="AO43" s="306">
        <v>0</v>
      </c>
      <c r="AP43" s="308">
        <v>4.8520772270605811E-3</v>
      </c>
      <c r="AQ43" s="306">
        <v>0</v>
      </c>
      <c r="AR43" s="306">
        <v>3.642815848522589E-5</v>
      </c>
      <c r="AS43" s="306">
        <v>0</v>
      </c>
      <c r="AT43" s="306">
        <v>0</v>
      </c>
      <c r="AU43" s="306">
        <v>0</v>
      </c>
      <c r="AV43" s="306">
        <v>0</v>
      </c>
      <c r="AW43" s="308">
        <v>2.0558911091420138E-5</v>
      </c>
      <c r="AX43" s="308">
        <v>4.7334539466501674E-3</v>
      </c>
      <c r="AY43" s="306">
        <v>7.8943054276513032E-5</v>
      </c>
      <c r="AZ43" s="306">
        <v>0</v>
      </c>
      <c r="BA43" s="308">
        <v>1.8481094838088546E-5</v>
      </c>
      <c r="BB43" s="308">
        <v>1.9684049851727049E-5</v>
      </c>
      <c r="BC43" s="306">
        <v>3.4155176595579047E-3</v>
      </c>
      <c r="BD43" s="309">
        <v>3.4800729083147761E-4</v>
      </c>
      <c r="BE43" s="306">
        <v>0</v>
      </c>
      <c r="BF43" s="308">
        <v>7.9886962959740891E-5</v>
      </c>
      <c r="BG43" s="307">
        <v>-2.9579671390556621E-5</v>
      </c>
      <c r="BH43" s="308">
        <v>4.8366762518913678E-3</v>
      </c>
    </row>
    <row r="44" spans="1:60">
      <c r="A44" s="131" t="s">
        <v>256</v>
      </c>
      <c r="B44" s="132" t="s">
        <v>199</v>
      </c>
      <c r="C44" s="310">
        <v>0.54440164557293713</v>
      </c>
      <c r="D44" s="310">
        <v>0.24731381993330864</v>
      </c>
      <c r="E44" s="310">
        <v>0.4556260769046217</v>
      </c>
      <c r="F44" s="310">
        <v>0.56129410510606548</v>
      </c>
      <c r="G44" s="310">
        <v>0.65524713934559708</v>
      </c>
      <c r="H44" s="310">
        <v>0.61924053769435672</v>
      </c>
      <c r="I44" s="310">
        <v>0.65153634873774435</v>
      </c>
      <c r="J44" s="310">
        <v>0.65604648553447142</v>
      </c>
      <c r="K44" s="310">
        <v>0.82341545625130308</v>
      </c>
      <c r="L44" s="310">
        <v>0.61153714395826342</v>
      </c>
      <c r="M44" s="310">
        <v>0.51925518892926736</v>
      </c>
      <c r="N44" s="311">
        <v>0.81638860527211421</v>
      </c>
      <c r="O44" s="310">
        <v>0.74565713314750748</v>
      </c>
      <c r="P44" s="310">
        <v>0.56003684020092948</v>
      </c>
      <c r="Q44" s="310">
        <v>0.56512692313398516</v>
      </c>
      <c r="R44" s="310">
        <v>0.56344542633449979</v>
      </c>
      <c r="S44" s="310">
        <v>0.62193157492191409</v>
      </c>
      <c r="T44" s="310">
        <v>0.63963342284393931</v>
      </c>
      <c r="U44" s="310">
        <v>0.64294903901868927</v>
      </c>
      <c r="V44" s="310">
        <v>0.64583064016818958</v>
      </c>
      <c r="W44" s="310">
        <v>0.68246123136157311</v>
      </c>
      <c r="X44" s="310">
        <v>0.57674416572168952</v>
      </c>
      <c r="Y44" s="310">
        <v>0.5351346185928012</v>
      </c>
      <c r="Z44" s="311">
        <v>0.68269936767816242</v>
      </c>
      <c r="AA44" s="310">
        <v>0.51653887113951014</v>
      </c>
      <c r="AB44" s="310">
        <v>0.36118604442046581</v>
      </c>
      <c r="AC44" s="310">
        <v>0.31474685204844899</v>
      </c>
      <c r="AD44" s="310">
        <v>0.32406725274052195</v>
      </c>
      <c r="AE44" s="310">
        <v>0.15553929758794338</v>
      </c>
      <c r="AF44" s="310">
        <v>0.33407003894108928</v>
      </c>
      <c r="AG44" s="310">
        <v>0.45960625680972839</v>
      </c>
      <c r="AH44" s="310">
        <v>0.28822741086090714</v>
      </c>
      <c r="AI44" s="310">
        <v>0.26217045972230474</v>
      </c>
      <c r="AJ44" s="310">
        <v>0.38270875583549357</v>
      </c>
      <c r="AK44" s="310">
        <v>0.38879295845713968</v>
      </c>
      <c r="AL44" s="311">
        <v>0.38817829799268544</v>
      </c>
      <c r="AM44" s="310">
        <v>0.47022031331215647</v>
      </c>
      <c r="AN44" s="310">
        <v>1</v>
      </c>
      <c r="AO44" s="310">
        <v>0.56792442816961208</v>
      </c>
      <c r="AP44" s="312">
        <v>0.47933920678612141</v>
      </c>
      <c r="AQ44" s="310">
        <v>1</v>
      </c>
      <c r="AR44" s="310">
        <v>1</v>
      </c>
      <c r="AS44" s="310">
        <v>1</v>
      </c>
      <c r="AT44" s="310">
        <v>1</v>
      </c>
      <c r="AU44" s="310">
        <v>1</v>
      </c>
      <c r="AV44" s="310">
        <v>1</v>
      </c>
      <c r="AW44" s="312">
        <v>1</v>
      </c>
      <c r="AX44" s="312">
        <v>1</v>
      </c>
      <c r="AY44" s="310">
        <v>1</v>
      </c>
      <c r="AZ44" s="310">
        <v>1</v>
      </c>
      <c r="BA44" s="312">
        <v>1</v>
      </c>
      <c r="BB44" s="312">
        <v>1</v>
      </c>
      <c r="BC44" s="310">
        <v>1</v>
      </c>
      <c r="BD44" s="313">
        <v>1</v>
      </c>
      <c r="BE44" s="310">
        <v>1</v>
      </c>
      <c r="BF44" s="312">
        <v>1</v>
      </c>
      <c r="BG44" s="311">
        <v>1</v>
      </c>
      <c r="BH44" s="312">
        <v>1</v>
      </c>
    </row>
    <row r="45" spans="1:60">
      <c r="A45" s="293">
        <v>59</v>
      </c>
      <c r="B45" s="83" t="s">
        <v>35</v>
      </c>
      <c r="C45" s="314">
        <v>3.5479391033199697E-3</v>
      </c>
      <c r="D45" s="314">
        <v>8.6143015931826605E-3</v>
      </c>
      <c r="E45" s="314">
        <v>2.7830487033523088E-2</v>
      </c>
      <c r="F45" s="314">
        <v>5.0421063852467751E-2</v>
      </c>
      <c r="G45" s="314">
        <v>9.935717664330929E-3</v>
      </c>
      <c r="H45" s="314">
        <v>1.1410518490986805E-2</v>
      </c>
      <c r="I45" s="314">
        <v>2.1167979077562626E-2</v>
      </c>
      <c r="J45" s="314">
        <v>1.3899419610829852E-2</v>
      </c>
      <c r="K45" s="314">
        <v>5.7161720758913057E-3</v>
      </c>
      <c r="L45" s="314">
        <v>1.8511315543438697E-2</v>
      </c>
      <c r="M45" s="314">
        <v>1.7243680431358942E-2</v>
      </c>
      <c r="N45" s="315">
        <v>7.1566161068597834E-3</v>
      </c>
      <c r="O45" s="314">
        <v>6.9702787026894144E-3</v>
      </c>
      <c r="P45" s="314">
        <v>1.4811264455314809E-2</v>
      </c>
      <c r="Q45" s="314">
        <v>1.5717030399240391E-2</v>
      </c>
      <c r="R45" s="314">
        <v>1.1767622185077974E-2</v>
      </c>
      <c r="S45" s="314">
        <v>1.4651529459017164E-2</v>
      </c>
      <c r="T45" s="314">
        <v>1.1437581964653718E-2</v>
      </c>
      <c r="U45" s="314">
        <v>1.5289931220516648E-2</v>
      </c>
      <c r="V45" s="314">
        <v>1.8729120882859222E-2</v>
      </c>
      <c r="W45" s="314">
        <v>1.0201852654310901E-2</v>
      </c>
      <c r="X45" s="314">
        <v>1.9408629990626699E-2</v>
      </c>
      <c r="Y45" s="314">
        <v>2.1501074648815781E-2</v>
      </c>
      <c r="Z45" s="315">
        <v>8.9314089708605934E-3</v>
      </c>
      <c r="AA45" s="314">
        <v>1.3652822151224707E-2</v>
      </c>
      <c r="AB45" s="314">
        <v>2.5059571980936966E-2</v>
      </c>
      <c r="AC45" s="314">
        <v>2.2317747201289935E-2</v>
      </c>
      <c r="AD45" s="314">
        <v>3.0825874134202631E-2</v>
      </c>
      <c r="AE45" s="314">
        <v>3.679633184060927E-3</v>
      </c>
      <c r="AF45" s="314">
        <v>2.1635958045606318E-2</v>
      </c>
      <c r="AG45" s="314">
        <v>1.6022742927275232E-2</v>
      </c>
      <c r="AH45" s="314">
        <v>1.0516061737341376E-2</v>
      </c>
      <c r="AI45" s="314">
        <v>9.3381888972833178E-3</v>
      </c>
      <c r="AJ45" s="314">
        <v>1.0710277365774068E-2</v>
      </c>
      <c r="AK45" s="314">
        <v>3.7814654930761901E-2</v>
      </c>
      <c r="AL45" s="315">
        <v>1.4705622907989217E-2</v>
      </c>
      <c r="AM45" s="314">
        <v>2.1156867621581473E-2</v>
      </c>
      <c r="AN45" s="314">
        <v>0</v>
      </c>
      <c r="AO45" s="314">
        <v>4.2137663853951072E-3</v>
      </c>
      <c r="AP45" s="316">
        <v>1.4331326107127335E-2</v>
      </c>
      <c r="AQ45" s="317" t="s">
        <v>267</v>
      </c>
      <c r="AR45" s="317"/>
      <c r="AS45" s="317"/>
      <c r="AT45" s="317"/>
      <c r="AU45" s="317"/>
      <c r="AV45" s="317"/>
      <c r="AW45" s="317"/>
      <c r="AX45" s="317"/>
      <c r="AY45" s="317"/>
      <c r="AZ45" s="317"/>
      <c r="BA45" s="317"/>
      <c r="BB45" s="317"/>
      <c r="BC45" s="317"/>
      <c r="BD45" s="317"/>
      <c r="BE45" s="317"/>
      <c r="BF45" s="317"/>
      <c r="BG45" s="317"/>
      <c r="BH45" s="317"/>
    </row>
    <row r="46" spans="1:60">
      <c r="A46" s="299">
        <v>60</v>
      </c>
      <c r="B46" s="98" t="s">
        <v>45</v>
      </c>
      <c r="C46" s="306">
        <v>0.11982810575688495</v>
      </c>
      <c r="D46" s="306">
        <v>0.27278621711745094</v>
      </c>
      <c r="E46" s="306">
        <v>0.17854260725424764</v>
      </c>
      <c r="F46" s="306">
        <v>0.2349962690544718</v>
      </c>
      <c r="G46" s="306">
        <v>0.14399966915404239</v>
      </c>
      <c r="H46" s="306">
        <v>0.23596605339775753</v>
      </c>
      <c r="I46" s="306">
        <v>0.17574790290253137</v>
      </c>
      <c r="J46" s="306">
        <v>0.10387096116118634</v>
      </c>
      <c r="K46" s="306">
        <v>1.9772048092292722E-2</v>
      </c>
      <c r="L46" s="306">
        <v>0.23402763404868787</v>
      </c>
      <c r="M46" s="306">
        <v>0.21755179396051724</v>
      </c>
      <c r="N46" s="307">
        <v>4.2381117789262797E-2</v>
      </c>
      <c r="O46" s="306">
        <v>0.11103277983246747</v>
      </c>
      <c r="P46" s="306">
        <v>0.28467983327929475</v>
      </c>
      <c r="Q46" s="306">
        <v>0.19753386347788673</v>
      </c>
      <c r="R46" s="306">
        <v>0.20785566100352021</v>
      </c>
      <c r="S46" s="306">
        <v>0.19290112247208774</v>
      </c>
      <c r="T46" s="306">
        <v>0.19601885967651284</v>
      </c>
      <c r="U46" s="306">
        <v>0.2004458717578543</v>
      </c>
      <c r="V46" s="306">
        <v>0.17801424712710151</v>
      </c>
      <c r="W46" s="306">
        <v>0.17968722251031818</v>
      </c>
      <c r="X46" s="306">
        <v>0.25422836329948895</v>
      </c>
      <c r="Y46" s="306">
        <v>0.34673715455884868</v>
      </c>
      <c r="Z46" s="307">
        <v>7.0744430198025232E-2</v>
      </c>
      <c r="AA46" s="306">
        <v>0.13654952076677315</v>
      </c>
      <c r="AB46" s="306">
        <v>0.48251618559482062</v>
      </c>
      <c r="AC46" s="306">
        <v>0.40252218378442245</v>
      </c>
      <c r="AD46" s="306">
        <v>0.31439227022235533</v>
      </c>
      <c r="AE46" s="306">
        <v>5.4622350270852466E-2</v>
      </c>
      <c r="AF46" s="306">
        <v>0.36884830758302428</v>
      </c>
      <c r="AG46" s="306">
        <v>0.18042179614021467</v>
      </c>
      <c r="AH46" s="306">
        <v>0.351753812215997</v>
      </c>
      <c r="AI46" s="306">
        <v>0.5308449982881025</v>
      </c>
      <c r="AJ46" s="306">
        <v>0.50163334603597476</v>
      </c>
      <c r="AK46" s="306">
        <v>0.49922072097325781</v>
      </c>
      <c r="AL46" s="307">
        <v>0.34525361813281841</v>
      </c>
      <c r="AM46" s="306">
        <v>0.27271905819722003</v>
      </c>
      <c r="AN46" s="306">
        <v>0</v>
      </c>
      <c r="AO46" s="306">
        <v>1.2662527198429125E-2</v>
      </c>
      <c r="AP46" s="308">
        <v>0.25475569279079324</v>
      </c>
      <c r="AQ46" s="317"/>
      <c r="AR46" s="317"/>
      <c r="AS46" s="317"/>
      <c r="AT46" s="317"/>
      <c r="AU46" s="317"/>
      <c r="AV46" s="317"/>
      <c r="AW46" s="317"/>
      <c r="AX46" s="317"/>
      <c r="AY46" s="317"/>
      <c r="AZ46" s="317"/>
      <c r="BA46" s="317"/>
      <c r="BB46" s="317"/>
      <c r="BC46" s="317"/>
      <c r="BD46" s="317"/>
      <c r="BE46" s="317"/>
      <c r="BF46" s="317"/>
      <c r="BG46" s="317"/>
      <c r="BH46" s="317"/>
    </row>
    <row r="47" spans="1:60">
      <c r="A47" s="299">
        <v>61</v>
      </c>
      <c r="B47" s="98" t="s">
        <v>46</v>
      </c>
      <c r="C47" s="306">
        <v>0.20192332887875691</v>
      </c>
      <c r="D47" s="306">
        <v>0.42302704705446459</v>
      </c>
      <c r="E47" s="306">
        <v>0.14757137560252132</v>
      </c>
      <c r="F47" s="306">
        <v>3.0700351774864087E-2</v>
      </c>
      <c r="G47" s="306">
        <v>8.1898332071121543E-2</v>
      </c>
      <c r="H47" s="306">
        <v>-1.8472402899089389E-2</v>
      </c>
      <c r="I47" s="306">
        <v>7.0310581705429892E-2</v>
      </c>
      <c r="J47" s="306">
        <v>6.5855640519120198E-2</v>
      </c>
      <c r="K47" s="306">
        <v>1.6357981791646395E-2</v>
      </c>
      <c r="L47" s="306">
        <v>1.3006987017992106E-3</v>
      </c>
      <c r="M47" s="306">
        <v>9.7585808473884705E-2</v>
      </c>
      <c r="N47" s="307">
        <v>8.0705521580020284E-2</v>
      </c>
      <c r="O47" s="306">
        <v>9.4984508483277483E-2</v>
      </c>
      <c r="P47" s="306">
        <v>2.9794825768718097E-2</v>
      </c>
      <c r="Q47" s="306">
        <v>0.10818880465261191</v>
      </c>
      <c r="R47" s="306">
        <v>0.1082194970236337</v>
      </c>
      <c r="S47" s="306">
        <v>2.3145912825749775E-2</v>
      </c>
      <c r="T47" s="306">
        <v>-4.1806657091113468E-2</v>
      </c>
      <c r="U47" s="306">
        <v>-2.2046099604215157E-2</v>
      </c>
      <c r="V47" s="306">
        <v>-5.0577641399674779E-2</v>
      </c>
      <c r="W47" s="306">
        <v>1.8032833467120358E-2</v>
      </c>
      <c r="X47" s="306">
        <v>3.1207189255445363E-2</v>
      </c>
      <c r="Y47" s="306">
        <v>2.690158311616303E-2</v>
      </c>
      <c r="Z47" s="307">
        <v>4.3466190324854888E-2</v>
      </c>
      <c r="AA47" s="306">
        <v>0.12646432374866878</v>
      </c>
      <c r="AB47" s="306">
        <v>3.5366648682672419E-2</v>
      </c>
      <c r="AC47" s="306">
        <v>0.12969195510943768</v>
      </c>
      <c r="AD47" s="306">
        <v>0.25122798182229611</v>
      </c>
      <c r="AE47" s="306">
        <v>0.40012232544181042</v>
      </c>
      <c r="AF47" s="306">
        <v>7.5031967848916234E-2</v>
      </c>
      <c r="AG47" s="306">
        <v>0.17291011784743704</v>
      </c>
      <c r="AH47" s="306">
        <v>0</v>
      </c>
      <c r="AI47" s="306">
        <v>1.8648081967352275E-2</v>
      </c>
      <c r="AJ47" s="306">
        <v>3.6486421526588111E-2</v>
      </c>
      <c r="AK47" s="306">
        <v>-5.7408757077983966E-3</v>
      </c>
      <c r="AL47" s="307">
        <v>8.9442499341088444E-2</v>
      </c>
      <c r="AM47" s="306">
        <v>9.047468045765987E-2</v>
      </c>
      <c r="AN47" s="306">
        <v>0</v>
      </c>
      <c r="AO47" s="306">
        <v>0.35371225388738525</v>
      </c>
      <c r="AP47" s="308">
        <v>9.6888587189489395E-2</v>
      </c>
      <c r="AQ47" s="317"/>
      <c r="AR47" s="317"/>
      <c r="AS47" s="317"/>
      <c r="AT47" s="317"/>
      <c r="AU47" s="317"/>
      <c r="AV47" s="317"/>
      <c r="AW47" s="317"/>
      <c r="AX47" s="317"/>
      <c r="AY47" s="317"/>
      <c r="AZ47" s="317"/>
      <c r="BA47" s="317"/>
      <c r="BB47" s="317"/>
      <c r="BC47" s="317"/>
      <c r="BD47" s="317"/>
      <c r="BE47" s="317"/>
      <c r="BF47" s="317"/>
      <c r="BG47" s="317"/>
      <c r="BH47" s="317"/>
    </row>
    <row r="48" spans="1:60">
      <c r="A48" s="299">
        <v>62</v>
      </c>
      <c r="B48" s="98" t="s">
        <v>47</v>
      </c>
      <c r="C48" s="306">
        <v>0.16007651390089878</v>
      </c>
      <c r="D48" s="306">
        <v>6.6413486476472772E-2</v>
      </c>
      <c r="E48" s="306">
        <v>0.13961046042443673</v>
      </c>
      <c r="F48" s="306">
        <v>7.392602068009807E-2</v>
      </c>
      <c r="G48" s="306">
        <v>5.4268042089809169E-2</v>
      </c>
      <c r="H48" s="306">
        <v>0.10929814780400174</v>
      </c>
      <c r="I48" s="306">
        <v>5.5215477121794393E-2</v>
      </c>
      <c r="J48" s="306">
        <v>0.13907103732238971</v>
      </c>
      <c r="K48" s="306">
        <v>5.5459031204392245E-2</v>
      </c>
      <c r="L48" s="306">
        <v>9.7370411870079998E-2</v>
      </c>
      <c r="M48" s="306">
        <v>0.11715559351893869</v>
      </c>
      <c r="N48" s="307">
        <v>4.0468546607300121E-2</v>
      </c>
      <c r="O48" s="306">
        <v>3.3257050718900373E-2</v>
      </c>
      <c r="P48" s="306">
        <v>8.3120703347101421E-2</v>
      </c>
      <c r="Q48" s="306">
        <v>0.10684427992819311</v>
      </c>
      <c r="R48" s="306">
        <v>9.9308352474976866E-2</v>
      </c>
      <c r="S48" s="306">
        <v>0.13285933420783894</v>
      </c>
      <c r="T48" s="306">
        <v>0.18685755323799413</v>
      </c>
      <c r="U48" s="306">
        <v>0.15932025835682181</v>
      </c>
      <c r="V48" s="306">
        <v>0.19565136041693598</v>
      </c>
      <c r="W48" s="306">
        <v>9.8170965610814731E-2</v>
      </c>
      <c r="X48" s="306">
        <v>9.2690792535444835E-2</v>
      </c>
      <c r="Y48" s="306">
        <v>3.6899245397312326E-2</v>
      </c>
      <c r="Z48" s="307">
        <v>0.16885751023733073</v>
      </c>
      <c r="AA48" s="306">
        <v>0.20972843450479234</v>
      </c>
      <c r="AB48" s="306">
        <v>7.7263735275604706E-2</v>
      </c>
      <c r="AC48" s="306">
        <v>8.9997619597833659E-2</v>
      </c>
      <c r="AD48" s="306">
        <v>7.3964743693354179E-2</v>
      </c>
      <c r="AE48" s="306">
        <v>0.33709603842610397</v>
      </c>
      <c r="AF48" s="306">
        <v>0.13747182088769178</v>
      </c>
      <c r="AG48" s="306">
        <v>0.1389021778607121</v>
      </c>
      <c r="AH48" s="306">
        <v>0.34791471928582041</v>
      </c>
      <c r="AI48" s="306">
        <v>0.16939579920149175</v>
      </c>
      <c r="AJ48" s="306">
        <v>6.5380170085349215E-2</v>
      </c>
      <c r="AK48" s="306">
        <v>6.2639457307843247E-2</v>
      </c>
      <c r="AL48" s="307">
        <v>0.11482970678034696</v>
      </c>
      <c r="AM48" s="306">
        <v>9.1970262326410951E-2</v>
      </c>
      <c r="AN48" s="306">
        <v>0</v>
      </c>
      <c r="AO48" s="306">
        <v>4.9042084593748342E-2</v>
      </c>
      <c r="AP48" s="308">
        <v>0.12703738217098923</v>
      </c>
      <c r="AQ48" s="317"/>
      <c r="AR48" s="317"/>
      <c r="AS48" s="317"/>
      <c r="AT48" s="317"/>
      <c r="AU48" s="317"/>
      <c r="AV48" s="317"/>
      <c r="AW48" s="317"/>
      <c r="AX48" s="317"/>
      <c r="AY48" s="317"/>
      <c r="AZ48" s="317"/>
      <c r="BA48" s="317"/>
      <c r="BB48" s="317"/>
      <c r="BC48" s="317"/>
      <c r="BD48" s="317"/>
      <c r="BE48" s="317"/>
      <c r="BF48" s="317"/>
      <c r="BG48" s="317"/>
      <c r="BH48" s="317"/>
    </row>
    <row r="49" spans="1:60">
      <c r="A49" s="299">
        <v>63</v>
      </c>
      <c r="B49" s="281" t="s">
        <v>382</v>
      </c>
      <c r="C49" s="306">
        <v>3.977674711107617E-2</v>
      </c>
      <c r="D49" s="306">
        <v>2.5379770285290849E-2</v>
      </c>
      <c r="E49" s="306">
        <v>5.1669611114746231E-2</v>
      </c>
      <c r="F49" s="306">
        <v>4.8662189532032829E-2</v>
      </c>
      <c r="G49" s="306">
        <v>5.8743250613228153E-2</v>
      </c>
      <c r="H49" s="306">
        <v>4.2557145511986617E-2</v>
      </c>
      <c r="I49" s="306">
        <v>2.6021710454937386E-2</v>
      </c>
      <c r="J49" s="306">
        <v>2.1258495884234972E-2</v>
      </c>
      <c r="K49" s="306">
        <v>8.0565014941969562E-2</v>
      </c>
      <c r="L49" s="306">
        <v>3.7258148547285486E-2</v>
      </c>
      <c r="M49" s="306">
        <v>3.1207934686033077E-2</v>
      </c>
      <c r="N49" s="307">
        <v>1.2900996108894806E-2</v>
      </c>
      <c r="O49" s="306">
        <v>8.0982491151578261E-3</v>
      </c>
      <c r="P49" s="306">
        <v>2.7565930959082628E-2</v>
      </c>
      <c r="Q49" s="306">
        <v>6.5928074418052608E-3</v>
      </c>
      <c r="R49" s="306">
        <v>9.4057576673720993E-3</v>
      </c>
      <c r="S49" s="306">
        <v>1.4514798942047625E-2</v>
      </c>
      <c r="T49" s="306">
        <v>7.8654842940111165E-3</v>
      </c>
      <c r="U49" s="306">
        <v>4.0442729049428913E-3</v>
      </c>
      <c r="V49" s="306">
        <v>1.2359076590214796E-2</v>
      </c>
      <c r="W49" s="306">
        <v>1.1458325933608484E-2</v>
      </c>
      <c r="X49" s="306">
        <v>2.5733968707598927E-2</v>
      </c>
      <c r="Y49" s="306">
        <v>3.7098464394058416E-2</v>
      </c>
      <c r="Z49" s="307">
        <v>2.581067604738578E-2</v>
      </c>
      <c r="AA49" s="306">
        <v>4.4472843450479235E-2</v>
      </c>
      <c r="AB49" s="306">
        <v>1.8613434043701107E-2</v>
      </c>
      <c r="AC49" s="306">
        <v>4.120250272356233E-2</v>
      </c>
      <c r="AD49" s="306">
        <v>2.0629414056584992E-2</v>
      </c>
      <c r="AE49" s="306">
        <v>4.9196047956754904E-2</v>
      </c>
      <c r="AF49" s="306">
        <v>6.6593831224495109E-2</v>
      </c>
      <c r="AG49" s="306">
        <v>3.2146927325326556E-2</v>
      </c>
      <c r="AH49" s="306">
        <v>1.5879958999341001E-3</v>
      </c>
      <c r="AI49" s="306">
        <v>1.2249263601096747E-2</v>
      </c>
      <c r="AJ49" s="306">
        <v>1.4781624874512069E-2</v>
      </c>
      <c r="AK49" s="306">
        <v>3.5241352245332737E-2</v>
      </c>
      <c r="AL49" s="307">
        <v>4.7635162407665507E-2</v>
      </c>
      <c r="AM49" s="306">
        <v>5.3464729475756756E-2</v>
      </c>
      <c r="AN49" s="306">
        <v>0</v>
      </c>
      <c r="AO49" s="306">
        <v>1.7502520830016452E-2</v>
      </c>
      <c r="AP49" s="308">
        <v>3.0450910777735898E-2</v>
      </c>
      <c r="AQ49" s="317"/>
      <c r="AR49" s="317"/>
      <c r="AS49" s="317"/>
      <c r="AT49" s="317"/>
      <c r="AU49" s="317"/>
      <c r="AV49" s="317"/>
      <c r="AW49" s="317"/>
      <c r="AX49" s="317"/>
      <c r="AY49" s="317"/>
      <c r="AZ49" s="317"/>
      <c r="BA49" s="317"/>
      <c r="BB49" s="317"/>
      <c r="BC49" s="317"/>
      <c r="BD49" s="317"/>
      <c r="BE49" s="317"/>
      <c r="BF49" s="317"/>
      <c r="BG49" s="317"/>
      <c r="BH49" s="317"/>
    </row>
    <row r="50" spans="1:60">
      <c r="A50" s="299">
        <v>64</v>
      </c>
      <c r="B50" s="98" t="s">
        <v>205</v>
      </c>
      <c r="C50" s="306">
        <v>-6.955428032387391E-2</v>
      </c>
      <c r="D50" s="306">
        <v>-4.3534642460170435E-2</v>
      </c>
      <c r="E50" s="306">
        <v>-8.5061833409670877E-4</v>
      </c>
      <c r="F50" s="306">
        <v>0</v>
      </c>
      <c r="G50" s="306">
        <v>-4.0921509381292211E-3</v>
      </c>
      <c r="H50" s="306">
        <v>0</v>
      </c>
      <c r="I50" s="306">
        <v>0</v>
      </c>
      <c r="J50" s="306">
        <v>-2.0400322325092735E-6</v>
      </c>
      <c r="K50" s="306">
        <v>-1.2857043574953089E-3</v>
      </c>
      <c r="L50" s="306">
        <v>-5.3526695547292622E-6</v>
      </c>
      <c r="M50" s="306">
        <v>0</v>
      </c>
      <c r="N50" s="307">
        <v>-1.4034644519997613E-6</v>
      </c>
      <c r="O50" s="306">
        <v>0</v>
      </c>
      <c r="P50" s="306">
        <v>-9.3980104411896004E-6</v>
      </c>
      <c r="Q50" s="306">
        <v>-3.7090337225346054E-6</v>
      </c>
      <c r="R50" s="306">
        <v>-2.3166890806335217E-6</v>
      </c>
      <c r="S50" s="306">
        <v>-4.272828655298094E-6</v>
      </c>
      <c r="T50" s="306">
        <v>-6.2449259976269284E-6</v>
      </c>
      <c r="U50" s="306">
        <v>-3.2736546097967388E-6</v>
      </c>
      <c r="V50" s="306">
        <v>-6.8037856263224859E-6</v>
      </c>
      <c r="W50" s="306">
        <v>-1.2431537745700464E-5</v>
      </c>
      <c r="X50" s="306">
        <v>-1.3109510294242959E-5</v>
      </c>
      <c r="Y50" s="306">
        <v>-4.2721407079994791E-3</v>
      </c>
      <c r="Z50" s="307">
        <v>-5.0958345661965352E-4</v>
      </c>
      <c r="AA50" s="306">
        <v>-4.7406815761448347E-2</v>
      </c>
      <c r="AB50" s="306">
        <v>-5.6199982016005753E-6</v>
      </c>
      <c r="AC50" s="306">
        <v>-4.7886046499505673E-4</v>
      </c>
      <c r="AD50" s="306">
        <v>-1.5107536669315172E-2</v>
      </c>
      <c r="AE50" s="306">
        <v>-2.5569286752611135E-4</v>
      </c>
      <c r="AF50" s="306">
        <v>-3.6519245308229997E-3</v>
      </c>
      <c r="AG50" s="306">
        <v>-1.0018910693934802E-5</v>
      </c>
      <c r="AH50" s="306">
        <v>0</v>
      </c>
      <c r="AI50" s="306">
        <v>-2.6467916776312995E-3</v>
      </c>
      <c r="AJ50" s="306">
        <v>-1.1700595723691773E-2</v>
      </c>
      <c r="AK50" s="306">
        <v>-1.7968268206536974E-2</v>
      </c>
      <c r="AL50" s="307">
        <v>-4.4907562593924967E-5</v>
      </c>
      <c r="AM50" s="306">
        <v>-5.9113907855773891E-6</v>
      </c>
      <c r="AN50" s="306">
        <v>0</v>
      </c>
      <c r="AO50" s="306">
        <v>-5.0575810645863183E-3</v>
      </c>
      <c r="AP50" s="308">
        <v>-2.8031058222565243E-3</v>
      </c>
      <c r="AQ50" s="317"/>
      <c r="AR50" s="317"/>
      <c r="AS50" s="317"/>
      <c r="AT50" s="317"/>
      <c r="AU50" s="317"/>
      <c r="AV50" s="317"/>
      <c r="AW50" s="317"/>
      <c r="AX50" s="317"/>
      <c r="AY50" s="317"/>
      <c r="AZ50" s="317"/>
      <c r="BA50" s="317"/>
      <c r="BB50" s="317"/>
      <c r="BC50" s="317"/>
      <c r="BD50" s="317"/>
      <c r="BE50" s="317"/>
      <c r="BF50" s="317"/>
      <c r="BG50" s="317"/>
      <c r="BH50" s="317"/>
    </row>
    <row r="51" spans="1:60">
      <c r="A51" s="300">
        <v>65</v>
      </c>
      <c r="B51" s="132" t="s">
        <v>48</v>
      </c>
      <c r="C51" s="310">
        <v>0.45559835442706287</v>
      </c>
      <c r="D51" s="310">
        <v>0.75268618006669141</v>
      </c>
      <c r="E51" s="310">
        <v>0.54437392309537835</v>
      </c>
      <c r="F51" s="310">
        <v>0.43870589489393452</v>
      </c>
      <c r="G51" s="310">
        <v>0.34475286065440297</v>
      </c>
      <c r="H51" s="310">
        <v>0.38075946230564334</v>
      </c>
      <c r="I51" s="310">
        <v>0.34846365126225565</v>
      </c>
      <c r="J51" s="310">
        <v>0.34395351446552858</v>
      </c>
      <c r="K51" s="310">
        <v>0.17658454374869692</v>
      </c>
      <c r="L51" s="310">
        <v>0.38846285604173653</v>
      </c>
      <c r="M51" s="310">
        <v>0.48074481107073264</v>
      </c>
      <c r="N51" s="311">
        <v>0.18361139472788579</v>
      </c>
      <c r="O51" s="310">
        <v>0.25434286685249258</v>
      </c>
      <c r="P51" s="310">
        <v>0.43996315979907052</v>
      </c>
      <c r="Q51" s="310">
        <v>0.43487307686601484</v>
      </c>
      <c r="R51" s="310">
        <v>0.43655457366550021</v>
      </c>
      <c r="S51" s="310">
        <v>0.37806842507808597</v>
      </c>
      <c r="T51" s="310">
        <v>0.36036657715606069</v>
      </c>
      <c r="U51" s="310">
        <v>0.35705096098131073</v>
      </c>
      <c r="V51" s="310">
        <v>0.35416935983181042</v>
      </c>
      <c r="W51" s="310">
        <v>0.31753876863842695</v>
      </c>
      <c r="X51" s="310">
        <v>0.42325583427831054</v>
      </c>
      <c r="Y51" s="310">
        <v>0.4648653814071988</v>
      </c>
      <c r="Z51" s="311">
        <v>0.31730063232183758</v>
      </c>
      <c r="AA51" s="310">
        <v>0.48346112886048986</v>
      </c>
      <c r="AB51" s="310">
        <v>0.63881395557953424</v>
      </c>
      <c r="AC51" s="310">
        <v>0.68525314795155101</v>
      </c>
      <c r="AD51" s="310">
        <v>0.67593274725947805</v>
      </c>
      <c r="AE51" s="310">
        <v>0.84446070241205662</v>
      </c>
      <c r="AF51" s="310">
        <v>0.66592996105891078</v>
      </c>
      <c r="AG51" s="310">
        <v>0.54039374319027167</v>
      </c>
      <c r="AH51" s="310">
        <v>0.7117725891390928</v>
      </c>
      <c r="AI51" s="310">
        <v>0.73782954027769521</v>
      </c>
      <c r="AJ51" s="310">
        <v>0.61729124416450643</v>
      </c>
      <c r="AK51" s="310">
        <v>0.61120704154286032</v>
      </c>
      <c r="AL51" s="311">
        <v>0.61182170200731456</v>
      </c>
      <c r="AM51" s="310">
        <v>0.52977968668784348</v>
      </c>
      <c r="AN51" s="310">
        <v>0</v>
      </c>
      <c r="AO51" s="310">
        <v>0.43207557183038792</v>
      </c>
      <c r="AP51" s="312">
        <v>0.52066079321387859</v>
      </c>
      <c r="AQ51" s="317"/>
      <c r="AR51" s="317"/>
      <c r="AS51" s="317"/>
      <c r="AT51" s="317"/>
      <c r="AU51" s="317"/>
      <c r="AV51" s="317"/>
      <c r="AW51" s="317"/>
      <c r="AX51" s="317"/>
      <c r="AY51" s="317"/>
      <c r="AZ51" s="317"/>
      <c r="BA51" s="317"/>
      <c r="BB51" s="317"/>
      <c r="BC51" s="317"/>
      <c r="BD51" s="317"/>
      <c r="BE51" s="317"/>
      <c r="BF51" s="317"/>
      <c r="BG51" s="317"/>
      <c r="BH51" s="317"/>
    </row>
    <row r="52" spans="1:60">
      <c r="A52" s="301">
        <v>66</v>
      </c>
      <c r="B52" s="97" t="s">
        <v>50</v>
      </c>
      <c r="C52" s="318">
        <v>1</v>
      </c>
      <c r="D52" s="318">
        <v>1</v>
      </c>
      <c r="E52" s="318">
        <v>1</v>
      </c>
      <c r="F52" s="318">
        <v>1</v>
      </c>
      <c r="G52" s="318">
        <v>1</v>
      </c>
      <c r="H52" s="318">
        <v>1</v>
      </c>
      <c r="I52" s="318">
        <v>1</v>
      </c>
      <c r="J52" s="318">
        <v>1</v>
      </c>
      <c r="K52" s="318">
        <v>1</v>
      </c>
      <c r="L52" s="318">
        <v>1</v>
      </c>
      <c r="M52" s="318">
        <v>1</v>
      </c>
      <c r="N52" s="319">
        <v>1</v>
      </c>
      <c r="O52" s="318">
        <v>1</v>
      </c>
      <c r="P52" s="318">
        <v>1</v>
      </c>
      <c r="Q52" s="318">
        <v>1</v>
      </c>
      <c r="R52" s="318">
        <v>1</v>
      </c>
      <c r="S52" s="318">
        <v>1</v>
      </c>
      <c r="T52" s="318">
        <v>1</v>
      </c>
      <c r="U52" s="318">
        <v>1</v>
      </c>
      <c r="V52" s="318">
        <v>1</v>
      </c>
      <c r="W52" s="318">
        <v>1</v>
      </c>
      <c r="X52" s="318">
        <v>1</v>
      </c>
      <c r="Y52" s="318">
        <v>1</v>
      </c>
      <c r="Z52" s="319">
        <v>1</v>
      </c>
      <c r="AA52" s="318">
        <v>1</v>
      </c>
      <c r="AB52" s="318">
        <v>1</v>
      </c>
      <c r="AC52" s="318">
        <v>1</v>
      </c>
      <c r="AD52" s="318">
        <v>1</v>
      </c>
      <c r="AE52" s="318">
        <v>1</v>
      </c>
      <c r="AF52" s="318">
        <v>1</v>
      </c>
      <c r="AG52" s="318">
        <v>1</v>
      </c>
      <c r="AH52" s="318">
        <v>1</v>
      </c>
      <c r="AI52" s="318">
        <v>1</v>
      </c>
      <c r="AJ52" s="318">
        <v>1</v>
      </c>
      <c r="AK52" s="318">
        <v>1</v>
      </c>
      <c r="AL52" s="319">
        <v>1</v>
      </c>
      <c r="AM52" s="318">
        <v>1</v>
      </c>
      <c r="AN52" s="318">
        <v>1</v>
      </c>
      <c r="AO52" s="318">
        <v>1</v>
      </c>
      <c r="AP52" s="320">
        <v>1</v>
      </c>
      <c r="AQ52" s="317"/>
      <c r="AR52" s="317"/>
      <c r="AS52" s="317"/>
      <c r="AT52" s="317"/>
      <c r="AU52" s="317"/>
      <c r="AV52" s="317"/>
      <c r="AW52" s="317"/>
      <c r="AX52" s="317"/>
      <c r="AY52" s="317"/>
      <c r="AZ52" s="317"/>
      <c r="BA52" s="317"/>
      <c r="BB52" s="317"/>
      <c r="BC52" s="317"/>
      <c r="BD52" s="317"/>
      <c r="BE52" s="317"/>
      <c r="BF52" s="317"/>
      <c r="BG52" s="317"/>
      <c r="BH52" s="317"/>
    </row>
    <row r="53" spans="1:60">
      <c r="A53" s="80" t="s">
        <v>427</v>
      </c>
    </row>
    <row r="54" spans="1:6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row>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row r="86" s="84" customFormat="1"/>
    <row r="87" s="84" customFormat="1"/>
    <row r="88" s="84" customFormat="1"/>
    <row r="89" s="84" customFormat="1"/>
    <row r="90" s="84" customFormat="1"/>
    <row r="91" s="84" customFormat="1"/>
    <row r="92" s="84" customFormat="1"/>
    <row r="93" s="84" customFormat="1"/>
    <row r="94" s="84" customFormat="1"/>
    <row r="95" s="84" customFormat="1"/>
    <row r="96" s="84" customFormat="1"/>
    <row r="97" s="84" customFormat="1"/>
    <row r="98" s="84" customFormat="1"/>
    <row r="99" s="84" customFormat="1"/>
    <row r="100" s="84" customFormat="1"/>
    <row r="101" s="84" customFormat="1"/>
    <row r="102" s="84" customFormat="1"/>
    <row r="103" s="84" customFormat="1"/>
    <row r="104" s="84" customFormat="1"/>
    <row r="105" s="84" customFormat="1"/>
    <row r="106" s="84" customFormat="1"/>
    <row r="107" s="84" customFormat="1"/>
    <row r="108" s="84" customFormat="1"/>
    <row r="109" s="84" customFormat="1"/>
    <row r="110" s="84" customFormat="1"/>
    <row r="111" s="84" customFormat="1"/>
    <row r="112" s="84" customFormat="1"/>
    <row r="113" s="84" customFormat="1"/>
    <row r="114" s="84" customFormat="1"/>
    <row r="115" s="84" customFormat="1"/>
    <row r="116" s="84" customFormat="1"/>
    <row r="117" s="84" customFormat="1"/>
    <row r="118" s="84" customFormat="1"/>
    <row r="119" s="84" customFormat="1"/>
  </sheetData>
  <phoneticPr fontId="2"/>
  <pageMargins left="0.78740157480314965" right="0.78740157480314965" top="0.78740157480314965" bottom="0.78740157480314965" header="0.51181102362204722" footer="0.27559055118110237"/>
  <pageSetup paperSize="9" scale="95" fitToWidth="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103"/>
  <sheetViews>
    <sheetView workbookViewId="0">
      <pane xSplit="2" ySplit="4" topLeftCell="C5" activePane="bottomRight" state="frozen"/>
      <selection activeCell="F51" sqref="F51"/>
      <selection pane="topRight" activeCell="F51" sqref="F51"/>
      <selection pane="bottomLeft" activeCell="F51" sqref="F51"/>
      <selection pane="bottomRight" activeCell="B4" sqref="B4"/>
    </sheetView>
  </sheetViews>
  <sheetFormatPr defaultRowHeight="12"/>
  <cols>
    <col min="1" max="1" width="3.625" style="53" customWidth="1"/>
    <col min="2" max="2" width="24.75" style="84" bestFit="1" customWidth="1"/>
    <col min="3" max="42" width="9.125" style="84" customWidth="1"/>
    <col min="43" max="16384" width="9" style="84"/>
  </cols>
  <sheetData>
    <row r="1" spans="1:42">
      <c r="A1" s="53" t="s">
        <v>384</v>
      </c>
    </row>
    <row r="2" spans="1:42" ht="14.25">
      <c r="A2" s="84" t="s">
        <v>385</v>
      </c>
    </row>
    <row r="3" spans="1:42">
      <c r="A3" s="124" t="s">
        <v>198</v>
      </c>
      <c r="B3" s="125"/>
      <c r="C3" s="86" t="s">
        <v>163</v>
      </c>
      <c r="D3" s="86" t="s">
        <v>164</v>
      </c>
      <c r="E3" s="86" t="s">
        <v>165</v>
      </c>
      <c r="F3" s="86" t="s">
        <v>166</v>
      </c>
      <c r="G3" s="86" t="s">
        <v>167</v>
      </c>
      <c r="H3" s="86" t="s">
        <v>168</v>
      </c>
      <c r="I3" s="86" t="s">
        <v>169</v>
      </c>
      <c r="J3" s="86" t="s">
        <v>170</v>
      </c>
      <c r="K3" s="86" t="s">
        <v>171</v>
      </c>
      <c r="L3" s="86" t="s">
        <v>172</v>
      </c>
      <c r="M3" s="86" t="s">
        <v>173</v>
      </c>
      <c r="N3" s="86" t="s">
        <v>174</v>
      </c>
      <c r="O3" s="86" t="s">
        <v>175</v>
      </c>
      <c r="P3" s="280" t="s">
        <v>176</v>
      </c>
      <c r="Q3" s="86" t="s">
        <v>177</v>
      </c>
      <c r="R3" s="86" t="s">
        <v>178</v>
      </c>
      <c r="S3" s="86" t="s">
        <v>179</v>
      </c>
      <c r="T3" s="86" t="s">
        <v>180</v>
      </c>
      <c r="U3" s="86" t="s">
        <v>181</v>
      </c>
      <c r="V3" s="86" t="s">
        <v>182</v>
      </c>
      <c r="W3" s="86" t="s">
        <v>183</v>
      </c>
      <c r="X3" s="86" t="s">
        <v>184</v>
      </c>
      <c r="Y3" s="86" t="s">
        <v>185</v>
      </c>
      <c r="Z3" s="86" t="s">
        <v>186</v>
      </c>
      <c r="AA3" s="86" t="s">
        <v>187</v>
      </c>
      <c r="AB3" s="86" t="s">
        <v>188</v>
      </c>
      <c r="AC3" s="86" t="s">
        <v>189</v>
      </c>
      <c r="AD3" s="280" t="s">
        <v>190</v>
      </c>
      <c r="AE3" s="86" t="s">
        <v>191</v>
      </c>
      <c r="AF3" s="86" t="s">
        <v>192</v>
      </c>
      <c r="AG3" s="86" t="s">
        <v>193</v>
      </c>
      <c r="AH3" s="86" t="s">
        <v>194</v>
      </c>
      <c r="AI3" s="86" t="s">
        <v>195</v>
      </c>
      <c r="AJ3" s="86" t="s">
        <v>196</v>
      </c>
      <c r="AK3" s="86">
        <v>35</v>
      </c>
      <c r="AL3" s="86">
        <v>36</v>
      </c>
      <c r="AM3" s="86">
        <v>37</v>
      </c>
      <c r="AN3" s="86">
        <v>38</v>
      </c>
      <c r="AO3" s="86">
        <v>39</v>
      </c>
      <c r="AP3" s="41"/>
    </row>
    <row r="4" spans="1:42" ht="42" customHeight="1">
      <c r="A4" s="126"/>
      <c r="B4" s="127" t="s">
        <v>284</v>
      </c>
      <c r="C4" s="128" t="s">
        <v>285</v>
      </c>
      <c r="D4" s="128" t="s">
        <v>286</v>
      </c>
      <c r="E4" s="128" t="s">
        <v>287</v>
      </c>
      <c r="F4" s="128" t="s">
        <v>8</v>
      </c>
      <c r="G4" s="128" t="s">
        <v>288</v>
      </c>
      <c r="H4" s="128" t="s">
        <v>9</v>
      </c>
      <c r="I4" s="128" t="s">
        <v>44</v>
      </c>
      <c r="J4" s="128" t="s">
        <v>10</v>
      </c>
      <c r="K4" s="128" t="s">
        <v>11</v>
      </c>
      <c r="L4" s="128" t="s">
        <v>371</v>
      </c>
      <c r="M4" s="128" t="s">
        <v>12</v>
      </c>
      <c r="N4" s="128" t="s">
        <v>13</v>
      </c>
      <c r="O4" s="128" t="s">
        <v>14</v>
      </c>
      <c r="P4" s="284" t="s">
        <v>15</v>
      </c>
      <c r="Q4" s="128" t="s">
        <v>278</v>
      </c>
      <c r="R4" s="128" t="s">
        <v>279</v>
      </c>
      <c r="S4" s="128" t="s">
        <v>280</v>
      </c>
      <c r="T4" s="128" t="s">
        <v>162</v>
      </c>
      <c r="U4" s="128" t="s">
        <v>16</v>
      </c>
      <c r="V4" s="128" t="s">
        <v>330</v>
      </c>
      <c r="W4" s="128" t="s">
        <v>289</v>
      </c>
      <c r="X4" s="128" t="s">
        <v>17</v>
      </c>
      <c r="Y4" s="128" t="s">
        <v>18</v>
      </c>
      <c r="Z4" s="128" t="s">
        <v>290</v>
      </c>
      <c r="AA4" s="128" t="s">
        <v>291</v>
      </c>
      <c r="AB4" s="128" t="s">
        <v>292</v>
      </c>
      <c r="AC4" s="128" t="s">
        <v>19</v>
      </c>
      <c r="AD4" s="284" t="s">
        <v>20</v>
      </c>
      <c r="AE4" s="128" t="s">
        <v>21</v>
      </c>
      <c r="AF4" s="128" t="s">
        <v>293</v>
      </c>
      <c r="AG4" s="128" t="s">
        <v>260</v>
      </c>
      <c r="AH4" s="128" t="s">
        <v>22</v>
      </c>
      <c r="AI4" s="128" t="s">
        <v>23</v>
      </c>
      <c r="AJ4" s="128" t="s">
        <v>294</v>
      </c>
      <c r="AK4" s="128" t="s">
        <v>373</v>
      </c>
      <c r="AL4" s="128" t="s">
        <v>24</v>
      </c>
      <c r="AM4" s="128" t="s">
        <v>25</v>
      </c>
      <c r="AN4" s="128" t="s">
        <v>26</v>
      </c>
      <c r="AO4" s="128" t="s">
        <v>27</v>
      </c>
      <c r="AP4" s="129" t="s">
        <v>206</v>
      </c>
    </row>
    <row r="5" spans="1:42">
      <c r="A5" s="103" t="s">
        <v>268</v>
      </c>
      <c r="B5" s="98" t="s">
        <v>296</v>
      </c>
      <c r="C5" s="321">
        <v>1.0230575269407449</v>
      </c>
      <c r="D5" s="321">
        <v>3.0336405151010237E-4</v>
      </c>
      <c r="E5" s="321">
        <v>9.2746662931169851E-4</v>
      </c>
      <c r="F5" s="321">
        <v>1.0675991898499865E-5</v>
      </c>
      <c r="G5" s="321">
        <v>3.0739857940812333E-2</v>
      </c>
      <c r="H5" s="321">
        <v>1.5570989563195694E-3</v>
      </c>
      <c r="I5" s="321">
        <v>6.4888325044517905E-5</v>
      </c>
      <c r="J5" s="321">
        <v>3.0702239383130318E-4</v>
      </c>
      <c r="K5" s="321">
        <v>3.8462574454671976E-6</v>
      </c>
      <c r="L5" s="321">
        <v>9.7381687350662138E-4</v>
      </c>
      <c r="M5" s="321">
        <v>2.1661663136021259E-5</v>
      </c>
      <c r="N5" s="321">
        <v>5.8518752431162365E-6</v>
      </c>
      <c r="O5" s="321">
        <v>1.0442725485007035E-5</v>
      </c>
      <c r="P5" s="322">
        <v>6.6353584792680511E-6</v>
      </c>
      <c r="Q5" s="321">
        <v>5.4330783361924509E-6</v>
      </c>
      <c r="R5" s="321">
        <v>1.0520306415648242E-5</v>
      </c>
      <c r="S5" s="321">
        <v>1.5360664773870214E-5</v>
      </c>
      <c r="T5" s="321">
        <v>9.3142486284755441E-6</v>
      </c>
      <c r="U5" s="321">
        <v>1.3801152838635073E-5</v>
      </c>
      <c r="V5" s="321">
        <v>1.4010776749535248E-5</v>
      </c>
      <c r="W5" s="321">
        <v>1.002009759010692E-5</v>
      </c>
      <c r="X5" s="321">
        <v>8.934653962694274E-4</v>
      </c>
      <c r="Y5" s="321">
        <v>1.8398730684404094E-4</v>
      </c>
      <c r="Z5" s="321">
        <v>8.5892605230560923E-6</v>
      </c>
      <c r="AA5" s="321">
        <v>2.3575114403805806E-5</v>
      </c>
      <c r="AB5" s="321">
        <v>9.4547560118175235E-6</v>
      </c>
      <c r="AC5" s="321">
        <v>3.7193394622509821E-5</v>
      </c>
      <c r="AD5" s="322">
        <v>8.9350979241705119E-6</v>
      </c>
      <c r="AE5" s="321">
        <v>4.9314563228432059E-6</v>
      </c>
      <c r="AF5" s="321">
        <v>1.2859739544594795E-5</v>
      </c>
      <c r="AG5" s="321">
        <v>3.033854581608002E-5</v>
      </c>
      <c r="AH5" s="321">
        <v>1.4935350381396411E-5</v>
      </c>
      <c r="AI5" s="321">
        <v>3.9288072685559E-4</v>
      </c>
      <c r="AJ5" s="321">
        <v>5.1279676949279797E-4</v>
      </c>
      <c r="AK5" s="321">
        <v>4.2326574567893752E-4</v>
      </c>
      <c r="AL5" s="321">
        <v>1.2287311575676244E-5</v>
      </c>
      <c r="AM5" s="321">
        <v>4.306942152211969E-3</v>
      </c>
      <c r="AN5" s="321">
        <v>3.3906154868247184E-5</v>
      </c>
      <c r="AO5" s="321">
        <v>4.1131851915598791E-5</v>
      </c>
      <c r="AP5" s="323">
        <v>1.0650200924393634</v>
      </c>
    </row>
    <row r="6" spans="1:42">
      <c r="A6" s="116" t="s">
        <v>269</v>
      </c>
      <c r="B6" s="98" t="s">
        <v>297</v>
      </c>
      <c r="C6" s="321">
        <v>1.2109653161889176E-4</v>
      </c>
      <c r="D6" s="321">
        <v>1.0435009585960251</v>
      </c>
      <c r="E6" s="321">
        <v>1.0362040967411852E-4</v>
      </c>
      <c r="F6" s="321">
        <v>9.9955874878625452E-6</v>
      </c>
      <c r="G6" s="321">
        <v>2.4108266018057326E-4</v>
      </c>
      <c r="H6" s="321">
        <v>1.8885216560315629E-5</v>
      </c>
      <c r="I6" s="321">
        <v>7.6616131775545885E-3</v>
      </c>
      <c r="J6" s="321">
        <v>1.3609560075539858E-4</v>
      </c>
      <c r="K6" s="321">
        <v>2.422070262284252E-6</v>
      </c>
      <c r="L6" s="321">
        <v>1.8978188886969546E-5</v>
      </c>
      <c r="M6" s="321">
        <v>3.5339834449822088E-5</v>
      </c>
      <c r="N6" s="321">
        <v>4.3450423408155612E-6</v>
      </c>
      <c r="O6" s="321">
        <v>8.0050037657544307E-6</v>
      </c>
      <c r="P6" s="322">
        <v>1.1303187828245597E-5</v>
      </c>
      <c r="Q6" s="321">
        <v>3.5516060017785263E-6</v>
      </c>
      <c r="R6" s="321">
        <v>4.9825004607386446E-6</v>
      </c>
      <c r="S6" s="321">
        <v>1.3584052532171703E-5</v>
      </c>
      <c r="T6" s="321">
        <v>1.0950820748267577E-5</v>
      </c>
      <c r="U6" s="321">
        <v>1.5981422652835634E-5</v>
      </c>
      <c r="V6" s="321">
        <v>1.4869062919293532E-5</v>
      </c>
      <c r="W6" s="321">
        <v>8.5921435148394473E-6</v>
      </c>
      <c r="X6" s="321">
        <v>4.5760157807368145E-4</v>
      </c>
      <c r="Y6" s="321">
        <v>1.0140882650993419E-4</v>
      </c>
      <c r="Z6" s="321">
        <v>1.1315163232172246E-5</v>
      </c>
      <c r="AA6" s="321">
        <v>1.3949571726374906E-5</v>
      </c>
      <c r="AB6" s="321">
        <v>1.2141602813193723E-5</v>
      </c>
      <c r="AC6" s="321">
        <v>1.8192463121163182E-5</v>
      </c>
      <c r="AD6" s="322">
        <v>1.4442797671727377E-5</v>
      </c>
      <c r="AE6" s="321">
        <v>3.3621593390904171E-6</v>
      </c>
      <c r="AF6" s="321">
        <v>1.41373783803649E-5</v>
      </c>
      <c r="AG6" s="321">
        <v>3.0865552092034833E-5</v>
      </c>
      <c r="AH6" s="321">
        <v>9.787140233550903E-6</v>
      </c>
      <c r="AI6" s="321">
        <v>3.8032966642154936E-5</v>
      </c>
      <c r="AJ6" s="321">
        <v>4.6218300900710859E-5</v>
      </c>
      <c r="AK6" s="321">
        <v>4.161685840546573E-5</v>
      </c>
      <c r="AL6" s="321">
        <v>1.0130126651527849E-5</v>
      </c>
      <c r="AM6" s="321">
        <v>4.9511937204183172E-4</v>
      </c>
      <c r="AN6" s="321">
        <v>7.2793085528827163E-4</v>
      </c>
      <c r="AO6" s="321">
        <v>8.3979810401774184E-6</v>
      </c>
      <c r="AP6" s="323">
        <v>1.0540009034103845</v>
      </c>
    </row>
    <row r="7" spans="1:42">
      <c r="A7" s="116" t="s">
        <v>270</v>
      </c>
      <c r="B7" s="98" t="s">
        <v>298</v>
      </c>
      <c r="C7" s="321">
        <v>3.158092220443926E-4</v>
      </c>
      <c r="D7" s="321">
        <v>3.8499233440010728E-5</v>
      </c>
      <c r="E7" s="321">
        <v>1.0264562238546846</v>
      </c>
      <c r="F7" s="321">
        <v>1.2467559164063945E-5</v>
      </c>
      <c r="G7" s="321">
        <v>8.8735421867348757E-3</v>
      </c>
      <c r="H7" s="321">
        <v>3.5554361875805579E-5</v>
      </c>
      <c r="I7" s="321">
        <v>2.6478700719887709E-5</v>
      </c>
      <c r="J7" s="321">
        <v>5.1404440329937251E-5</v>
      </c>
      <c r="K7" s="321">
        <v>1.5903498627942413E-5</v>
      </c>
      <c r="L7" s="321">
        <v>6.9651420776748884E-6</v>
      </c>
      <c r="M7" s="321">
        <v>2.0364225385844445E-5</v>
      </c>
      <c r="N7" s="321">
        <v>1.5053425686521131E-5</v>
      </c>
      <c r="O7" s="321">
        <v>4.4864913555309691E-5</v>
      </c>
      <c r="P7" s="322">
        <v>1.1244709641793305E-5</v>
      </c>
      <c r="Q7" s="321">
        <v>4.3304814194936804E-6</v>
      </c>
      <c r="R7" s="321">
        <v>7.6418535858015644E-6</v>
      </c>
      <c r="S7" s="321">
        <v>1.7033558359372855E-5</v>
      </c>
      <c r="T7" s="321">
        <v>1.1145802313528923E-5</v>
      </c>
      <c r="U7" s="321">
        <v>7.2676431022864542E-6</v>
      </c>
      <c r="V7" s="321">
        <v>1.1221498212822727E-5</v>
      </c>
      <c r="W7" s="321">
        <v>5.8409738315835668E-6</v>
      </c>
      <c r="X7" s="321">
        <v>6.0698830394061284E-3</v>
      </c>
      <c r="Y7" s="321">
        <v>8.3413168944276235E-6</v>
      </c>
      <c r="Z7" s="321">
        <v>1.847423467291122E-5</v>
      </c>
      <c r="AA7" s="321">
        <v>1.1453591807839793E-5</v>
      </c>
      <c r="AB7" s="321">
        <v>9.7779218634611775E-6</v>
      </c>
      <c r="AC7" s="321">
        <v>1.3830738756135889E-5</v>
      </c>
      <c r="AD7" s="322">
        <v>2.4420831616333851E-5</v>
      </c>
      <c r="AE7" s="321">
        <v>3.4229299887722304E-6</v>
      </c>
      <c r="AF7" s="321">
        <v>9.8311619209479086E-6</v>
      </c>
      <c r="AG7" s="321">
        <v>4.2550313021092205E-5</v>
      </c>
      <c r="AH7" s="321">
        <v>1.9147575816661101E-5</v>
      </c>
      <c r="AI7" s="321">
        <v>7.704320012918513E-5</v>
      </c>
      <c r="AJ7" s="321">
        <v>4.3082636270517556E-4</v>
      </c>
      <c r="AK7" s="321">
        <v>7.3994561638666045E-5</v>
      </c>
      <c r="AL7" s="321">
        <v>1.4709569166368317E-5</v>
      </c>
      <c r="AM7" s="321">
        <v>3.0793362479511316E-3</v>
      </c>
      <c r="AN7" s="321">
        <v>8.2965352017140049E-5</v>
      </c>
      <c r="AO7" s="321">
        <v>2.1954769991207347E-5</v>
      </c>
      <c r="AP7" s="323">
        <v>1.0460008210041565</v>
      </c>
    </row>
    <row r="8" spans="1:42">
      <c r="A8" s="116" t="s">
        <v>271</v>
      </c>
      <c r="B8" s="98" t="s">
        <v>8</v>
      </c>
      <c r="C8" s="321">
        <v>1.382942137420438E-4</v>
      </c>
      <c r="D8" s="321">
        <v>8.0885247437661502E-5</v>
      </c>
      <c r="E8" s="321">
        <v>1.630795972550243E-4</v>
      </c>
      <c r="F8" s="321">
        <v>1.0004823817987401</v>
      </c>
      <c r="G8" s="321">
        <v>1.8475181249475958E-4</v>
      </c>
      <c r="H8" s="321">
        <v>2.5832955986967049E-4</v>
      </c>
      <c r="I8" s="321">
        <v>5.0408956030444357E-4</v>
      </c>
      <c r="J8" s="321">
        <v>4.9958544962033866E-4</v>
      </c>
      <c r="K8" s="321">
        <v>1.3640284110785886E-2</v>
      </c>
      <c r="L8" s="321">
        <v>3.1486713296396198E-4</v>
      </c>
      <c r="M8" s="321">
        <v>2.0389905376701468E-3</v>
      </c>
      <c r="N8" s="321">
        <v>1.4929367153001193E-3</v>
      </c>
      <c r="O8" s="321">
        <v>2.8840986790198584E-3</v>
      </c>
      <c r="P8" s="322">
        <v>3.6853256659012652E-4</v>
      </c>
      <c r="Q8" s="321">
        <v>2.1176590898620566E-4</v>
      </c>
      <c r="R8" s="321">
        <v>1.700866180554753E-4</v>
      </c>
      <c r="S8" s="321">
        <v>1.5477513146368535E-4</v>
      </c>
      <c r="T8" s="321">
        <v>2.8220836350454698E-4</v>
      </c>
      <c r="U8" s="321">
        <v>1.7868126197429974E-4</v>
      </c>
      <c r="V8" s="321">
        <v>9.2313585483206224E-5</v>
      </c>
      <c r="W8" s="321">
        <v>2.2179210520916791E-4</v>
      </c>
      <c r="X8" s="321">
        <v>2.0227628596289872E-4</v>
      </c>
      <c r="Y8" s="321">
        <v>2.8259149376801829E-4</v>
      </c>
      <c r="Z8" s="321">
        <v>8.082131302572829E-3</v>
      </c>
      <c r="AA8" s="321">
        <v>4.5840176039199903E-4</v>
      </c>
      <c r="AB8" s="321">
        <v>7.9882958823959704E-4</v>
      </c>
      <c r="AC8" s="321">
        <v>2.6985497050665132E-4</v>
      </c>
      <c r="AD8" s="322">
        <v>6.830674575810755E-5</v>
      </c>
      <c r="AE8" s="321">
        <v>4.2565771045943527E-5</v>
      </c>
      <c r="AF8" s="321">
        <v>2.2373312953129703E-4</v>
      </c>
      <c r="AG8" s="321">
        <v>8.3815612732574812E-5</v>
      </c>
      <c r="AH8" s="321">
        <v>1.599475953414067E-4</v>
      </c>
      <c r="AI8" s="321">
        <v>1.8699596321005235E-4</v>
      </c>
      <c r="AJ8" s="321">
        <v>1.4239261950235214E-4</v>
      </c>
      <c r="AK8" s="321">
        <v>7.5710588927148603E-5</v>
      </c>
      <c r="AL8" s="321">
        <v>7.546555380351548E-5</v>
      </c>
      <c r="AM8" s="321">
        <v>3.5009455845540265E-4</v>
      </c>
      <c r="AN8" s="321">
        <v>1.0397143801036697E-4</v>
      </c>
      <c r="AO8" s="321">
        <v>1.5688354791765447E-4</v>
      </c>
      <c r="AP8" s="323">
        <v>1.0361266984821482</v>
      </c>
    </row>
    <row r="9" spans="1:42">
      <c r="A9" s="116" t="s">
        <v>272</v>
      </c>
      <c r="B9" s="98" t="s">
        <v>259</v>
      </c>
      <c r="C9" s="321">
        <v>3.729884400747456E-2</v>
      </c>
      <c r="D9" s="321">
        <v>3.9789609816755032E-3</v>
      </c>
      <c r="E9" s="321">
        <v>3.1545823706301546E-2</v>
      </c>
      <c r="F9" s="321">
        <v>4.5667482730070911E-5</v>
      </c>
      <c r="G9" s="321">
        <v>1.0619023993590695</v>
      </c>
      <c r="H9" s="321">
        <v>1.5727850183009963E-3</v>
      </c>
      <c r="I9" s="321">
        <v>4.3937376547185009E-4</v>
      </c>
      <c r="J9" s="321">
        <v>2.5800938863399111E-3</v>
      </c>
      <c r="K9" s="321">
        <v>1.3441103955905391E-5</v>
      </c>
      <c r="L9" s="321">
        <v>1.4353683040874217E-4</v>
      </c>
      <c r="M9" s="321">
        <v>1.3008200512167487E-4</v>
      </c>
      <c r="N9" s="321">
        <v>2.176512553132138E-5</v>
      </c>
      <c r="O9" s="321">
        <v>3.3347822493614528E-5</v>
      </c>
      <c r="P9" s="322">
        <v>2.3848457145418087E-5</v>
      </c>
      <c r="Q9" s="321">
        <v>1.9735851468274445E-5</v>
      </c>
      <c r="R9" s="321">
        <v>2.5110774553758447E-5</v>
      </c>
      <c r="S9" s="321">
        <v>3.1738580890895871E-5</v>
      </c>
      <c r="T9" s="321">
        <v>2.7333023411725088E-5</v>
      </c>
      <c r="U9" s="321">
        <v>2.8945927420217244E-5</v>
      </c>
      <c r="V9" s="321">
        <v>2.5231988399776883E-5</v>
      </c>
      <c r="W9" s="321">
        <v>2.4649464098062431E-5</v>
      </c>
      <c r="X9" s="321">
        <v>2.723968149656445E-3</v>
      </c>
      <c r="Y9" s="321">
        <v>5.2838812706202328E-5</v>
      </c>
      <c r="Z9" s="321">
        <v>2.2458059650935396E-5</v>
      </c>
      <c r="AA9" s="321">
        <v>4.7922747706468619E-5</v>
      </c>
      <c r="AB9" s="321">
        <v>4.1827078292716309E-5</v>
      </c>
      <c r="AC9" s="321">
        <v>8.7629014335071159E-5</v>
      </c>
      <c r="AD9" s="322">
        <v>3.5588859676608111E-5</v>
      </c>
      <c r="AE9" s="321">
        <v>2.0756997909655855E-5</v>
      </c>
      <c r="AF9" s="321">
        <v>7.3206030218855498E-5</v>
      </c>
      <c r="AG9" s="321">
        <v>2.2214391562116765E-4</v>
      </c>
      <c r="AH9" s="321">
        <v>1.1479787946554838E-4</v>
      </c>
      <c r="AI9" s="321">
        <v>1.6898617721402825E-3</v>
      </c>
      <c r="AJ9" s="321">
        <v>2.8786641456574227E-3</v>
      </c>
      <c r="AK9" s="321">
        <v>5.6658628968265384E-4</v>
      </c>
      <c r="AL9" s="321">
        <v>5.3108328070981142E-5</v>
      </c>
      <c r="AM9" s="321">
        <v>3.9595831772664375E-2</v>
      </c>
      <c r="AN9" s="321">
        <v>9.9570908299959169E-5</v>
      </c>
      <c r="AO9" s="321">
        <v>9.7463897919541106E-4</v>
      </c>
      <c r="AP9" s="323">
        <v>1.1892141149032138</v>
      </c>
    </row>
    <row r="10" spans="1:42">
      <c r="A10" s="116" t="s">
        <v>273</v>
      </c>
      <c r="B10" s="98" t="s">
        <v>9</v>
      </c>
      <c r="C10" s="321">
        <v>3.0675236259790502E-4</v>
      </c>
      <c r="D10" s="321">
        <v>8.8316675432696101E-5</v>
      </c>
      <c r="E10" s="321">
        <v>1.4060093621748833E-3</v>
      </c>
      <c r="F10" s="321">
        <v>3.658703547895935E-4</v>
      </c>
      <c r="G10" s="321">
        <v>1.3142394625486752E-4</v>
      </c>
      <c r="H10" s="321">
        <v>1.0173417913527376</v>
      </c>
      <c r="I10" s="321">
        <v>3.5040281750452483E-4</v>
      </c>
      <c r="J10" s="321">
        <v>1.3377613161766471E-4</v>
      </c>
      <c r="K10" s="321">
        <v>2.5596197481081838E-5</v>
      </c>
      <c r="L10" s="321">
        <v>3.6789154744938408E-4</v>
      </c>
      <c r="M10" s="321">
        <v>3.0537836606504799E-4</v>
      </c>
      <c r="N10" s="321">
        <v>5.1202355898884062E-5</v>
      </c>
      <c r="O10" s="321">
        <v>6.3391828869154631E-5</v>
      </c>
      <c r="P10" s="322">
        <v>1.1153932910944146E-4</v>
      </c>
      <c r="Q10" s="321">
        <v>7.3486529440183867E-5</v>
      </c>
      <c r="R10" s="321">
        <v>8.7154717544493291E-5</v>
      </c>
      <c r="S10" s="321">
        <v>1.049756786186708E-4</v>
      </c>
      <c r="T10" s="321">
        <v>2.2592043809644555E-4</v>
      </c>
      <c r="U10" s="321">
        <v>1.6728843165872678E-4</v>
      </c>
      <c r="V10" s="321">
        <v>1.2731777851744056E-4</v>
      </c>
      <c r="W10" s="321">
        <v>1.126744395613338E-4</v>
      </c>
      <c r="X10" s="321">
        <v>7.4156956864613135E-4</v>
      </c>
      <c r="Y10" s="321">
        <v>2.6261943365567974E-4</v>
      </c>
      <c r="Z10" s="321">
        <v>4.3762122672260261E-5</v>
      </c>
      <c r="AA10" s="321">
        <v>1.3209645895679838E-4</v>
      </c>
      <c r="AB10" s="321">
        <v>1.6944665709955892E-4</v>
      </c>
      <c r="AC10" s="321">
        <v>3.271792748313605E-4</v>
      </c>
      <c r="AD10" s="322">
        <v>1.3899822318076663E-4</v>
      </c>
      <c r="AE10" s="321">
        <v>1.8575410407203194E-5</v>
      </c>
      <c r="AF10" s="321">
        <v>1.7000684127577899E-4</v>
      </c>
      <c r="AG10" s="321">
        <v>9.3255265250676106E-5</v>
      </c>
      <c r="AH10" s="321">
        <v>2.7147152122189265E-4</v>
      </c>
      <c r="AI10" s="321">
        <v>6.1498974594047825E-5</v>
      </c>
      <c r="AJ10" s="321">
        <v>2.2750166908427699E-4</v>
      </c>
      <c r="AK10" s="321">
        <v>1.5338030278220836E-3</v>
      </c>
      <c r="AL10" s="321">
        <v>1.6814662097492441E-4</v>
      </c>
      <c r="AM10" s="321">
        <v>2.8430258148382767E-4</v>
      </c>
      <c r="AN10" s="321">
        <v>1.4191530544140083E-3</v>
      </c>
      <c r="AO10" s="321">
        <v>1.3120111852471246E-4</v>
      </c>
      <c r="AP10" s="323">
        <v>1.0281427484655163</v>
      </c>
    </row>
    <row r="11" spans="1:42">
      <c r="A11" s="116" t="s">
        <v>274</v>
      </c>
      <c r="B11" s="98" t="s">
        <v>44</v>
      </c>
      <c r="C11" s="321">
        <v>6.4190987139998868E-3</v>
      </c>
      <c r="D11" s="321">
        <v>1.7386412326041054E-3</v>
      </c>
      <c r="E11" s="321">
        <v>1.4226919930697252E-3</v>
      </c>
      <c r="F11" s="321">
        <v>1.2136823365590161E-3</v>
      </c>
      <c r="G11" s="321">
        <v>4.8749520013811999E-3</v>
      </c>
      <c r="H11" s="321">
        <v>2.0882083981092858E-3</v>
      </c>
      <c r="I11" s="321">
        <v>1.0717393609759518</v>
      </c>
      <c r="J11" s="321">
        <v>4.3805382086896591E-3</v>
      </c>
      <c r="K11" s="321">
        <v>1.9763429545214465E-4</v>
      </c>
      <c r="L11" s="321">
        <v>2.0814778362895263E-3</v>
      </c>
      <c r="M11" s="321">
        <v>4.6780602193549712E-3</v>
      </c>
      <c r="N11" s="321">
        <v>4.5351538028303015E-4</v>
      </c>
      <c r="O11" s="321">
        <v>7.3178205171553436E-4</v>
      </c>
      <c r="P11" s="322">
        <v>1.4540670756591088E-3</v>
      </c>
      <c r="Q11" s="321">
        <v>4.4212476158868828E-4</v>
      </c>
      <c r="R11" s="321">
        <v>6.060912658242682E-4</v>
      </c>
      <c r="S11" s="321">
        <v>1.7083181922452674E-3</v>
      </c>
      <c r="T11" s="321">
        <v>1.3746783534274011E-3</v>
      </c>
      <c r="U11" s="321">
        <v>2.1105332548750485E-3</v>
      </c>
      <c r="V11" s="321">
        <v>1.9431828549888153E-3</v>
      </c>
      <c r="W11" s="321">
        <v>9.4004539802256893E-4</v>
      </c>
      <c r="X11" s="321">
        <v>1.5184136635296216E-2</v>
      </c>
      <c r="Y11" s="321">
        <v>1.2309246216181837E-2</v>
      </c>
      <c r="Z11" s="321">
        <v>1.3894616764352124E-3</v>
      </c>
      <c r="AA11" s="321">
        <v>1.7467477771218446E-3</v>
      </c>
      <c r="AB11" s="321">
        <v>1.5617394162486628E-3</v>
      </c>
      <c r="AC11" s="321">
        <v>2.3920198694825138E-3</v>
      </c>
      <c r="AD11" s="322">
        <v>1.7988477759335922E-3</v>
      </c>
      <c r="AE11" s="321">
        <v>4.0701383238745645E-4</v>
      </c>
      <c r="AF11" s="321">
        <v>1.8577139054780751E-3</v>
      </c>
      <c r="AG11" s="321">
        <v>3.7465460946517364E-3</v>
      </c>
      <c r="AH11" s="321">
        <v>1.0063557416814782E-3</v>
      </c>
      <c r="AI11" s="321">
        <v>2.2606211289231855E-3</v>
      </c>
      <c r="AJ11" s="321">
        <v>1.8289313097561504E-3</v>
      </c>
      <c r="AK11" s="321">
        <v>5.143791099517207E-3</v>
      </c>
      <c r="AL11" s="321">
        <v>1.2416972862802518E-3</v>
      </c>
      <c r="AM11" s="321">
        <v>2.0761926073602521E-3</v>
      </c>
      <c r="AN11" s="321">
        <v>0.10113913510693295</v>
      </c>
      <c r="AO11" s="321">
        <v>8.9670893849010808E-4</v>
      </c>
      <c r="AP11" s="323">
        <v>1.2705855912182495</v>
      </c>
    </row>
    <row r="12" spans="1:42">
      <c r="A12" s="116" t="s">
        <v>275</v>
      </c>
      <c r="B12" s="98" t="s">
        <v>10</v>
      </c>
      <c r="C12" s="321">
        <v>1.2657917183214578E-2</v>
      </c>
      <c r="D12" s="321">
        <v>2.7669574477326583E-4</v>
      </c>
      <c r="E12" s="321">
        <v>2.5658136941910719E-3</v>
      </c>
      <c r="F12" s="321">
        <v>4.166923090650778E-3</v>
      </c>
      <c r="G12" s="321">
        <v>2.7187358093462978E-3</v>
      </c>
      <c r="H12" s="321">
        <v>2.2739310143373062E-2</v>
      </c>
      <c r="I12" s="321">
        <v>7.6555494480810542E-3</v>
      </c>
      <c r="J12" s="321">
        <v>1.0705332260311768</v>
      </c>
      <c r="K12" s="321">
        <v>5.7392847775868247E-4</v>
      </c>
      <c r="L12" s="321">
        <v>3.7356130468763689E-2</v>
      </c>
      <c r="M12" s="321">
        <v>6.4622853272121071E-3</v>
      </c>
      <c r="N12" s="321">
        <v>1.1972656835107648E-3</v>
      </c>
      <c r="O12" s="321">
        <v>1.1448023237917665E-3</v>
      </c>
      <c r="P12" s="322">
        <v>1.6327096786476522E-3</v>
      </c>
      <c r="Q12" s="321">
        <v>5.6460810358437315E-4</v>
      </c>
      <c r="R12" s="321">
        <v>1.047924102698744E-3</v>
      </c>
      <c r="S12" s="321">
        <v>3.1776532942747876E-3</v>
      </c>
      <c r="T12" s="321">
        <v>3.9089658643683706E-3</v>
      </c>
      <c r="U12" s="321">
        <v>3.9014672885474351E-3</v>
      </c>
      <c r="V12" s="321">
        <v>2.3220651823121644E-3</v>
      </c>
      <c r="W12" s="321">
        <v>2.2255469928129912E-3</v>
      </c>
      <c r="X12" s="321">
        <v>7.8890382062675162E-3</v>
      </c>
      <c r="Y12" s="321">
        <v>1.3703182514044519E-3</v>
      </c>
      <c r="Z12" s="321">
        <v>3.9713262421061686E-4</v>
      </c>
      <c r="AA12" s="321">
        <v>2.4187678131427867E-3</v>
      </c>
      <c r="AB12" s="321">
        <v>3.0042797284737209E-3</v>
      </c>
      <c r="AC12" s="321">
        <v>2.1542153129605761E-4</v>
      </c>
      <c r="AD12" s="322">
        <v>2.0278075163793292E-4</v>
      </c>
      <c r="AE12" s="321">
        <v>6.2506496253471043E-5</v>
      </c>
      <c r="AF12" s="321">
        <v>3.1956639582651438E-4</v>
      </c>
      <c r="AG12" s="321">
        <v>5.1817619529383543E-4</v>
      </c>
      <c r="AH12" s="321">
        <v>4.1116825565153207E-4</v>
      </c>
      <c r="AI12" s="321">
        <v>1.7973150366655324E-3</v>
      </c>
      <c r="AJ12" s="321">
        <v>2.6321129564213439E-2</v>
      </c>
      <c r="AK12" s="321">
        <v>7.2567863290173081E-4</v>
      </c>
      <c r="AL12" s="321">
        <v>9.3002973556315441E-4</v>
      </c>
      <c r="AM12" s="321">
        <v>1.4933272039391852E-3</v>
      </c>
      <c r="AN12" s="321">
        <v>3.2666295082733727E-3</v>
      </c>
      <c r="AO12" s="321">
        <v>1.7191609935337613E-3</v>
      </c>
      <c r="AP12" s="323">
        <v>1.2418919508576394</v>
      </c>
    </row>
    <row r="13" spans="1:42">
      <c r="A13" s="116" t="s">
        <v>276</v>
      </c>
      <c r="B13" s="98" t="s">
        <v>11</v>
      </c>
      <c r="C13" s="321">
        <v>2.6141018697337474E-3</v>
      </c>
      <c r="D13" s="321">
        <v>2.2815344235823155E-3</v>
      </c>
      <c r="E13" s="321">
        <v>7.3563904731847925E-3</v>
      </c>
      <c r="F13" s="321">
        <v>1.6838286270713054E-2</v>
      </c>
      <c r="G13" s="321">
        <v>1.4666277453617058E-3</v>
      </c>
      <c r="H13" s="321">
        <v>1.5256725838719227E-3</v>
      </c>
      <c r="I13" s="321">
        <v>1.6267732303874552E-3</v>
      </c>
      <c r="J13" s="321">
        <v>2.1416313181711541E-3</v>
      </c>
      <c r="K13" s="321">
        <v>1.0114233605140837</v>
      </c>
      <c r="L13" s="321">
        <v>8.6765192289414619E-4</v>
      </c>
      <c r="M13" s="321">
        <v>4.0159467215839248E-3</v>
      </c>
      <c r="N13" s="321">
        <v>3.7337750570883149E-3</v>
      </c>
      <c r="O13" s="321">
        <v>1.197891580169077E-3</v>
      </c>
      <c r="P13" s="322">
        <v>1.411900699050127E-3</v>
      </c>
      <c r="Q13" s="321">
        <v>8.8301305971340358E-4</v>
      </c>
      <c r="R13" s="321">
        <v>7.6528869956998672E-4</v>
      </c>
      <c r="S13" s="321">
        <v>7.9868873745658048E-4</v>
      </c>
      <c r="T13" s="321">
        <v>7.5981522553864175E-4</v>
      </c>
      <c r="U13" s="321">
        <v>6.8750307040550999E-4</v>
      </c>
      <c r="V13" s="321">
        <v>3.6332546954542214E-4</v>
      </c>
      <c r="W13" s="321">
        <v>1.0820936904980549E-3</v>
      </c>
      <c r="X13" s="321">
        <v>1.839832825465158E-3</v>
      </c>
      <c r="Y13" s="321">
        <v>2.6599518644232346E-3</v>
      </c>
      <c r="Z13" s="321">
        <v>9.7295638580113201E-3</v>
      </c>
      <c r="AA13" s="321">
        <v>2.8597415838025183E-3</v>
      </c>
      <c r="AB13" s="321">
        <v>3.5158925470141064E-3</v>
      </c>
      <c r="AC13" s="321">
        <v>2.1389341125120751E-3</v>
      </c>
      <c r="AD13" s="322">
        <v>6.7467068497909801E-4</v>
      </c>
      <c r="AE13" s="321">
        <v>2.5794134743966761E-4</v>
      </c>
      <c r="AF13" s="321">
        <v>5.8183100826597195E-3</v>
      </c>
      <c r="AG13" s="321">
        <v>8.1288623431844428E-4</v>
      </c>
      <c r="AH13" s="321">
        <v>2.0968555511242434E-3</v>
      </c>
      <c r="AI13" s="321">
        <v>1.1122644612681387E-3</v>
      </c>
      <c r="AJ13" s="321">
        <v>8.4315585146682863E-4</v>
      </c>
      <c r="AK13" s="321">
        <v>1.1801584597011664E-3</v>
      </c>
      <c r="AL13" s="321">
        <v>8.1598801134860686E-4</v>
      </c>
      <c r="AM13" s="321">
        <v>1.7930223167719015E-3</v>
      </c>
      <c r="AN13" s="321">
        <v>8.6388588428534037E-4</v>
      </c>
      <c r="AO13" s="321">
        <v>3.8033061933091727E-3</v>
      </c>
      <c r="AP13" s="323">
        <v>1.1066576342325032</v>
      </c>
    </row>
    <row r="14" spans="1:42">
      <c r="A14" s="116" t="s">
        <v>172</v>
      </c>
      <c r="B14" s="98" t="s">
        <v>371</v>
      </c>
      <c r="C14" s="321">
        <v>1.836787392385255E-3</v>
      </c>
      <c r="D14" s="321">
        <v>1.7347864634419936E-3</v>
      </c>
      <c r="E14" s="321">
        <v>3.639263027437585E-3</v>
      </c>
      <c r="F14" s="321">
        <v>1.9154168678311497E-3</v>
      </c>
      <c r="G14" s="321">
        <v>4.2249469635017257E-3</v>
      </c>
      <c r="H14" s="321">
        <v>2.6791943396302941E-3</v>
      </c>
      <c r="I14" s="321">
        <v>4.496905912814376E-3</v>
      </c>
      <c r="J14" s="321">
        <v>4.4087703820904194E-3</v>
      </c>
      <c r="K14" s="321">
        <v>1.6145359544946034E-4</v>
      </c>
      <c r="L14" s="321">
        <v>1.0442853063154942</v>
      </c>
      <c r="M14" s="321">
        <v>3.0629420001163565E-3</v>
      </c>
      <c r="N14" s="321">
        <v>3.9564053023992667E-4</v>
      </c>
      <c r="O14" s="321">
        <v>6.8752679870582624E-4</v>
      </c>
      <c r="P14" s="322">
        <v>1.5148979348953697E-3</v>
      </c>
      <c r="Q14" s="321">
        <v>1.8055182124529225E-3</v>
      </c>
      <c r="R14" s="321">
        <v>6.4485870600495395E-3</v>
      </c>
      <c r="S14" s="321">
        <v>9.4960643588299608E-3</v>
      </c>
      <c r="T14" s="321">
        <v>3.6770587013265441E-3</v>
      </c>
      <c r="U14" s="321">
        <v>9.0897562566772377E-3</v>
      </c>
      <c r="V14" s="321">
        <v>9.1397528614680333E-3</v>
      </c>
      <c r="W14" s="321">
        <v>6.4098881462531856E-3</v>
      </c>
      <c r="X14" s="321">
        <v>1.2441387084182397E-2</v>
      </c>
      <c r="Y14" s="321">
        <v>3.1444297627504785E-3</v>
      </c>
      <c r="Z14" s="321">
        <v>2.8115905099760757E-4</v>
      </c>
      <c r="AA14" s="321">
        <v>9.0778375395101189E-3</v>
      </c>
      <c r="AB14" s="321">
        <v>3.2254264746271583E-3</v>
      </c>
      <c r="AC14" s="321">
        <v>1.6378968803975125E-3</v>
      </c>
      <c r="AD14" s="322">
        <v>9.5998403860880017E-4</v>
      </c>
      <c r="AE14" s="321">
        <v>2.6638978480296655E-4</v>
      </c>
      <c r="AF14" s="321">
        <v>7.7775047683722814E-4</v>
      </c>
      <c r="AG14" s="321">
        <v>1.1885680487260016E-3</v>
      </c>
      <c r="AH14" s="321">
        <v>8.1662615373853924E-4</v>
      </c>
      <c r="AI14" s="321">
        <v>1.173302861158382E-3</v>
      </c>
      <c r="AJ14" s="321">
        <v>8.5541456984001868E-4</v>
      </c>
      <c r="AK14" s="321">
        <v>1.8790393844531634E-3</v>
      </c>
      <c r="AL14" s="321">
        <v>2.2587644825912108E-3</v>
      </c>
      <c r="AM14" s="321">
        <v>1.069050667419955E-3</v>
      </c>
      <c r="AN14" s="321">
        <v>1.0465206488946416E-2</v>
      </c>
      <c r="AO14" s="321">
        <v>1.2646360710655514E-3</v>
      </c>
      <c r="AP14" s="323">
        <v>1.173893333941745</v>
      </c>
    </row>
    <row r="15" spans="1:42">
      <c r="A15" s="116" t="s">
        <v>173</v>
      </c>
      <c r="B15" s="98" t="s">
        <v>12</v>
      </c>
      <c r="C15" s="321">
        <v>8.8087000389012885E-4</v>
      </c>
      <c r="D15" s="321">
        <v>1.4563770756689784E-4</v>
      </c>
      <c r="E15" s="321">
        <v>1.4598258189219202E-4</v>
      </c>
      <c r="F15" s="321">
        <v>2.5028155730172103E-4</v>
      </c>
      <c r="G15" s="321">
        <v>1.3357553921586043E-3</v>
      </c>
      <c r="H15" s="321">
        <v>3.2703294335500375E-4</v>
      </c>
      <c r="I15" s="321">
        <v>9.1358613019765504E-4</v>
      </c>
      <c r="J15" s="321">
        <v>2.5045593113696024E-3</v>
      </c>
      <c r="K15" s="321">
        <v>4.3058293897672888E-4</v>
      </c>
      <c r="L15" s="321">
        <v>1.2005512955909408E-3</v>
      </c>
      <c r="M15" s="321">
        <v>1.0259917262223823</v>
      </c>
      <c r="N15" s="321">
        <v>2.2473810275281799E-3</v>
      </c>
      <c r="O15" s="321">
        <v>2.4558403910739813E-3</v>
      </c>
      <c r="P15" s="322">
        <v>1.58813834813544E-3</v>
      </c>
      <c r="Q15" s="321">
        <v>1.3162851151100902E-3</v>
      </c>
      <c r="R15" s="321">
        <v>1.4295951171137623E-3</v>
      </c>
      <c r="S15" s="321">
        <v>2.1485721376647759E-3</v>
      </c>
      <c r="T15" s="321">
        <v>8.0608897574203624E-3</v>
      </c>
      <c r="U15" s="321">
        <v>3.852766162921361E-3</v>
      </c>
      <c r="V15" s="321">
        <v>1.1307384886293256E-3</v>
      </c>
      <c r="W15" s="321">
        <v>1.6161566755400498E-3</v>
      </c>
      <c r="X15" s="321">
        <v>2.556858772193406E-3</v>
      </c>
      <c r="Y15" s="321">
        <v>1.6846505298039709E-2</v>
      </c>
      <c r="Z15" s="321">
        <v>3.570343674248831E-4</v>
      </c>
      <c r="AA15" s="321">
        <v>2.2469707716330054E-3</v>
      </c>
      <c r="AB15" s="321">
        <v>3.3971801579338535E-4</v>
      </c>
      <c r="AC15" s="321">
        <v>2.0636041507532632E-4</v>
      </c>
      <c r="AD15" s="322">
        <v>1.1617918717111002E-4</v>
      </c>
      <c r="AE15" s="321">
        <v>2.00227478353521E-4</v>
      </c>
      <c r="AF15" s="321">
        <v>1.8977119902615435E-4</v>
      </c>
      <c r="AG15" s="321">
        <v>1.3054823302362792E-4</v>
      </c>
      <c r="AH15" s="321">
        <v>2.8448452664287676E-4</v>
      </c>
      <c r="AI15" s="321">
        <v>7.004594277298374E-4</v>
      </c>
      <c r="AJ15" s="321">
        <v>4.2438420090061047E-4</v>
      </c>
      <c r="AK15" s="321">
        <v>2.4089265658036713E-4</v>
      </c>
      <c r="AL15" s="321">
        <v>3.2193984595814759E-4</v>
      </c>
      <c r="AM15" s="321">
        <v>5.9996573746265512E-4</v>
      </c>
      <c r="AN15" s="321">
        <v>1.7989243527035633E-3</v>
      </c>
      <c r="AO15" s="321">
        <v>1.6082887973317291E-3</v>
      </c>
      <c r="AP15" s="323">
        <v>1.0891424425888632</v>
      </c>
    </row>
    <row r="16" spans="1:42">
      <c r="A16" s="116" t="s">
        <v>174</v>
      </c>
      <c r="B16" s="98" t="s">
        <v>13</v>
      </c>
      <c r="C16" s="321">
        <v>1.9012159822066055E-4</v>
      </c>
      <c r="D16" s="321">
        <v>8.9472199415108599E-5</v>
      </c>
      <c r="E16" s="321">
        <v>6.9669967015866061E-4</v>
      </c>
      <c r="F16" s="321">
        <v>1.3873759750612738E-3</v>
      </c>
      <c r="G16" s="321">
        <v>3.5952735951751569E-4</v>
      </c>
      <c r="H16" s="321">
        <v>2.2194465329343537E-4</v>
      </c>
      <c r="I16" s="321">
        <v>1.5661295005062123E-3</v>
      </c>
      <c r="J16" s="321">
        <v>4.6513871129108704E-4</v>
      </c>
      <c r="K16" s="321">
        <v>1.0243290954350762E-4</v>
      </c>
      <c r="L16" s="321">
        <v>1.5075861896364806E-3</v>
      </c>
      <c r="M16" s="321">
        <v>3.9116717164150551E-3</v>
      </c>
      <c r="N16" s="321">
        <v>1.2890247757608211</v>
      </c>
      <c r="O16" s="321">
        <v>4.9979214767606006E-4</v>
      </c>
      <c r="P16" s="322">
        <v>9.9142541603670781E-2</v>
      </c>
      <c r="Q16" s="321">
        <v>6.870170822856253E-2</v>
      </c>
      <c r="R16" s="321">
        <v>4.7154292543264621E-2</v>
      </c>
      <c r="S16" s="321">
        <v>1.0959412706197526E-2</v>
      </c>
      <c r="T16" s="321">
        <v>2.7841116373810153E-3</v>
      </c>
      <c r="U16" s="321">
        <v>2.2713600560856202E-2</v>
      </c>
      <c r="V16" s="321">
        <v>5.1772778018500431E-3</v>
      </c>
      <c r="W16" s="321">
        <v>3.8002555363079032E-2</v>
      </c>
      <c r="X16" s="321">
        <v>3.2626193726981363E-3</v>
      </c>
      <c r="Y16" s="321">
        <v>1.4086398352064189E-2</v>
      </c>
      <c r="Z16" s="321">
        <v>3.5202073029596089E-4</v>
      </c>
      <c r="AA16" s="321">
        <v>8.5745270169347663E-4</v>
      </c>
      <c r="AB16" s="321">
        <v>2.2581818103041521E-4</v>
      </c>
      <c r="AC16" s="321">
        <v>2.5956318370365307E-4</v>
      </c>
      <c r="AD16" s="322">
        <v>1.7877075032926291E-4</v>
      </c>
      <c r="AE16" s="321">
        <v>1.7865101421308185E-4</v>
      </c>
      <c r="AF16" s="321">
        <v>5.1407794993603157E-4</v>
      </c>
      <c r="AG16" s="321">
        <v>2.1813721906403146E-4</v>
      </c>
      <c r="AH16" s="321">
        <v>4.1794427544276116E-4</v>
      </c>
      <c r="AI16" s="321">
        <v>2.080990670926402E-4</v>
      </c>
      <c r="AJ16" s="321">
        <v>1.8807014177791597E-4</v>
      </c>
      <c r="AK16" s="321">
        <v>2.2277154743740419E-4</v>
      </c>
      <c r="AL16" s="321">
        <v>1.0927239502274838E-3</v>
      </c>
      <c r="AM16" s="321">
        <v>2.2316515268201468E-4</v>
      </c>
      <c r="AN16" s="321">
        <v>4.3268681585228389E-4</v>
      </c>
      <c r="AO16" s="321">
        <v>2.6866819687470832E-3</v>
      </c>
      <c r="AP16" s="323">
        <v>1.6202638212107061</v>
      </c>
    </row>
    <row r="17" spans="1:42">
      <c r="A17" s="116" t="s">
        <v>175</v>
      </c>
      <c r="B17" s="98" t="s">
        <v>14</v>
      </c>
      <c r="C17" s="321">
        <v>4.3551013110438201E-5</v>
      </c>
      <c r="D17" s="321">
        <v>1.5308655228527969E-5</v>
      </c>
      <c r="E17" s="321">
        <v>6.8382690064792645E-5</v>
      </c>
      <c r="F17" s="321">
        <v>1.2606634751616673E-4</v>
      </c>
      <c r="G17" s="321">
        <v>3.1535435600896753E-4</v>
      </c>
      <c r="H17" s="321">
        <v>4.4667391121939365E-5</v>
      </c>
      <c r="I17" s="321">
        <v>1.8958496877294743E-4</v>
      </c>
      <c r="J17" s="321">
        <v>8.1975456792243349E-4</v>
      </c>
      <c r="K17" s="321">
        <v>1.7203373666220302E-5</v>
      </c>
      <c r="L17" s="321">
        <v>3.6465564365897131E-4</v>
      </c>
      <c r="M17" s="321">
        <v>1.1115643826857017E-3</v>
      </c>
      <c r="N17" s="321">
        <v>1.8621832952745573E-3</v>
      </c>
      <c r="O17" s="321">
        <v>1.0548605649078242</v>
      </c>
      <c r="P17" s="322">
        <v>8.8988126792390564E-3</v>
      </c>
      <c r="Q17" s="321">
        <v>5.4622781515491943E-3</v>
      </c>
      <c r="R17" s="321">
        <v>2.5055753071351709E-3</v>
      </c>
      <c r="S17" s="321">
        <v>3.0686241905283282E-3</v>
      </c>
      <c r="T17" s="321">
        <v>3.4729207959622536E-3</v>
      </c>
      <c r="U17" s="321">
        <v>1.0999872467470761E-2</v>
      </c>
      <c r="V17" s="321">
        <v>6.1547387030687377E-3</v>
      </c>
      <c r="W17" s="321">
        <v>2.9440336171355427E-3</v>
      </c>
      <c r="X17" s="321">
        <v>2.4199345961157179E-3</v>
      </c>
      <c r="Y17" s="321">
        <v>1.3822038864644212E-3</v>
      </c>
      <c r="Z17" s="321">
        <v>7.0189121870742734E-5</v>
      </c>
      <c r="AA17" s="321">
        <v>1.3730914783262918E-4</v>
      </c>
      <c r="AB17" s="321">
        <v>4.374202870659344E-5</v>
      </c>
      <c r="AC17" s="321">
        <v>4.4740420239932E-5</v>
      </c>
      <c r="AD17" s="322">
        <v>3.8463015014998489E-5</v>
      </c>
      <c r="AE17" s="321">
        <v>2.2052259044103793E-5</v>
      </c>
      <c r="AF17" s="321">
        <v>4.9053746408975446E-5</v>
      </c>
      <c r="AG17" s="321">
        <v>5.6347211802851666E-5</v>
      </c>
      <c r="AH17" s="321">
        <v>8.326879766496414E-5</v>
      </c>
      <c r="AI17" s="321">
        <v>5.5354172347470848E-5</v>
      </c>
      <c r="AJ17" s="321">
        <v>2.2063774550088377E-4</v>
      </c>
      <c r="AK17" s="321">
        <v>7.9694782768459331E-5</v>
      </c>
      <c r="AL17" s="321">
        <v>2.3143178356474807E-4</v>
      </c>
      <c r="AM17" s="321">
        <v>8.7291356579731876E-5</v>
      </c>
      <c r="AN17" s="321">
        <v>2.3320676717202823E-4</v>
      </c>
      <c r="AO17" s="321">
        <v>5.3396501511542146E-4</v>
      </c>
      <c r="AP17" s="323">
        <v>1.1091345833591599</v>
      </c>
    </row>
    <row r="18" spans="1:42">
      <c r="A18" s="116" t="s">
        <v>176</v>
      </c>
      <c r="B18" s="98" t="s">
        <v>15</v>
      </c>
      <c r="C18" s="321">
        <v>7.4878654466677976E-4</v>
      </c>
      <c r="D18" s="321">
        <v>3.1266578180963011E-4</v>
      </c>
      <c r="E18" s="321">
        <v>7.7396545180115242E-4</v>
      </c>
      <c r="F18" s="321">
        <v>7.3822609221244036E-3</v>
      </c>
      <c r="G18" s="321">
        <v>2.705089788235502E-3</v>
      </c>
      <c r="H18" s="321">
        <v>6.9706514200416968E-4</v>
      </c>
      <c r="I18" s="321">
        <v>2.0303519005650285E-3</v>
      </c>
      <c r="J18" s="321">
        <v>3.2860641390432097E-3</v>
      </c>
      <c r="K18" s="321">
        <v>4.8295250046632288E-4</v>
      </c>
      <c r="L18" s="321">
        <v>2.4779975532756493E-3</v>
      </c>
      <c r="M18" s="321">
        <v>3.3155573667182471E-3</v>
      </c>
      <c r="N18" s="321">
        <v>4.3550780187906544E-4</v>
      </c>
      <c r="O18" s="321">
        <v>6.7650430557691476E-4</v>
      </c>
      <c r="P18" s="322">
        <v>1.0246355458664995</v>
      </c>
      <c r="Q18" s="321">
        <v>1.0212660035381531E-2</v>
      </c>
      <c r="R18" s="321">
        <v>9.8051879620044708E-3</v>
      </c>
      <c r="S18" s="321">
        <v>1.0325714222505169E-2</v>
      </c>
      <c r="T18" s="321">
        <v>4.6558511684519337E-3</v>
      </c>
      <c r="U18" s="321">
        <v>8.7252356351821513E-3</v>
      </c>
      <c r="V18" s="321">
        <v>6.6102000589735675E-3</v>
      </c>
      <c r="W18" s="321">
        <v>5.6402511568941849E-3</v>
      </c>
      <c r="X18" s="321">
        <v>4.5046610637384746E-3</v>
      </c>
      <c r="Y18" s="321">
        <v>2.5859751044375861E-2</v>
      </c>
      <c r="Z18" s="321">
        <v>7.8433320028618316E-4</v>
      </c>
      <c r="AA18" s="321">
        <v>1.3120724783914533E-3</v>
      </c>
      <c r="AB18" s="321">
        <v>3.5049533498308281E-4</v>
      </c>
      <c r="AC18" s="321">
        <v>9.5176671363477133E-4</v>
      </c>
      <c r="AD18" s="322">
        <v>2.4523911060769657E-4</v>
      </c>
      <c r="AE18" s="321">
        <v>3.7018104439500457E-4</v>
      </c>
      <c r="AF18" s="321">
        <v>8.0106874674007542E-4</v>
      </c>
      <c r="AG18" s="321">
        <v>3.786731076729264E-4</v>
      </c>
      <c r="AH18" s="321">
        <v>1.4341814486228126E-3</v>
      </c>
      <c r="AI18" s="321">
        <v>3.3904795691392151E-4</v>
      </c>
      <c r="AJ18" s="321">
        <v>3.9922983083751269E-4</v>
      </c>
      <c r="AK18" s="321">
        <v>8.2152139202952361E-4</v>
      </c>
      <c r="AL18" s="321">
        <v>8.8811469562621512E-4</v>
      </c>
      <c r="AM18" s="321">
        <v>9.8922287941874605E-4</v>
      </c>
      <c r="AN18" s="321">
        <v>6.770925724183225E-4</v>
      </c>
      <c r="AO18" s="321">
        <v>2.0435475705966964E-3</v>
      </c>
      <c r="AP18" s="323">
        <v>1.1490856154953479</v>
      </c>
    </row>
    <row r="19" spans="1:42">
      <c r="A19" s="116" t="s">
        <v>177</v>
      </c>
      <c r="B19" s="98" t="s">
        <v>278</v>
      </c>
      <c r="C19" s="321">
        <v>1.4056435946366197E-4</v>
      </c>
      <c r="D19" s="321">
        <v>9.2524818424971576E-5</v>
      </c>
      <c r="E19" s="321">
        <v>1.3617015525332587E-4</v>
      </c>
      <c r="F19" s="321">
        <v>9.4931000354175172E-4</v>
      </c>
      <c r="G19" s="321">
        <v>1.585416859948863E-4</v>
      </c>
      <c r="H19" s="321">
        <v>1.3140042698734237E-4</v>
      </c>
      <c r="I19" s="321">
        <v>2.8893776399284069E-4</v>
      </c>
      <c r="J19" s="321">
        <v>2.1597830115162623E-4</v>
      </c>
      <c r="K19" s="321">
        <v>6.4189643789219015E-5</v>
      </c>
      <c r="L19" s="321">
        <v>2.3771134184835435E-4</v>
      </c>
      <c r="M19" s="321">
        <v>4.653263225499265E-4</v>
      </c>
      <c r="N19" s="321">
        <v>1.0641876160479355E-4</v>
      </c>
      <c r="O19" s="321">
        <v>8.7047506926511884E-5</v>
      </c>
      <c r="P19" s="322">
        <v>4.0129501605323933E-4</v>
      </c>
      <c r="Q19" s="321">
        <v>1.0322422144379535</v>
      </c>
      <c r="R19" s="321">
        <v>7.7184069395355298E-3</v>
      </c>
      <c r="S19" s="321">
        <v>3.212214432689384E-3</v>
      </c>
      <c r="T19" s="321">
        <v>6.1785214763769613E-4</v>
      </c>
      <c r="U19" s="321">
        <v>2.735617937006855E-3</v>
      </c>
      <c r="V19" s="321">
        <v>4.7082193391106167E-4</v>
      </c>
      <c r="W19" s="321">
        <v>3.352950531832829E-3</v>
      </c>
      <c r="X19" s="321">
        <v>2.2524390870579743E-4</v>
      </c>
      <c r="Y19" s="321">
        <v>1.7504326463563694E-3</v>
      </c>
      <c r="Z19" s="321">
        <v>2.1032929448370734E-4</v>
      </c>
      <c r="AA19" s="321">
        <v>3.0024500017896516E-3</v>
      </c>
      <c r="AB19" s="321">
        <v>2.8202168109662542E-4</v>
      </c>
      <c r="AC19" s="321">
        <v>3.4980331918620881E-4</v>
      </c>
      <c r="AD19" s="322">
        <v>3.7994731050563103E-4</v>
      </c>
      <c r="AE19" s="321">
        <v>1.2228765657398225E-4</v>
      </c>
      <c r="AF19" s="321">
        <v>2.8749349526255579E-4</v>
      </c>
      <c r="AG19" s="321">
        <v>5.0637722102425155E-4</v>
      </c>
      <c r="AH19" s="321">
        <v>3.91483278663353E-4</v>
      </c>
      <c r="AI19" s="321">
        <v>2.5425399583278848E-4</v>
      </c>
      <c r="AJ19" s="321">
        <v>2.007160344851756E-4</v>
      </c>
      <c r="AK19" s="321">
        <v>2.711638478049811E-4</v>
      </c>
      <c r="AL19" s="321">
        <v>4.3353900112839397E-3</v>
      </c>
      <c r="AM19" s="321">
        <v>1.946437976683187E-4</v>
      </c>
      <c r="AN19" s="321">
        <v>1.2948696634426085E-4</v>
      </c>
      <c r="AO19" s="321">
        <v>2.7802050566358281E-4</v>
      </c>
      <c r="AP19" s="323">
        <v>1.0669970394408808</v>
      </c>
    </row>
    <row r="20" spans="1:42">
      <c r="A20" s="116" t="s">
        <v>178</v>
      </c>
      <c r="B20" s="98" t="s">
        <v>279</v>
      </c>
      <c r="C20" s="321">
        <v>1.5703153330419868E-4</v>
      </c>
      <c r="D20" s="321">
        <v>1.2785477400691742E-4</v>
      </c>
      <c r="E20" s="321">
        <v>1.2195838567711667E-4</v>
      </c>
      <c r="F20" s="321">
        <v>1.183129101521196E-3</v>
      </c>
      <c r="G20" s="321">
        <v>1.801557207596259E-4</v>
      </c>
      <c r="H20" s="321">
        <v>1.4833484965199283E-4</v>
      </c>
      <c r="I20" s="321">
        <v>1.5343390718310367E-4</v>
      </c>
      <c r="J20" s="321">
        <v>2.3261346448675196E-4</v>
      </c>
      <c r="K20" s="321">
        <v>7.0693355474415863E-5</v>
      </c>
      <c r="L20" s="321">
        <v>7.2636055845767648E-4</v>
      </c>
      <c r="M20" s="321">
        <v>4.9511823570544454E-4</v>
      </c>
      <c r="N20" s="321">
        <v>1.1355099637277371E-4</v>
      </c>
      <c r="O20" s="321">
        <v>1.312870061553095E-4</v>
      </c>
      <c r="P20" s="322">
        <v>2.7494468688564055E-4</v>
      </c>
      <c r="Q20" s="321">
        <v>9.030080635606104E-4</v>
      </c>
      <c r="R20" s="321">
        <v>1.0344533994745773</v>
      </c>
      <c r="S20" s="321">
        <v>5.9195048197334453E-4</v>
      </c>
      <c r="T20" s="321">
        <v>8.120893020106475E-4</v>
      </c>
      <c r="U20" s="321">
        <v>5.6137364878957371E-4</v>
      </c>
      <c r="V20" s="321">
        <v>3.0005114981618763E-4</v>
      </c>
      <c r="W20" s="321">
        <v>5.0009968931488734E-4</v>
      </c>
      <c r="X20" s="321">
        <v>2.2921162347690961E-4</v>
      </c>
      <c r="Y20" s="321">
        <v>4.0398835531241451E-4</v>
      </c>
      <c r="Z20" s="321">
        <v>2.2087063027281356E-4</v>
      </c>
      <c r="AA20" s="321">
        <v>6.710348898960576E-4</v>
      </c>
      <c r="AB20" s="321">
        <v>3.0250162906617279E-4</v>
      </c>
      <c r="AC20" s="321">
        <v>4.0146077280452536E-4</v>
      </c>
      <c r="AD20" s="322">
        <v>4.4706505787951695E-4</v>
      </c>
      <c r="AE20" s="321">
        <v>1.2939206298720005E-4</v>
      </c>
      <c r="AF20" s="321">
        <v>3.0217257901118049E-4</v>
      </c>
      <c r="AG20" s="321">
        <v>5.9340138550201076E-4</v>
      </c>
      <c r="AH20" s="321">
        <v>3.6705333791971868E-4</v>
      </c>
      <c r="AI20" s="321">
        <v>2.6927746997906711E-4</v>
      </c>
      <c r="AJ20" s="321">
        <v>2.0399899145743481E-4</v>
      </c>
      <c r="AK20" s="321">
        <v>3.1393423515998733E-4</v>
      </c>
      <c r="AL20" s="321">
        <v>5.2267577172941298E-3</v>
      </c>
      <c r="AM20" s="321">
        <v>1.9950597073196697E-4</v>
      </c>
      <c r="AN20" s="321">
        <v>9.8078212296550651E-5</v>
      </c>
      <c r="AO20" s="321">
        <v>2.9919428055400345E-4</v>
      </c>
      <c r="AP20" s="323">
        <v>1.0529173375872862</v>
      </c>
    </row>
    <row r="21" spans="1:42">
      <c r="A21" s="116" t="s">
        <v>179</v>
      </c>
      <c r="B21" s="98" t="s">
        <v>280</v>
      </c>
      <c r="C21" s="321">
        <v>5.8956756152399683E-4</v>
      </c>
      <c r="D21" s="321">
        <v>1.2036733553758712E-4</v>
      </c>
      <c r="E21" s="321">
        <v>1.4437418739258415E-4</v>
      </c>
      <c r="F21" s="321">
        <v>4.9957863246801056E-4</v>
      </c>
      <c r="G21" s="321">
        <v>1.9077031376705253E-4</v>
      </c>
      <c r="H21" s="321">
        <v>1.5388437354835047E-4</v>
      </c>
      <c r="I21" s="321">
        <v>1.5047966818281352E-4</v>
      </c>
      <c r="J21" s="321">
        <v>2.1129295432225953E-4</v>
      </c>
      <c r="K21" s="321">
        <v>5.6807890363992759E-5</v>
      </c>
      <c r="L21" s="321">
        <v>1.6171034229368753E-4</v>
      </c>
      <c r="M21" s="321">
        <v>2.399485160319307E-4</v>
      </c>
      <c r="N21" s="321">
        <v>8.8797120987908681E-5</v>
      </c>
      <c r="O21" s="321">
        <v>8.9789054025164839E-5</v>
      </c>
      <c r="P21" s="322">
        <v>1.5352649657986525E-4</v>
      </c>
      <c r="Q21" s="321">
        <v>1.2599136452313756E-3</v>
      </c>
      <c r="R21" s="321">
        <v>3.5776489012715662E-3</v>
      </c>
      <c r="S21" s="321">
        <v>1.0688711341921429</v>
      </c>
      <c r="T21" s="321">
        <v>2.3196044189580401E-4</v>
      </c>
      <c r="U21" s="321">
        <v>4.8271824143225313E-4</v>
      </c>
      <c r="V21" s="321">
        <v>4.2636155773548339E-4</v>
      </c>
      <c r="W21" s="321">
        <v>3.96405659123768E-4</v>
      </c>
      <c r="X21" s="321">
        <v>2.6892882978212098E-4</v>
      </c>
      <c r="Y21" s="321">
        <v>4.5863495572010416E-4</v>
      </c>
      <c r="Z21" s="321">
        <v>1.872486357243001E-4</v>
      </c>
      <c r="AA21" s="321">
        <v>5.821463495415968E-4</v>
      </c>
      <c r="AB21" s="321">
        <v>3.1583045924353325E-4</v>
      </c>
      <c r="AC21" s="321">
        <v>8.0096860165607901E-4</v>
      </c>
      <c r="AD21" s="322">
        <v>4.2527570695418483E-4</v>
      </c>
      <c r="AE21" s="321">
        <v>1.1622144781512516E-4</v>
      </c>
      <c r="AF21" s="321">
        <v>2.9824824346852353E-4</v>
      </c>
      <c r="AG21" s="321">
        <v>5.4394160533921543E-4</v>
      </c>
      <c r="AH21" s="321">
        <v>1.6271031226833066E-3</v>
      </c>
      <c r="AI21" s="321">
        <v>2.7688233301057522E-4</v>
      </c>
      <c r="AJ21" s="321">
        <v>5.607520987283861E-3</v>
      </c>
      <c r="AK21" s="321">
        <v>3.3111438245714199E-4</v>
      </c>
      <c r="AL21" s="321">
        <v>4.280885155452635E-3</v>
      </c>
      <c r="AM21" s="321">
        <v>4.4746395379627703E-4</v>
      </c>
      <c r="AN21" s="321">
        <v>1.2481759762212576E-2</v>
      </c>
      <c r="AO21" s="321">
        <v>5.9562708160150956E-4</v>
      </c>
      <c r="AP21" s="323">
        <v>1.1077428386996013</v>
      </c>
    </row>
    <row r="22" spans="1:42">
      <c r="A22" s="116" t="s">
        <v>180</v>
      </c>
      <c r="B22" s="98" t="s">
        <v>299</v>
      </c>
      <c r="C22" s="321">
        <v>1.2086247930160075E-4</v>
      </c>
      <c r="D22" s="321">
        <v>8.4206941154693824E-5</v>
      </c>
      <c r="E22" s="321">
        <v>1.045855750226634E-4</v>
      </c>
      <c r="F22" s="321">
        <v>4.0513198797116444E-4</v>
      </c>
      <c r="G22" s="321">
        <v>1.3040791574944226E-4</v>
      </c>
      <c r="H22" s="321">
        <v>1.0842849615970773E-4</v>
      </c>
      <c r="I22" s="321">
        <v>1.0723672970815116E-4</v>
      </c>
      <c r="J22" s="321">
        <v>1.6543886281200482E-4</v>
      </c>
      <c r="K22" s="321">
        <v>4.3195410078559118E-5</v>
      </c>
      <c r="L22" s="321">
        <v>1.2388694594827322E-4</v>
      </c>
      <c r="M22" s="321">
        <v>1.8621708085233158E-4</v>
      </c>
      <c r="N22" s="321">
        <v>6.6008588674337475E-5</v>
      </c>
      <c r="O22" s="321">
        <v>7.1916397783070555E-5</v>
      </c>
      <c r="P22" s="322">
        <v>9.9934726816428791E-4</v>
      </c>
      <c r="Q22" s="321">
        <v>6.0204347311042824E-4</v>
      </c>
      <c r="R22" s="321">
        <v>1.4919989758124396E-3</v>
      </c>
      <c r="S22" s="321">
        <v>1.8865733741355219E-2</v>
      </c>
      <c r="T22" s="321">
        <v>1.0399976077819841</v>
      </c>
      <c r="U22" s="321">
        <v>1.1083512242775536E-2</v>
      </c>
      <c r="V22" s="321">
        <v>3.9544573216941888E-2</v>
      </c>
      <c r="W22" s="321">
        <v>1.1699589926254187E-3</v>
      </c>
      <c r="X22" s="321">
        <v>3.4116337246956123E-4</v>
      </c>
      <c r="Y22" s="321">
        <v>3.7738085949558714E-4</v>
      </c>
      <c r="Z22" s="321">
        <v>1.5136779086799234E-4</v>
      </c>
      <c r="AA22" s="321">
        <v>4.3010860279020665E-4</v>
      </c>
      <c r="AB22" s="321">
        <v>2.2441831043533815E-4</v>
      </c>
      <c r="AC22" s="321">
        <v>3.0173606952722592E-4</v>
      </c>
      <c r="AD22" s="322">
        <v>3.3392739366290775E-4</v>
      </c>
      <c r="AE22" s="321">
        <v>9.3581888153873631E-5</v>
      </c>
      <c r="AF22" s="321">
        <v>2.162576815641644E-4</v>
      </c>
      <c r="AG22" s="321">
        <v>5.3592040148172759E-4</v>
      </c>
      <c r="AH22" s="321">
        <v>5.3683383536213939E-4</v>
      </c>
      <c r="AI22" s="321">
        <v>4.0298012235873685E-4</v>
      </c>
      <c r="AJ22" s="321">
        <v>2.4660622618175401E-4</v>
      </c>
      <c r="AK22" s="321">
        <v>2.4435880715832257E-4</v>
      </c>
      <c r="AL22" s="321">
        <v>3.5630531595579602E-3</v>
      </c>
      <c r="AM22" s="321">
        <v>1.5455858869355211E-4</v>
      </c>
      <c r="AN22" s="321">
        <v>4.7107755796461934E-3</v>
      </c>
      <c r="AO22" s="321">
        <v>2.8564580564763509E-4</v>
      </c>
      <c r="AP22" s="323">
        <v>1.1286229735990401</v>
      </c>
    </row>
    <row r="23" spans="1:42">
      <c r="A23" s="116" t="s">
        <v>181</v>
      </c>
      <c r="B23" s="98" t="s">
        <v>16</v>
      </c>
      <c r="C23" s="321">
        <v>1.588697686858531E-4</v>
      </c>
      <c r="D23" s="321">
        <v>9.6681734307437153E-5</v>
      </c>
      <c r="E23" s="321">
        <v>6.3286243517466311E-4</v>
      </c>
      <c r="F23" s="321">
        <v>5.6248936241649395E-4</v>
      </c>
      <c r="G23" s="321">
        <v>1.6452592322895149E-4</v>
      </c>
      <c r="H23" s="321">
        <v>1.3536541166477901E-4</v>
      </c>
      <c r="I23" s="321">
        <v>1.6558990008257532E-4</v>
      </c>
      <c r="J23" s="321">
        <v>2.087404455633902E-4</v>
      </c>
      <c r="K23" s="321">
        <v>5.9372620480703886E-5</v>
      </c>
      <c r="L23" s="321">
        <v>1.6994785959005058E-4</v>
      </c>
      <c r="M23" s="321">
        <v>2.5221759924254258E-4</v>
      </c>
      <c r="N23" s="321">
        <v>9.925410935074933E-5</v>
      </c>
      <c r="O23" s="321">
        <v>9.504097089329859E-5</v>
      </c>
      <c r="P23" s="322">
        <v>4.1149920745351944E-4</v>
      </c>
      <c r="Q23" s="321">
        <v>7.3362104657480817E-3</v>
      </c>
      <c r="R23" s="321">
        <v>6.8086342014501899E-3</v>
      </c>
      <c r="S23" s="321">
        <v>7.678671978994237E-3</v>
      </c>
      <c r="T23" s="321">
        <v>1.2726760418390892E-2</v>
      </c>
      <c r="U23" s="321">
        <v>1.0463832741219565</v>
      </c>
      <c r="V23" s="321">
        <v>8.0216238035516491E-3</v>
      </c>
      <c r="W23" s="321">
        <v>7.9365245126386038E-3</v>
      </c>
      <c r="X23" s="321">
        <v>6.1017929248250488E-4</v>
      </c>
      <c r="Y23" s="321">
        <v>2.9210306242030064E-3</v>
      </c>
      <c r="Z23" s="321">
        <v>2.3024766224546207E-4</v>
      </c>
      <c r="AA23" s="321">
        <v>6.756498819009808E-4</v>
      </c>
      <c r="AB23" s="321">
        <v>2.7696214998323331E-4</v>
      </c>
      <c r="AC23" s="321">
        <v>4.1680759030553671E-4</v>
      </c>
      <c r="AD23" s="322">
        <v>3.8536818987150293E-4</v>
      </c>
      <c r="AE23" s="321">
        <v>1.3687031305971179E-4</v>
      </c>
      <c r="AF23" s="321">
        <v>3.5101178391950351E-4</v>
      </c>
      <c r="AG23" s="321">
        <v>5.4036134173067322E-4</v>
      </c>
      <c r="AH23" s="321">
        <v>8.5090539954120687E-4</v>
      </c>
      <c r="AI23" s="321">
        <v>3.8233176869789974E-4</v>
      </c>
      <c r="AJ23" s="321">
        <v>2.4157118237431676E-4</v>
      </c>
      <c r="AK23" s="321">
        <v>2.7562201991194953E-4</v>
      </c>
      <c r="AL23" s="321">
        <v>4.3095715146550728E-3</v>
      </c>
      <c r="AM23" s="321">
        <v>2.3718690089978163E-4</v>
      </c>
      <c r="AN23" s="321">
        <v>2.367562682823371E-4</v>
      </c>
      <c r="AO23" s="321">
        <v>7.422401903085104E-4</v>
      </c>
      <c r="AP23" s="323">
        <v>1.1139248309252385</v>
      </c>
    </row>
    <row r="24" spans="1:42">
      <c r="A24" s="116" t="s">
        <v>182</v>
      </c>
      <c r="B24" s="98" t="s">
        <v>330</v>
      </c>
      <c r="C24" s="321">
        <v>2.2631198475974839E-5</v>
      </c>
      <c r="D24" s="321">
        <v>1.2687919387595478E-5</v>
      </c>
      <c r="E24" s="321">
        <v>2.8879402912579036E-5</v>
      </c>
      <c r="F24" s="321">
        <v>6.3428341097580929E-5</v>
      </c>
      <c r="G24" s="321">
        <v>2.7349253757335039E-5</v>
      </c>
      <c r="H24" s="321">
        <v>1.93316584661998E-5</v>
      </c>
      <c r="I24" s="321">
        <v>2.0667876989173787E-5</v>
      </c>
      <c r="J24" s="321">
        <v>3.2917283238641339E-5</v>
      </c>
      <c r="K24" s="321">
        <v>8.2079932922317379E-6</v>
      </c>
      <c r="L24" s="321">
        <v>2.266199115844723E-5</v>
      </c>
      <c r="M24" s="321">
        <v>3.2714157112887139E-5</v>
      </c>
      <c r="N24" s="321">
        <v>1.4064091960370128E-5</v>
      </c>
      <c r="O24" s="321">
        <v>1.299664741633888E-5</v>
      </c>
      <c r="P24" s="322">
        <v>2.8143688609805992E-5</v>
      </c>
      <c r="Q24" s="321">
        <v>1.3246309120140681E-4</v>
      </c>
      <c r="R24" s="321">
        <v>6.7296784685530543E-5</v>
      </c>
      <c r="S24" s="321">
        <v>2.9984670909042416E-5</v>
      </c>
      <c r="T24" s="321">
        <v>3.1705817038908611E-5</v>
      </c>
      <c r="U24" s="321">
        <v>3.3448006063728962E-5</v>
      </c>
      <c r="V24" s="321">
        <v>1.0031383005904579</v>
      </c>
      <c r="W24" s="321">
        <v>2.9774065257905997E-4</v>
      </c>
      <c r="X24" s="321">
        <v>3.9870802020290813E-5</v>
      </c>
      <c r="Y24" s="321">
        <v>4.2461046469560959E-4</v>
      </c>
      <c r="Z24" s="321">
        <v>3.3340025681993508E-5</v>
      </c>
      <c r="AA24" s="321">
        <v>7.7250185938708882E-5</v>
      </c>
      <c r="AB24" s="321">
        <v>3.9430353007147365E-5</v>
      </c>
      <c r="AC24" s="321">
        <v>1.0980866726695692E-4</v>
      </c>
      <c r="AD24" s="322">
        <v>8.0200947470058801E-5</v>
      </c>
      <c r="AE24" s="321">
        <v>3.3608429627803034E-5</v>
      </c>
      <c r="AF24" s="321">
        <v>6.7486889004247805E-5</v>
      </c>
      <c r="AG24" s="321">
        <v>1.0717059045086383E-4</v>
      </c>
      <c r="AH24" s="321">
        <v>3.4110678059432923E-4</v>
      </c>
      <c r="AI24" s="321">
        <v>5.9438034609868623E-5</v>
      </c>
      <c r="AJ24" s="321">
        <v>2.9883715358641997E-5</v>
      </c>
      <c r="AK24" s="321">
        <v>5.206156464402239E-5</v>
      </c>
      <c r="AL24" s="321">
        <v>4.9820721036389457E-4</v>
      </c>
      <c r="AM24" s="321">
        <v>5.3907756698288146E-5</v>
      </c>
      <c r="AN24" s="321">
        <v>1.920136978148343E-5</v>
      </c>
      <c r="AO24" s="321">
        <v>1.0852388982903964E-4</v>
      </c>
      <c r="AP24" s="323">
        <v>1.0062527287938545</v>
      </c>
    </row>
    <row r="25" spans="1:42">
      <c r="A25" s="116" t="s">
        <v>183</v>
      </c>
      <c r="B25" s="98" t="s">
        <v>257</v>
      </c>
      <c r="C25" s="321">
        <v>2.5213427218078827E-4</v>
      </c>
      <c r="D25" s="321">
        <v>1.9350496864484971E-4</v>
      </c>
      <c r="E25" s="321">
        <v>1.1343857813047276E-2</v>
      </c>
      <c r="F25" s="321">
        <v>7.6151497479528131E-4</v>
      </c>
      <c r="G25" s="321">
        <v>3.7325213011892174E-4</v>
      </c>
      <c r="H25" s="321">
        <v>2.1820512039139739E-4</v>
      </c>
      <c r="I25" s="321">
        <v>2.5287781629407784E-4</v>
      </c>
      <c r="J25" s="321">
        <v>3.2297786036694924E-4</v>
      </c>
      <c r="K25" s="321">
        <v>1.4174057605406755E-4</v>
      </c>
      <c r="L25" s="321">
        <v>2.4418234118015169E-4</v>
      </c>
      <c r="M25" s="321">
        <v>3.9348251667912517E-4</v>
      </c>
      <c r="N25" s="321">
        <v>1.6232374159623017E-4</v>
      </c>
      <c r="O25" s="321">
        <v>1.6064062824193187E-4</v>
      </c>
      <c r="P25" s="322">
        <v>2.2449461845757489E-4</v>
      </c>
      <c r="Q25" s="321">
        <v>2.3236414255502189E-4</v>
      </c>
      <c r="R25" s="321">
        <v>5.591621685496613E-4</v>
      </c>
      <c r="S25" s="321">
        <v>2.4544552391021616E-4</v>
      </c>
      <c r="T25" s="321">
        <v>2.570764301955945E-4</v>
      </c>
      <c r="U25" s="321">
        <v>2.3894236805896218E-4</v>
      </c>
      <c r="V25" s="321">
        <v>2.3446830915469698E-4</v>
      </c>
      <c r="W25" s="321">
        <v>1.0840033999943663</v>
      </c>
      <c r="X25" s="321">
        <v>5.0981021440603251E-4</v>
      </c>
      <c r="Y25" s="321">
        <v>5.0566810928938486E-4</v>
      </c>
      <c r="Z25" s="321">
        <v>3.3707324341008225E-4</v>
      </c>
      <c r="AA25" s="321">
        <v>7.3378959556343536E-4</v>
      </c>
      <c r="AB25" s="321">
        <v>4.5063751188129645E-4</v>
      </c>
      <c r="AC25" s="321">
        <v>5.0926173645601141E-4</v>
      </c>
      <c r="AD25" s="322">
        <v>5.7733894136384467E-4</v>
      </c>
      <c r="AE25" s="321">
        <v>1.5596493035662992E-4</v>
      </c>
      <c r="AF25" s="321">
        <v>3.8253624015937228E-3</v>
      </c>
      <c r="AG25" s="321">
        <v>7.2241109622641719E-4</v>
      </c>
      <c r="AH25" s="321">
        <v>1.5958830405593165E-3</v>
      </c>
      <c r="AI25" s="321">
        <v>3.668695003822875E-4</v>
      </c>
      <c r="AJ25" s="321">
        <v>2.6639238944773329E-4</v>
      </c>
      <c r="AK25" s="321">
        <v>4.241817145249965E-4</v>
      </c>
      <c r="AL25" s="321">
        <v>5.9636212235474112E-3</v>
      </c>
      <c r="AM25" s="321">
        <v>3.3467579464215854E-4</v>
      </c>
      <c r="AN25" s="321">
        <v>3.8016520110889225E-4</v>
      </c>
      <c r="AO25" s="321">
        <v>7.5647288553912717E-4</v>
      </c>
      <c r="AP25" s="323">
        <v>1.119231627845138</v>
      </c>
    </row>
    <row r="26" spans="1:42">
      <c r="A26" s="116" t="s">
        <v>184</v>
      </c>
      <c r="B26" s="98" t="s">
        <v>17</v>
      </c>
      <c r="C26" s="321">
        <v>5.4411964807516181E-4</v>
      </c>
      <c r="D26" s="321">
        <v>8.2528496323068892E-4</v>
      </c>
      <c r="E26" s="321">
        <v>1.7175467728059062E-3</v>
      </c>
      <c r="F26" s="321">
        <v>1.8567372730878349E-3</v>
      </c>
      <c r="G26" s="321">
        <v>2.2006961154988069E-3</v>
      </c>
      <c r="H26" s="321">
        <v>3.5920738362777865E-3</v>
      </c>
      <c r="I26" s="321">
        <v>3.7091239306718264E-3</v>
      </c>
      <c r="J26" s="321">
        <v>1.3329943741127363E-3</v>
      </c>
      <c r="K26" s="321">
        <v>2.605403638567841E-3</v>
      </c>
      <c r="L26" s="321">
        <v>7.6580829688626295E-4</v>
      </c>
      <c r="M26" s="321">
        <v>3.1184446326212598E-3</v>
      </c>
      <c r="N26" s="321">
        <v>2.4207269082178748E-3</v>
      </c>
      <c r="O26" s="321">
        <v>7.3980800524826662E-3</v>
      </c>
      <c r="P26" s="322">
        <v>1.7615040759084298E-3</v>
      </c>
      <c r="Q26" s="321">
        <v>6.1185201027727206E-4</v>
      </c>
      <c r="R26" s="321">
        <v>1.1251311991468183E-3</v>
      </c>
      <c r="S26" s="321">
        <v>2.6858783266007326E-3</v>
      </c>
      <c r="T26" s="321">
        <v>1.7246448534553127E-3</v>
      </c>
      <c r="U26" s="321">
        <v>1.0583213564039234E-3</v>
      </c>
      <c r="V26" s="321">
        <v>1.7369798397597507E-3</v>
      </c>
      <c r="W26" s="321">
        <v>8.3949818679672809E-4</v>
      </c>
      <c r="X26" s="321">
        <v>1.0123218855764986</v>
      </c>
      <c r="Y26" s="321">
        <v>1.1557222336946395E-3</v>
      </c>
      <c r="Z26" s="321">
        <v>2.9731715754039542E-3</v>
      </c>
      <c r="AA26" s="321">
        <v>1.590877013684966E-3</v>
      </c>
      <c r="AB26" s="321">
        <v>1.4638616851288132E-3</v>
      </c>
      <c r="AC26" s="321">
        <v>1.8361709977386957E-3</v>
      </c>
      <c r="AD26" s="322">
        <v>3.8392560663798817E-3</v>
      </c>
      <c r="AE26" s="321">
        <v>3.4838956327322684E-4</v>
      </c>
      <c r="AF26" s="321">
        <v>9.0991476838494525E-4</v>
      </c>
      <c r="AG26" s="321">
        <v>4.4829488741123021E-3</v>
      </c>
      <c r="AH26" s="321">
        <v>2.2405001593608217E-3</v>
      </c>
      <c r="AI26" s="321">
        <v>3.9743181300547284E-3</v>
      </c>
      <c r="AJ26" s="321">
        <v>1.1584426048266996E-3</v>
      </c>
      <c r="AK26" s="321">
        <v>1.065963746099073E-2</v>
      </c>
      <c r="AL26" s="321">
        <v>1.9477071214383684E-3</v>
      </c>
      <c r="AM26" s="321">
        <v>1.8164136332223515E-3</v>
      </c>
      <c r="AN26" s="321">
        <v>1.3644896217648111E-2</v>
      </c>
      <c r="AO26" s="321">
        <v>1.2920994155307885E-3</v>
      </c>
      <c r="AP26" s="323">
        <v>1.1112870633882581</v>
      </c>
    </row>
    <row r="27" spans="1:42">
      <c r="A27" s="116" t="s">
        <v>185</v>
      </c>
      <c r="B27" s="98" t="s">
        <v>18</v>
      </c>
      <c r="C27" s="321">
        <v>3.6074434362942187E-3</v>
      </c>
      <c r="D27" s="321">
        <v>1.6239220165755359E-3</v>
      </c>
      <c r="E27" s="321">
        <v>1.9384465715818549E-3</v>
      </c>
      <c r="F27" s="321">
        <v>8.9064542795783911E-3</v>
      </c>
      <c r="G27" s="321">
        <v>1.7081180892233661E-3</v>
      </c>
      <c r="H27" s="321">
        <v>2.8577693212027502E-3</v>
      </c>
      <c r="I27" s="321">
        <v>5.4990387179179043E-3</v>
      </c>
      <c r="J27" s="321">
        <v>4.956231762299263E-3</v>
      </c>
      <c r="K27" s="321">
        <v>1.8605076044392597E-3</v>
      </c>
      <c r="L27" s="321">
        <v>4.3479724946306813E-3</v>
      </c>
      <c r="M27" s="321">
        <v>7.4788488308285628E-3</v>
      </c>
      <c r="N27" s="321">
        <v>6.8587257261155665E-3</v>
      </c>
      <c r="O27" s="321">
        <v>4.3062627446039253E-3</v>
      </c>
      <c r="P27" s="322">
        <v>4.4985869979726556E-3</v>
      </c>
      <c r="Q27" s="321">
        <v>2.7476253746497991E-3</v>
      </c>
      <c r="R27" s="321">
        <v>2.6046048378398118E-3</v>
      </c>
      <c r="S27" s="321">
        <v>1.8324755050856544E-3</v>
      </c>
      <c r="T27" s="321">
        <v>3.9522880489686382E-3</v>
      </c>
      <c r="U27" s="321">
        <v>2.6430947091934617E-3</v>
      </c>
      <c r="V27" s="321">
        <v>2.4584081716406011E-3</v>
      </c>
      <c r="W27" s="321">
        <v>2.2380189746705782E-3</v>
      </c>
      <c r="X27" s="321">
        <v>2.8141543396553656E-3</v>
      </c>
      <c r="Y27" s="321">
        <v>1.001843774679579</v>
      </c>
      <c r="Z27" s="321">
        <v>1.8134372949947367E-2</v>
      </c>
      <c r="AA27" s="321">
        <v>3.3595537632218883E-2</v>
      </c>
      <c r="AB27" s="321">
        <v>5.7028659064913088E-3</v>
      </c>
      <c r="AC27" s="321">
        <v>4.7494930783924284E-3</v>
      </c>
      <c r="AD27" s="322">
        <v>3.4277765469540038E-3</v>
      </c>
      <c r="AE27" s="321">
        <v>9.6677320570699513E-3</v>
      </c>
      <c r="AF27" s="321">
        <v>7.1681938190852222E-3</v>
      </c>
      <c r="AG27" s="321">
        <v>3.4853032162222245E-3</v>
      </c>
      <c r="AH27" s="321">
        <v>9.8752222286865986E-3</v>
      </c>
      <c r="AI27" s="321">
        <v>6.4586009861428099E-3</v>
      </c>
      <c r="AJ27" s="321">
        <v>3.3677415911316268E-3</v>
      </c>
      <c r="AK27" s="321">
        <v>2.4336361520743703E-3</v>
      </c>
      <c r="AL27" s="321">
        <v>2.0684298367335797E-3</v>
      </c>
      <c r="AM27" s="321">
        <v>3.9277149715158379E-3</v>
      </c>
      <c r="AN27" s="321">
        <v>1.6674245627439754E-3</v>
      </c>
      <c r="AO27" s="321">
        <v>3.6241872902588734E-3</v>
      </c>
      <c r="AP27" s="323">
        <v>1.202937006060216</v>
      </c>
    </row>
    <row r="28" spans="1:42">
      <c r="A28" s="116" t="s">
        <v>186</v>
      </c>
      <c r="B28" s="98" t="s">
        <v>258</v>
      </c>
      <c r="C28" s="321">
        <v>1.372885957219222E-2</v>
      </c>
      <c r="D28" s="321">
        <v>5.4597913494517369E-3</v>
      </c>
      <c r="E28" s="321">
        <v>8.7035333325971038E-3</v>
      </c>
      <c r="F28" s="321">
        <v>3.3874781313396871E-2</v>
      </c>
      <c r="G28" s="321">
        <v>2.1377660986094539E-2</v>
      </c>
      <c r="H28" s="321">
        <v>3.1652053977862721E-2</v>
      </c>
      <c r="I28" s="321">
        <v>5.7629424794246521E-2</v>
      </c>
      <c r="J28" s="321">
        <v>4.7312696458689261E-2</v>
      </c>
      <c r="K28" s="321">
        <v>1.3902222847236835E-2</v>
      </c>
      <c r="L28" s="321">
        <v>4.052658750029093E-2</v>
      </c>
      <c r="M28" s="321">
        <v>6.7056043289056524E-2</v>
      </c>
      <c r="N28" s="321">
        <v>7.747057587135453E-2</v>
      </c>
      <c r="O28" s="321">
        <v>5.3342359255675174E-2</v>
      </c>
      <c r="P28" s="322">
        <v>3.5006370017441071E-2</v>
      </c>
      <c r="Q28" s="321">
        <v>1.8960611994853459E-2</v>
      </c>
      <c r="R28" s="321">
        <v>1.6457194923994323E-2</v>
      </c>
      <c r="S28" s="321">
        <v>1.7298420965711353E-2</v>
      </c>
      <c r="T28" s="321">
        <v>3.4114530816774236E-2</v>
      </c>
      <c r="U28" s="321">
        <v>1.675054922367248E-2</v>
      </c>
      <c r="V28" s="321">
        <v>9.2466448413475628E-3</v>
      </c>
      <c r="W28" s="321">
        <v>2.3589952188863395E-2</v>
      </c>
      <c r="X28" s="321">
        <v>2.1338356067302475E-2</v>
      </c>
      <c r="Y28" s="321">
        <v>9.6600419850454908E-3</v>
      </c>
      <c r="Z28" s="321">
        <v>1.1016171836105877</v>
      </c>
      <c r="AA28" s="321">
        <v>5.6932193266763229E-2</v>
      </c>
      <c r="AB28" s="321">
        <v>0.10389914718077077</v>
      </c>
      <c r="AC28" s="321">
        <v>3.3217069273550448E-2</v>
      </c>
      <c r="AD28" s="322">
        <v>8.0632117819279727E-3</v>
      </c>
      <c r="AE28" s="321">
        <v>5.1602965261050163E-3</v>
      </c>
      <c r="AF28" s="321">
        <v>1.9911506091783632E-2</v>
      </c>
      <c r="AG28" s="321">
        <v>9.9238231271667234E-3</v>
      </c>
      <c r="AH28" s="321">
        <v>1.7911809861211693E-2</v>
      </c>
      <c r="AI28" s="321">
        <v>2.3362237518208092E-2</v>
      </c>
      <c r="AJ28" s="321">
        <v>1.7460960357718252E-2</v>
      </c>
      <c r="AK28" s="321">
        <v>7.9377223068208824E-3</v>
      </c>
      <c r="AL28" s="321">
        <v>8.6000842132037195E-3</v>
      </c>
      <c r="AM28" s="321">
        <v>4.4819706791561734E-2</v>
      </c>
      <c r="AN28" s="321">
        <v>1.1402265385053562E-2</v>
      </c>
      <c r="AO28" s="321">
        <v>1.3161855212540907E-2</v>
      </c>
      <c r="AP28" s="323">
        <v>2.1578403360781251</v>
      </c>
    </row>
    <row r="29" spans="1:42">
      <c r="A29" s="116" t="s">
        <v>187</v>
      </c>
      <c r="B29" s="98" t="s">
        <v>281</v>
      </c>
      <c r="C29" s="321">
        <v>1.47162499801988E-3</v>
      </c>
      <c r="D29" s="321">
        <v>2.7874767972290657E-4</v>
      </c>
      <c r="E29" s="321">
        <v>7.3978621613727679E-4</v>
      </c>
      <c r="F29" s="321">
        <v>5.1031161558825512E-3</v>
      </c>
      <c r="G29" s="321">
        <v>2.869873141032396E-3</v>
      </c>
      <c r="H29" s="321">
        <v>1.9899504067578608E-3</v>
      </c>
      <c r="I29" s="321">
        <v>2.9574919767279637E-3</v>
      </c>
      <c r="J29" s="321">
        <v>3.0709404688675701E-3</v>
      </c>
      <c r="K29" s="321">
        <v>2.1356210433697929E-3</v>
      </c>
      <c r="L29" s="321">
        <v>1.4597075505991758E-3</v>
      </c>
      <c r="M29" s="321">
        <v>2.0297711182629009E-3</v>
      </c>
      <c r="N29" s="321">
        <v>1.9460745491437833E-3</v>
      </c>
      <c r="O29" s="321">
        <v>1.3867767981648232E-3</v>
      </c>
      <c r="P29" s="322">
        <v>1.1978831964521278E-3</v>
      </c>
      <c r="Q29" s="321">
        <v>8.8861705854501982E-4</v>
      </c>
      <c r="R29" s="321">
        <v>8.9237807276765051E-4</v>
      </c>
      <c r="S29" s="321">
        <v>8.3126182952715033E-4</v>
      </c>
      <c r="T29" s="321">
        <v>2.4388533280354846E-3</v>
      </c>
      <c r="U29" s="321">
        <v>1.0089364518241198E-3</v>
      </c>
      <c r="V29" s="321">
        <v>5.6616351238958276E-4</v>
      </c>
      <c r="W29" s="321">
        <v>9.7917975792673781E-4</v>
      </c>
      <c r="X29" s="321">
        <v>1.6769613997458539E-3</v>
      </c>
      <c r="Y29" s="321">
        <v>1.4308916191378776E-3</v>
      </c>
      <c r="Z29" s="321">
        <v>1.4288784454438974E-3</v>
      </c>
      <c r="AA29" s="321">
        <v>1.0914060347653964</v>
      </c>
      <c r="AB29" s="321">
        <v>1.06047288506629E-2</v>
      </c>
      <c r="AC29" s="321">
        <v>3.9126378906131579E-3</v>
      </c>
      <c r="AD29" s="322">
        <v>1.8715738439421942E-3</v>
      </c>
      <c r="AE29" s="321">
        <v>6.2698500834150873E-4</v>
      </c>
      <c r="AF29" s="321">
        <v>2.9573629293432402E-3</v>
      </c>
      <c r="AG29" s="321">
        <v>4.2379216325943801E-3</v>
      </c>
      <c r="AH29" s="321">
        <v>5.1518796839987013E-3</v>
      </c>
      <c r="AI29" s="321">
        <v>9.6233272030557104E-3</v>
      </c>
      <c r="AJ29" s="321">
        <v>5.7155445719474672E-3</v>
      </c>
      <c r="AK29" s="321">
        <v>2.9874543431067709E-3</v>
      </c>
      <c r="AL29" s="321">
        <v>1.3728119453581379E-3</v>
      </c>
      <c r="AM29" s="321">
        <v>1.0176960608985717E-2</v>
      </c>
      <c r="AN29" s="321">
        <v>9.5329557917053504E-4</v>
      </c>
      <c r="AO29" s="321">
        <v>3.6958458852676961E-3</v>
      </c>
      <c r="AP29" s="323">
        <v>1.1960738515162688</v>
      </c>
    </row>
    <row r="30" spans="1:42">
      <c r="A30" s="116" t="s">
        <v>188</v>
      </c>
      <c r="B30" s="98" t="s">
        <v>300</v>
      </c>
      <c r="C30" s="321">
        <v>9.0728183329434424E-4</v>
      </c>
      <c r="D30" s="321">
        <v>2.8629195240053885E-4</v>
      </c>
      <c r="E30" s="321">
        <v>4.8517771599275976E-4</v>
      </c>
      <c r="F30" s="321">
        <v>2.9857035809088359E-3</v>
      </c>
      <c r="G30" s="321">
        <v>1.228849892798662E-3</v>
      </c>
      <c r="H30" s="321">
        <v>6.9417542841126198E-4</v>
      </c>
      <c r="I30" s="321">
        <v>1.7795922278968938E-3</v>
      </c>
      <c r="J30" s="321">
        <v>3.0487724018701274E-3</v>
      </c>
      <c r="K30" s="321">
        <v>4.1984194722150344E-4</v>
      </c>
      <c r="L30" s="321">
        <v>6.2500992022900914E-4</v>
      </c>
      <c r="M30" s="321">
        <v>3.0162584346188799E-3</v>
      </c>
      <c r="N30" s="321">
        <v>8.4931140356163761E-4</v>
      </c>
      <c r="O30" s="321">
        <v>6.361410323376921E-4</v>
      </c>
      <c r="P30" s="322">
        <v>6.2647252917526262E-4</v>
      </c>
      <c r="Q30" s="321">
        <v>6.4935766071640003E-4</v>
      </c>
      <c r="R30" s="321">
        <v>4.6418019536690003E-4</v>
      </c>
      <c r="S30" s="321">
        <v>5.4192069715122985E-4</v>
      </c>
      <c r="T30" s="321">
        <v>1.0007291591710933E-3</v>
      </c>
      <c r="U30" s="321">
        <v>5.708473039598874E-4</v>
      </c>
      <c r="V30" s="321">
        <v>4.8621377858128277E-4</v>
      </c>
      <c r="W30" s="321">
        <v>2.6553569179038586E-3</v>
      </c>
      <c r="X30" s="321">
        <v>9.3765479669883842E-4</v>
      </c>
      <c r="Y30" s="321">
        <v>2.2728624096641174E-3</v>
      </c>
      <c r="Z30" s="321">
        <v>6.5786886098231868E-3</v>
      </c>
      <c r="AA30" s="321">
        <v>2.8457113792260832E-3</v>
      </c>
      <c r="AB30" s="321">
        <v>1.0014032601854546</v>
      </c>
      <c r="AC30" s="321">
        <v>1.9786306733223262E-3</v>
      </c>
      <c r="AD30" s="322">
        <v>3.548416237785945E-3</v>
      </c>
      <c r="AE30" s="321">
        <v>3.6835866554472469E-4</v>
      </c>
      <c r="AF30" s="321">
        <v>6.3279515216550846E-3</v>
      </c>
      <c r="AG30" s="321">
        <v>6.6530944015913349E-3</v>
      </c>
      <c r="AH30" s="321">
        <v>2.7880426842018975E-2</v>
      </c>
      <c r="AI30" s="321">
        <v>5.1478213726896963E-3</v>
      </c>
      <c r="AJ30" s="321">
        <v>4.0085992701967147E-3</v>
      </c>
      <c r="AK30" s="321">
        <v>6.5622223883505745E-4</v>
      </c>
      <c r="AL30" s="321">
        <v>7.3765248151258294E-4</v>
      </c>
      <c r="AM30" s="321">
        <v>1.6800847609704902E-2</v>
      </c>
      <c r="AN30" s="321">
        <v>8.9310935892093486E-4</v>
      </c>
      <c r="AO30" s="321">
        <v>2.0774332986444363E-2</v>
      </c>
      <c r="AP30" s="323">
        <v>1.1337711270546571</v>
      </c>
    </row>
    <row r="31" spans="1:42">
      <c r="A31" s="116" t="s">
        <v>189</v>
      </c>
      <c r="B31" s="98" t="s">
        <v>301</v>
      </c>
      <c r="C31" s="321">
        <v>3.3508699143652822E-2</v>
      </c>
      <c r="D31" s="321">
        <v>8.0664429770009628E-3</v>
      </c>
      <c r="E31" s="321">
        <v>3.1147992272025676E-2</v>
      </c>
      <c r="F31" s="321">
        <v>2.2029065550050513E-2</v>
      </c>
      <c r="G31" s="321">
        <v>3.9389282920654391E-2</v>
      </c>
      <c r="H31" s="321">
        <v>3.6389550302685376E-2</v>
      </c>
      <c r="I31" s="321">
        <v>4.4450886493340738E-2</v>
      </c>
      <c r="J31" s="321">
        <v>2.3692823603999463E-2</v>
      </c>
      <c r="K31" s="321">
        <v>9.5259325359534647E-3</v>
      </c>
      <c r="L31" s="321">
        <v>2.7458752850777601E-2</v>
      </c>
      <c r="M31" s="321">
        <v>1.911575355156837E-2</v>
      </c>
      <c r="N31" s="321">
        <v>1.5706866990359142E-2</v>
      </c>
      <c r="O31" s="321">
        <v>1.7811238304479622E-2</v>
      </c>
      <c r="P31" s="322">
        <v>2.2206420262051548E-2</v>
      </c>
      <c r="Q31" s="321">
        <v>2.2420818900950209E-2</v>
      </c>
      <c r="R31" s="321">
        <v>2.0599571955866633E-2</v>
      </c>
      <c r="S31" s="321">
        <v>2.8280020770268973E-2</v>
      </c>
      <c r="T31" s="321">
        <v>2.1374109068560791E-2</v>
      </c>
      <c r="U31" s="321">
        <v>2.6259429217757715E-2</v>
      </c>
      <c r="V31" s="321">
        <v>2.2056040360430802E-2</v>
      </c>
      <c r="W31" s="321">
        <v>2.1187985964968709E-2</v>
      </c>
      <c r="X31" s="321">
        <v>3.6736072357571994E-2</v>
      </c>
      <c r="Y31" s="321">
        <v>2.8213065681712744E-2</v>
      </c>
      <c r="Z31" s="321">
        <v>1.195932284668292E-2</v>
      </c>
      <c r="AA31" s="321">
        <v>1.3335270593487141E-2</v>
      </c>
      <c r="AB31" s="321">
        <v>1.0384608259813714E-2</v>
      </c>
      <c r="AC31" s="321">
        <v>1.0084652325519647</v>
      </c>
      <c r="AD31" s="322">
        <v>5.1215812669754973E-3</v>
      </c>
      <c r="AE31" s="321">
        <v>1.6241803393381138E-3</v>
      </c>
      <c r="AF31" s="321">
        <v>6.6555008879849277E-3</v>
      </c>
      <c r="AG31" s="321">
        <v>8.3107910392478408E-3</v>
      </c>
      <c r="AH31" s="321">
        <v>7.192700685152288E-3</v>
      </c>
      <c r="AI31" s="321">
        <v>1.0760923061911891E-2</v>
      </c>
      <c r="AJ31" s="321">
        <v>2.5246404738263842E-2</v>
      </c>
      <c r="AK31" s="321">
        <v>1.9145496405609926E-2</v>
      </c>
      <c r="AL31" s="321">
        <v>1.3657752383181022E-2</v>
      </c>
      <c r="AM31" s="321">
        <v>3.8675679994892444E-2</v>
      </c>
      <c r="AN31" s="321">
        <v>0.10434879013253558</v>
      </c>
      <c r="AO31" s="321">
        <v>8.3476484985881508E-3</v>
      </c>
      <c r="AP31" s="323">
        <v>1.8708587057223185</v>
      </c>
    </row>
    <row r="32" spans="1:42">
      <c r="A32" s="116" t="s">
        <v>190</v>
      </c>
      <c r="B32" s="98" t="s">
        <v>20</v>
      </c>
      <c r="C32" s="321">
        <v>9.0192220847186665E-3</v>
      </c>
      <c r="D32" s="321">
        <v>1.0621691146556313E-2</v>
      </c>
      <c r="E32" s="321">
        <v>1.1211924112812372E-2</v>
      </c>
      <c r="F32" s="321">
        <v>5.6191888003458861E-2</v>
      </c>
      <c r="G32" s="321">
        <v>8.1531684102454632E-3</v>
      </c>
      <c r="H32" s="321">
        <v>1.9142625717299626E-2</v>
      </c>
      <c r="I32" s="321">
        <v>1.2685685155954779E-2</v>
      </c>
      <c r="J32" s="321">
        <v>9.0844556386391936E-3</v>
      </c>
      <c r="K32" s="321">
        <v>6.2099620384632121E-3</v>
      </c>
      <c r="L32" s="321">
        <v>6.0480665192227112E-3</v>
      </c>
      <c r="M32" s="321">
        <v>1.265455463869259E-2</v>
      </c>
      <c r="N32" s="321">
        <v>7.6741770124557638E-3</v>
      </c>
      <c r="O32" s="321">
        <v>9.5425584333676088E-3</v>
      </c>
      <c r="P32" s="322">
        <v>1.34121574620707E-2</v>
      </c>
      <c r="Q32" s="321">
        <v>1.0031875040071806E-2</v>
      </c>
      <c r="R32" s="321">
        <v>8.2654686293440662E-3</v>
      </c>
      <c r="S32" s="321">
        <v>9.7159504342289107E-3</v>
      </c>
      <c r="T32" s="321">
        <v>7.2712212802822857E-3</v>
      </c>
      <c r="U32" s="321">
        <v>7.7298749614563437E-3</v>
      </c>
      <c r="V32" s="321">
        <v>5.6841822909136676E-3</v>
      </c>
      <c r="W32" s="321">
        <v>1.13469603199291E-2</v>
      </c>
      <c r="X32" s="321">
        <v>1.9582665609151988E-2</v>
      </c>
      <c r="Y32" s="321">
        <v>1.5010941962045188E-2</v>
      </c>
      <c r="Z32" s="321">
        <v>1.6812744875865072E-2</v>
      </c>
      <c r="AA32" s="321">
        <v>2.8455856075440784E-2</v>
      </c>
      <c r="AB32" s="321">
        <v>3.0792312777696791E-2</v>
      </c>
      <c r="AC32" s="321">
        <v>1.9512981711778933E-2</v>
      </c>
      <c r="AD32" s="322">
        <v>1.042939092312009</v>
      </c>
      <c r="AE32" s="321">
        <v>7.0229754697727034E-2</v>
      </c>
      <c r="AF32" s="321">
        <v>2.1661099814524066E-2</v>
      </c>
      <c r="AG32" s="321">
        <v>1.0971360038068669E-2</v>
      </c>
      <c r="AH32" s="321">
        <v>2.1260761378500442E-2</v>
      </c>
      <c r="AI32" s="321">
        <v>9.8003812164397588E-3</v>
      </c>
      <c r="AJ32" s="321">
        <v>1.0636111404989483E-2</v>
      </c>
      <c r="AK32" s="321">
        <v>2.7899098074332045E-2</v>
      </c>
      <c r="AL32" s="321">
        <v>1.0346528779134213E-2</v>
      </c>
      <c r="AM32" s="321">
        <v>1.1106853388406043E-2</v>
      </c>
      <c r="AN32" s="321">
        <v>5.2675383938129141E-3</v>
      </c>
      <c r="AO32" s="321">
        <v>1.2761230810509261E-2</v>
      </c>
      <c r="AP32" s="323">
        <v>1.6367449826506162</v>
      </c>
    </row>
    <row r="33" spans="1:42">
      <c r="A33" s="116" t="s">
        <v>191</v>
      </c>
      <c r="B33" s="98" t="s">
        <v>21</v>
      </c>
      <c r="C33" s="321">
        <v>6.6964689388270522E-3</v>
      </c>
      <c r="D33" s="321">
        <v>2.1152081617486088E-3</v>
      </c>
      <c r="E33" s="321">
        <v>3.4288357645704199E-3</v>
      </c>
      <c r="F33" s="321">
        <v>1.1766060628861839E-2</v>
      </c>
      <c r="G33" s="321">
        <v>5.8276301305084221E-3</v>
      </c>
      <c r="H33" s="321">
        <v>6.2368666713877524E-3</v>
      </c>
      <c r="I33" s="321">
        <v>5.816411469579316E-3</v>
      </c>
      <c r="J33" s="321">
        <v>4.7825436488609435E-3</v>
      </c>
      <c r="K33" s="321">
        <v>1.98961672480633E-3</v>
      </c>
      <c r="L33" s="321">
        <v>5.5594378005107319E-3</v>
      </c>
      <c r="M33" s="321">
        <v>5.8777934784693901E-3</v>
      </c>
      <c r="N33" s="321">
        <v>3.7358570281102016E-3</v>
      </c>
      <c r="O33" s="321">
        <v>2.9720866420058995E-3</v>
      </c>
      <c r="P33" s="322">
        <v>6.0302425022861024E-3</v>
      </c>
      <c r="Q33" s="321">
        <v>4.7452995352789415E-3</v>
      </c>
      <c r="R33" s="321">
        <v>4.3452850502364963E-3</v>
      </c>
      <c r="S33" s="321">
        <v>5.0479689071570846E-3</v>
      </c>
      <c r="T33" s="321">
        <v>3.2963592503283479E-3</v>
      </c>
      <c r="U33" s="321">
        <v>5.1962356966551333E-3</v>
      </c>
      <c r="V33" s="321">
        <v>4.145810011068409E-3</v>
      </c>
      <c r="W33" s="321">
        <v>3.2565188150689445E-3</v>
      </c>
      <c r="X33" s="321">
        <v>6.5771594021375871E-3</v>
      </c>
      <c r="Y33" s="321">
        <v>8.5518507713134469E-3</v>
      </c>
      <c r="Z33" s="321">
        <v>8.5843153617600632E-3</v>
      </c>
      <c r="AA33" s="321">
        <v>5.4432203315277422E-3</v>
      </c>
      <c r="AB33" s="321">
        <v>5.8437936365891719E-3</v>
      </c>
      <c r="AC33" s="321">
        <v>2.9069604765757477E-2</v>
      </c>
      <c r="AD33" s="322">
        <v>1.8828663353141421E-2</v>
      </c>
      <c r="AE33" s="321">
        <v>1.0305938902094707</v>
      </c>
      <c r="AF33" s="321">
        <v>2.8544683644691159E-2</v>
      </c>
      <c r="AG33" s="321">
        <v>2.2603064059696584E-2</v>
      </c>
      <c r="AH33" s="321">
        <v>3.9500940171981382E-3</v>
      </c>
      <c r="AI33" s="321">
        <v>1.0853591382274024E-2</v>
      </c>
      <c r="AJ33" s="321">
        <v>1.9449500753214961E-2</v>
      </c>
      <c r="AK33" s="321">
        <v>2.1241587414461929E-2</v>
      </c>
      <c r="AL33" s="321">
        <v>9.8956962627634211E-3</v>
      </c>
      <c r="AM33" s="321">
        <v>1.6462100993755616E-2</v>
      </c>
      <c r="AN33" s="321">
        <v>5.814404816270032E-3</v>
      </c>
      <c r="AO33" s="321">
        <v>3.6119930592447197E-2</v>
      </c>
      <c r="AP33" s="323">
        <v>1.3912956886247971</v>
      </c>
    </row>
    <row r="34" spans="1:42">
      <c r="A34" s="116" t="s">
        <v>192</v>
      </c>
      <c r="B34" s="98" t="s">
        <v>379</v>
      </c>
      <c r="C34" s="321">
        <v>2.1417256715298219E-2</v>
      </c>
      <c r="D34" s="321">
        <v>2.1416326441447139E-2</v>
      </c>
      <c r="E34" s="321">
        <v>1.6759347550036517E-2</v>
      </c>
      <c r="F34" s="321">
        <v>2.5171710165915968E-2</v>
      </c>
      <c r="G34" s="321">
        <v>2.2385794171361727E-2</v>
      </c>
      <c r="H34" s="321">
        <v>1.5278463187352645E-2</v>
      </c>
      <c r="I34" s="321">
        <v>2.7413078508659885E-2</v>
      </c>
      <c r="J34" s="321">
        <v>1.8712673555919289E-2</v>
      </c>
      <c r="K34" s="321">
        <v>2.1870888002515319E-2</v>
      </c>
      <c r="L34" s="321">
        <v>1.4233519091049836E-2</v>
      </c>
      <c r="M34" s="321">
        <v>3.0693197574062237E-2</v>
      </c>
      <c r="N34" s="321">
        <v>1.7346413915021543E-2</v>
      </c>
      <c r="O34" s="321">
        <v>1.7039752020257551E-2</v>
      </c>
      <c r="P34" s="322">
        <v>1.6429065662635592E-2</v>
      </c>
      <c r="Q34" s="321">
        <v>1.4826833719896432E-2</v>
      </c>
      <c r="R34" s="321">
        <v>1.1515727045098923E-2</v>
      </c>
      <c r="S34" s="321">
        <v>1.6115709106521825E-2</v>
      </c>
      <c r="T34" s="321">
        <v>1.3063613882429704E-2</v>
      </c>
      <c r="U34" s="321">
        <v>1.5568745291329853E-2</v>
      </c>
      <c r="V34" s="321">
        <v>1.4612291793578319E-2</v>
      </c>
      <c r="W34" s="321">
        <v>1.2288531359705545E-2</v>
      </c>
      <c r="X34" s="321">
        <v>6.1093464610231678E-2</v>
      </c>
      <c r="Y34" s="321">
        <v>2.0952691181153345E-2</v>
      </c>
      <c r="Z34" s="321">
        <v>2.8204935162590105E-2</v>
      </c>
      <c r="AA34" s="321">
        <v>1.4803599943520842E-2</v>
      </c>
      <c r="AB34" s="321">
        <v>3.1568588805150913E-2</v>
      </c>
      <c r="AC34" s="321">
        <v>1.5854800898909175E-2</v>
      </c>
      <c r="AD34" s="322">
        <v>2.0721542303161183E-2</v>
      </c>
      <c r="AE34" s="321">
        <v>2.6655986861851499E-3</v>
      </c>
      <c r="AF34" s="321">
        <v>1.0481348241101027</v>
      </c>
      <c r="AG34" s="321">
        <v>1.469921996780009E-2</v>
      </c>
      <c r="AH34" s="321">
        <v>1.738121260535485E-2</v>
      </c>
      <c r="AI34" s="321">
        <v>1.4176703024947097E-2</v>
      </c>
      <c r="AJ34" s="321">
        <v>9.7843085962075887E-3</v>
      </c>
      <c r="AK34" s="321">
        <v>2.0289027206826217E-2</v>
      </c>
      <c r="AL34" s="321">
        <v>8.7403173111080448E-3</v>
      </c>
      <c r="AM34" s="321">
        <v>2.1375060154918427E-2</v>
      </c>
      <c r="AN34" s="321">
        <v>8.5450258690098202E-2</v>
      </c>
      <c r="AO34" s="321">
        <v>4.2611991277335518E-2</v>
      </c>
      <c r="AP34" s="323">
        <v>1.8626670832956949</v>
      </c>
    </row>
    <row r="35" spans="1:42">
      <c r="A35" s="116" t="s">
        <v>193</v>
      </c>
      <c r="B35" s="98" t="s">
        <v>260</v>
      </c>
      <c r="C35" s="321">
        <v>3.7751771626479869E-3</v>
      </c>
      <c r="D35" s="321">
        <v>1.8443795674269667E-3</v>
      </c>
      <c r="E35" s="321">
        <v>4.5748135523369267E-3</v>
      </c>
      <c r="F35" s="321">
        <v>6.9477025323754164E-3</v>
      </c>
      <c r="G35" s="321">
        <v>4.6209245894135893E-3</v>
      </c>
      <c r="H35" s="321">
        <v>5.0796624996150069E-3</v>
      </c>
      <c r="I35" s="321">
        <v>5.5071832867171575E-3</v>
      </c>
      <c r="J35" s="321">
        <v>7.8096747778361167E-3</v>
      </c>
      <c r="K35" s="321">
        <v>1.3324085998851138E-3</v>
      </c>
      <c r="L35" s="321">
        <v>5.0299204987808155E-3</v>
      </c>
      <c r="M35" s="321">
        <v>5.422228807244113E-3</v>
      </c>
      <c r="N35" s="321">
        <v>3.2872782717548489E-3</v>
      </c>
      <c r="O35" s="321">
        <v>3.2943610520189213E-3</v>
      </c>
      <c r="P35" s="322">
        <v>4.7924845182330473E-3</v>
      </c>
      <c r="Q35" s="321">
        <v>5.1443828321289797E-3</v>
      </c>
      <c r="R35" s="321">
        <v>7.1055493047999744E-3</v>
      </c>
      <c r="S35" s="321">
        <v>5.0244058066060537E-3</v>
      </c>
      <c r="T35" s="321">
        <v>5.2099444240329149E-3</v>
      </c>
      <c r="U35" s="321">
        <v>8.6216777131263109E-3</v>
      </c>
      <c r="V35" s="321">
        <v>8.8427106668949786E-3</v>
      </c>
      <c r="W35" s="321">
        <v>3.7251139542009096E-3</v>
      </c>
      <c r="X35" s="321">
        <v>5.8239287396907669E-3</v>
      </c>
      <c r="Y35" s="321">
        <v>7.0369422930742411E-3</v>
      </c>
      <c r="Z35" s="321">
        <v>7.0951248550966926E-3</v>
      </c>
      <c r="AA35" s="321">
        <v>2.5257594186990522E-2</v>
      </c>
      <c r="AB35" s="321">
        <v>8.3722289796002141E-3</v>
      </c>
      <c r="AC35" s="321">
        <v>2.0740314431131144E-2</v>
      </c>
      <c r="AD35" s="322">
        <v>3.0002594567250119E-2</v>
      </c>
      <c r="AE35" s="321">
        <v>4.091790010630778E-3</v>
      </c>
      <c r="AF35" s="321">
        <v>8.485636521070929E-3</v>
      </c>
      <c r="AG35" s="321">
        <v>1.0813159632719807</v>
      </c>
      <c r="AH35" s="321">
        <v>1.6313360280263079E-2</v>
      </c>
      <c r="AI35" s="321">
        <v>1.5857579604479342E-2</v>
      </c>
      <c r="AJ35" s="321">
        <v>7.7347102415474336E-3</v>
      </c>
      <c r="AK35" s="321">
        <v>3.351476164603738E-2</v>
      </c>
      <c r="AL35" s="321">
        <v>1.9722221327441676E-2</v>
      </c>
      <c r="AM35" s="321">
        <v>1.0285411777230972E-2</v>
      </c>
      <c r="AN35" s="321">
        <v>3.4394037765589931E-3</v>
      </c>
      <c r="AO35" s="321">
        <v>4.0319404827491571E-2</v>
      </c>
      <c r="AP35" s="323">
        <v>1.4524009557556428</v>
      </c>
    </row>
    <row r="36" spans="1:42">
      <c r="A36" s="116" t="s">
        <v>194</v>
      </c>
      <c r="B36" s="98" t="s">
        <v>22</v>
      </c>
      <c r="C36" s="321">
        <v>1.1267365204514642E-3</v>
      </c>
      <c r="D36" s="321">
        <v>8.0705606379157522E-4</v>
      </c>
      <c r="E36" s="321">
        <v>2.0288673018363829E-3</v>
      </c>
      <c r="F36" s="321">
        <v>3.8405946978446628E-3</v>
      </c>
      <c r="G36" s="321">
        <v>1.4053482546617778E-3</v>
      </c>
      <c r="H36" s="321">
        <v>8.3238183933487502E-4</v>
      </c>
      <c r="I36" s="321">
        <v>9.7013319312590869E-4</v>
      </c>
      <c r="J36" s="321">
        <v>6.5972262920282446E-4</v>
      </c>
      <c r="K36" s="321">
        <v>3.169766033429095E-4</v>
      </c>
      <c r="L36" s="321">
        <v>7.6484110850052187E-4</v>
      </c>
      <c r="M36" s="321">
        <v>2.2234987736864738E-3</v>
      </c>
      <c r="N36" s="321">
        <v>1.3755612105574623E-3</v>
      </c>
      <c r="O36" s="321">
        <v>1.0554799712427794E-3</v>
      </c>
      <c r="P36" s="322">
        <v>1.4936447763456808E-3</v>
      </c>
      <c r="Q36" s="321">
        <v>1.9602310195261877E-3</v>
      </c>
      <c r="R36" s="321">
        <v>1.8971809838778345E-3</v>
      </c>
      <c r="S36" s="321">
        <v>1.0428685707724096E-3</v>
      </c>
      <c r="T36" s="321">
        <v>4.9638083519860303E-4</v>
      </c>
      <c r="U36" s="321">
        <v>9.6284177281973689E-4</v>
      </c>
      <c r="V36" s="321">
        <v>4.5110314843578358E-4</v>
      </c>
      <c r="W36" s="321">
        <v>1.7442192312927449E-3</v>
      </c>
      <c r="X36" s="321">
        <v>8.415629652659142E-4</v>
      </c>
      <c r="Y36" s="321">
        <v>3.8151388447798893E-3</v>
      </c>
      <c r="Z36" s="321">
        <v>9.0604308801134933E-4</v>
      </c>
      <c r="AA36" s="321">
        <v>2.8955841271935492E-3</v>
      </c>
      <c r="AB36" s="321">
        <v>5.288679065846613E-3</v>
      </c>
      <c r="AC36" s="321">
        <v>1.9795375488972085E-3</v>
      </c>
      <c r="AD36" s="322">
        <v>1.4433847427043132E-3</v>
      </c>
      <c r="AE36" s="321">
        <v>6.0087307100418271E-4</v>
      </c>
      <c r="AF36" s="321">
        <v>2.7453847460948196E-3</v>
      </c>
      <c r="AG36" s="321">
        <v>9.039199699701992E-4</v>
      </c>
      <c r="AH36" s="321">
        <v>1.0005842927891238</v>
      </c>
      <c r="AI36" s="321">
        <v>2.7281838673184964E-3</v>
      </c>
      <c r="AJ36" s="321">
        <v>1.1182337251635043E-3</v>
      </c>
      <c r="AK36" s="321">
        <v>1.2120967144758294E-3</v>
      </c>
      <c r="AL36" s="321">
        <v>1.0574279733529491E-3</v>
      </c>
      <c r="AM36" s="321">
        <v>1.0434431603599664E-3</v>
      </c>
      <c r="AN36" s="321">
        <v>6.5468931130343634E-4</v>
      </c>
      <c r="AO36" s="321">
        <v>0.24703723940139352</v>
      </c>
      <c r="AP36" s="323">
        <v>1.3043113836181079</v>
      </c>
    </row>
    <row r="37" spans="1:42">
      <c r="A37" s="116" t="s">
        <v>195</v>
      </c>
      <c r="B37" s="98" t="s">
        <v>23</v>
      </c>
      <c r="C37" s="321">
        <v>1.6440463439961777E-4</v>
      </c>
      <c r="D37" s="321">
        <v>1.3120810540788368E-4</v>
      </c>
      <c r="E37" s="321">
        <v>7.1946682625411836E-5</v>
      </c>
      <c r="F37" s="321">
        <v>4.1595283786223823E-4</v>
      </c>
      <c r="G37" s="321">
        <v>3.5727486405127767E-4</v>
      </c>
      <c r="H37" s="321">
        <v>1.0331059828497617E-4</v>
      </c>
      <c r="I37" s="321">
        <v>1.9856412556234858E-4</v>
      </c>
      <c r="J37" s="321">
        <v>4.0620205130026702E-4</v>
      </c>
      <c r="K37" s="321">
        <v>4.8119515408120383E-5</v>
      </c>
      <c r="L37" s="321">
        <v>2.0149521659730188E-4</v>
      </c>
      <c r="M37" s="321">
        <v>4.444404763945687E-4</v>
      </c>
      <c r="N37" s="321">
        <v>1.4748833745866923E-4</v>
      </c>
      <c r="O37" s="321">
        <v>9.159003392726037E-5</v>
      </c>
      <c r="P37" s="322">
        <v>3.9160550424609827E-4</v>
      </c>
      <c r="Q37" s="321">
        <v>3.6976594593357055E-4</v>
      </c>
      <c r="R37" s="321">
        <v>5.5504997907886166E-4</v>
      </c>
      <c r="S37" s="321">
        <v>3.2957479502528959E-4</v>
      </c>
      <c r="T37" s="321">
        <v>7.5818396147670798E-4</v>
      </c>
      <c r="U37" s="321">
        <v>9.5325982052097465E-4</v>
      </c>
      <c r="V37" s="321">
        <v>1.9356917420900719E-3</v>
      </c>
      <c r="W37" s="321">
        <v>3.736476915469528E-4</v>
      </c>
      <c r="X37" s="321">
        <v>1.7579367032213752E-4</v>
      </c>
      <c r="Y37" s="321">
        <v>2.6505073184389242E-4</v>
      </c>
      <c r="Z37" s="321">
        <v>5.9274343471167189E-4</v>
      </c>
      <c r="AA37" s="321">
        <v>2.9055002717797541E-4</v>
      </c>
      <c r="AB37" s="321">
        <v>2.8805732512792191E-4</v>
      </c>
      <c r="AC37" s="321">
        <v>3.509806330632562E-4</v>
      </c>
      <c r="AD37" s="322">
        <v>3.70932623435909E-4</v>
      </c>
      <c r="AE37" s="321">
        <v>4.7161612595111219E-5</v>
      </c>
      <c r="AF37" s="321">
        <v>1.219347321317607E-3</v>
      </c>
      <c r="AG37" s="321">
        <v>3.8892088287429943E-3</v>
      </c>
      <c r="AH37" s="321">
        <v>2.2406224775231993E-4</v>
      </c>
      <c r="AI37" s="321">
        <v>1.0001176220481005</v>
      </c>
      <c r="AJ37" s="321">
        <v>1.664718178925425E-4</v>
      </c>
      <c r="AK37" s="321">
        <v>1.8265661097821695E-4</v>
      </c>
      <c r="AL37" s="321">
        <v>5.1232775374664933E-4</v>
      </c>
      <c r="AM37" s="321">
        <v>5.133511817756348E-4</v>
      </c>
      <c r="AN37" s="321">
        <v>1.5893729976228758E-4</v>
      </c>
      <c r="AO37" s="321">
        <v>3.9706466113768391E-4</v>
      </c>
      <c r="AP37" s="323">
        <v>1.018211096748683</v>
      </c>
    </row>
    <row r="38" spans="1:42">
      <c r="A38" s="116" t="s">
        <v>196</v>
      </c>
      <c r="B38" s="98" t="s">
        <v>302</v>
      </c>
      <c r="C38" s="321">
        <v>1.1584957855963623E-3</v>
      </c>
      <c r="D38" s="321">
        <v>5.2308978137621587E-5</v>
      </c>
      <c r="E38" s="321">
        <v>5.9976022455645582E-5</v>
      </c>
      <c r="F38" s="321">
        <v>1.0617210305325817E-4</v>
      </c>
      <c r="G38" s="321">
        <v>9.6898393682950815E-5</v>
      </c>
      <c r="H38" s="321">
        <v>4.8484132643111168E-5</v>
      </c>
      <c r="I38" s="321">
        <v>7.3473465509273048E-5</v>
      </c>
      <c r="J38" s="321">
        <v>6.5857957793895847E-5</v>
      </c>
      <c r="K38" s="321">
        <v>4.7039400909115653E-5</v>
      </c>
      <c r="L38" s="321">
        <v>4.4954575574188656E-5</v>
      </c>
      <c r="M38" s="321">
        <v>8.8813996614599134E-5</v>
      </c>
      <c r="N38" s="321">
        <v>5.4998837960793342E-5</v>
      </c>
      <c r="O38" s="321">
        <v>4.8113741030513012E-5</v>
      </c>
      <c r="P38" s="322">
        <v>5.3841549776403034E-5</v>
      </c>
      <c r="Q38" s="321">
        <v>5.5131619649610903E-5</v>
      </c>
      <c r="R38" s="321">
        <v>4.9588369149060563E-5</v>
      </c>
      <c r="S38" s="321">
        <v>4.8257027305339348E-5</v>
      </c>
      <c r="T38" s="321">
        <v>3.7269344858101411E-5</v>
      </c>
      <c r="U38" s="321">
        <v>4.8907056471843374E-5</v>
      </c>
      <c r="V38" s="321">
        <v>4.1497864606161039E-5</v>
      </c>
      <c r="W38" s="321">
        <v>4.722380134575213E-5</v>
      </c>
      <c r="X38" s="321">
        <v>1.4007920503674047E-4</v>
      </c>
      <c r="Y38" s="321">
        <v>8.9389873401778615E-5</v>
      </c>
      <c r="Z38" s="321">
        <v>7.6965633729994296E-5</v>
      </c>
      <c r="AA38" s="321">
        <v>3.8707529696167049E-4</v>
      </c>
      <c r="AB38" s="321">
        <v>1.2911666016246888E-4</v>
      </c>
      <c r="AC38" s="321">
        <v>1.0139220948521719E-4</v>
      </c>
      <c r="AD38" s="322">
        <v>2.4970283315179791E-4</v>
      </c>
      <c r="AE38" s="321">
        <v>3.3236236746614315E-5</v>
      </c>
      <c r="AF38" s="321">
        <v>1.9774365491953259E-3</v>
      </c>
      <c r="AG38" s="321">
        <v>8.8509728495464511E-4</v>
      </c>
      <c r="AH38" s="321">
        <v>8.5177806426572913E-5</v>
      </c>
      <c r="AI38" s="321">
        <v>9.8621382091861545E-5</v>
      </c>
      <c r="AJ38" s="321">
        <v>1.0161519747643986</v>
      </c>
      <c r="AK38" s="321">
        <v>9.6138762093465272E-5</v>
      </c>
      <c r="AL38" s="321">
        <v>8.1472747688867019E-5</v>
      </c>
      <c r="AM38" s="321">
        <v>1.530309386456659E-4</v>
      </c>
      <c r="AN38" s="321">
        <v>1.7236227995290413E-4</v>
      </c>
      <c r="AO38" s="321">
        <v>2.6074236655612118E-3</v>
      </c>
      <c r="AP38" s="323">
        <v>1.0258429981538089</v>
      </c>
    </row>
    <row r="39" spans="1:42">
      <c r="A39" s="116" t="s">
        <v>203</v>
      </c>
      <c r="B39" s="281" t="s">
        <v>380</v>
      </c>
      <c r="C39" s="321">
        <v>5.0437145368269741E-4</v>
      </c>
      <c r="D39" s="321">
        <v>2.3766934719052224E-4</v>
      </c>
      <c r="E39" s="321">
        <v>9.1640585144056302E-3</v>
      </c>
      <c r="F39" s="321">
        <v>2.8342858129395058E-3</v>
      </c>
      <c r="G39" s="321">
        <v>1.1181455249592632E-3</v>
      </c>
      <c r="H39" s="321">
        <v>7.8665792005535922E-4</v>
      </c>
      <c r="I39" s="321">
        <v>1.2878054900524545E-3</v>
      </c>
      <c r="J39" s="321">
        <v>1.9472783417658335E-3</v>
      </c>
      <c r="K39" s="321">
        <v>4.6754801429067675E-4</v>
      </c>
      <c r="L39" s="321">
        <v>7.5436326744876959E-4</v>
      </c>
      <c r="M39" s="321">
        <v>1.2431477097556594E-3</v>
      </c>
      <c r="N39" s="321">
        <v>1.0758935364830018E-3</v>
      </c>
      <c r="O39" s="321">
        <v>5.8477598365637819E-4</v>
      </c>
      <c r="P39" s="322">
        <v>1.1417979016790777E-3</v>
      </c>
      <c r="Q39" s="321">
        <v>1.5866325384566368E-3</v>
      </c>
      <c r="R39" s="321">
        <v>1.4418636286483895E-3</v>
      </c>
      <c r="S39" s="321">
        <v>1.7616063316773175E-3</v>
      </c>
      <c r="T39" s="321">
        <v>8.5142865820243721E-4</v>
      </c>
      <c r="U39" s="321">
        <v>9.2110254449357992E-4</v>
      </c>
      <c r="V39" s="321">
        <v>1.0740424763283E-3</v>
      </c>
      <c r="W39" s="321">
        <v>7.0736620032389134E-4</v>
      </c>
      <c r="X39" s="321">
        <v>1.2531839132339331E-3</v>
      </c>
      <c r="Y39" s="321">
        <v>1.3259571499953532E-3</v>
      </c>
      <c r="Z39" s="321">
        <v>1.935057218444771E-3</v>
      </c>
      <c r="AA39" s="321">
        <v>9.1834440897216943E-3</v>
      </c>
      <c r="AB39" s="321">
        <v>2.4417320586082791E-3</v>
      </c>
      <c r="AC39" s="321">
        <v>9.9945971867645327E-4</v>
      </c>
      <c r="AD39" s="322">
        <v>3.2866088945075686E-3</v>
      </c>
      <c r="AE39" s="321">
        <v>5.8838172034720432E-4</v>
      </c>
      <c r="AF39" s="321">
        <v>1.9846250957791379E-3</v>
      </c>
      <c r="AG39" s="321">
        <v>1.7828559288269818E-3</v>
      </c>
      <c r="AH39" s="321">
        <v>3.9969881513693645E-4</v>
      </c>
      <c r="AI39" s="321">
        <v>2.3172567728287161E-3</v>
      </c>
      <c r="AJ39" s="321">
        <v>1.2960436767359453E-3</v>
      </c>
      <c r="AK39" s="321">
        <v>1.0003725438525755</v>
      </c>
      <c r="AL39" s="321">
        <v>2.0625709860359566E-3</v>
      </c>
      <c r="AM39" s="321">
        <v>2.8868109656686228E-3</v>
      </c>
      <c r="AN39" s="321">
        <v>4.2595770626275642E-4</v>
      </c>
      <c r="AO39" s="321">
        <v>4.9137518480932797E-3</v>
      </c>
      <c r="AP39" s="323">
        <v>1.0709477816079744</v>
      </c>
    </row>
    <row r="40" spans="1:42">
      <c r="A40" s="116" t="s">
        <v>252</v>
      </c>
      <c r="B40" s="98" t="s">
        <v>24</v>
      </c>
      <c r="C40" s="321">
        <v>3.2769857165167379E-2</v>
      </c>
      <c r="D40" s="321">
        <v>2.2483842196949742E-2</v>
      </c>
      <c r="E40" s="321">
        <v>2.4449937064520869E-2</v>
      </c>
      <c r="F40" s="321">
        <v>0.12048319821541661</v>
      </c>
      <c r="G40" s="321">
        <v>3.732166678080949E-2</v>
      </c>
      <c r="H40" s="321">
        <v>3.0893374552488875E-2</v>
      </c>
      <c r="I40" s="321">
        <v>2.9796485049419646E-2</v>
      </c>
      <c r="J40" s="321">
        <v>4.8280280724197329E-2</v>
      </c>
      <c r="K40" s="321">
        <v>1.2642561340467599E-2</v>
      </c>
      <c r="L40" s="321">
        <v>3.6422596054928376E-2</v>
      </c>
      <c r="M40" s="321">
        <v>5.3681868300174379E-2</v>
      </c>
      <c r="N40" s="321">
        <v>1.9123915599854852E-2</v>
      </c>
      <c r="O40" s="321">
        <v>1.8999340531558963E-2</v>
      </c>
      <c r="P40" s="322">
        <v>3.1254981864667991E-2</v>
      </c>
      <c r="Q40" s="321">
        <v>3.3597052525736172E-2</v>
      </c>
      <c r="R40" s="321">
        <v>3.5321578744636449E-2</v>
      </c>
      <c r="S40" s="321">
        <v>3.5417381446711839E-2</v>
      </c>
      <c r="T40" s="321">
        <v>3.9595224790534914E-2</v>
      </c>
      <c r="U40" s="321">
        <v>3.4583111833058892E-2</v>
      </c>
      <c r="V40" s="321">
        <v>3.445801773102717E-2</v>
      </c>
      <c r="W40" s="321">
        <v>3.0404315804047385E-2</v>
      </c>
      <c r="X40" s="321">
        <v>4.442200907576168E-2</v>
      </c>
      <c r="Y40" s="321">
        <v>8.0268626053491818E-2</v>
      </c>
      <c r="Z40" s="321">
        <v>4.4986130432781733E-2</v>
      </c>
      <c r="AA40" s="321">
        <v>0.12683945722861623</v>
      </c>
      <c r="AB40" s="321">
        <v>6.3184883307448064E-2</v>
      </c>
      <c r="AC40" s="321">
        <v>8.4337373410881142E-2</v>
      </c>
      <c r="AD40" s="322">
        <v>9.430807708583526E-2</v>
      </c>
      <c r="AE40" s="321">
        <v>2.7260111249055009E-2</v>
      </c>
      <c r="AF40" s="321">
        <v>6.0599104104821611E-2</v>
      </c>
      <c r="AG40" s="321">
        <v>0.12513514469274484</v>
      </c>
      <c r="AH40" s="321">
        <v>7.6420236507739006E-2</v>
      </c>
      <c r="AI40" s="321">
        <v>5.6502039819004313E-2</v>
      </c>
      <c r="AJ40" s="321">
        <v>4.2415766097236421E-2</v>
      </c>
      <c r="AK40" s="321">
        <v>6.5991034773949811E-2</v>
      </c>
      <c r="AL40" s="321">
        <v>1.1051555065918919</v>
      </c>
      <c r="AM40" s="321">
        <v>4.1348910328445988E-2</v>
      </c>
      <c r="AN40" s="321">
        <v>1.7379743998488281E-2</v>
      </c>
      <c r="AO40" s="321">
        <v>6.2529642012772405E-2</v>
      </c>
      <c r="AP40" s="323">
        <v>2.9810643850873406</v>
      </c>
    </row>
    <row r="41" spans="1:42">
      <c r="A41" s="116" t="s">
        <v>253</v>
      </c>
      <c r="B41" s="98" t="s">
        <v>25</v>
      </c>
      <c r="C41" s="321">
        <v>2.4355827224038893E-4</v>
      </c>
      <c r="D41" s="321">
        <v>1.1794240677760534E-4</v>
      </c>
      <c r="E41" s="321">
        <v>7.4543544194608576E-4</v>
      </c>
      <c r="F41" s="321">
        <v>3.0366975638460649E-4</v>
      </c>
      <c r="G41" s="321">
        <v>2.5571443730515654E-4</v>
      </c>
      <c r="H41" s="321">
        <v>1.7921228115376159E-4</v>
      </c>
      <c r="I41" s="321">
        <v>1.6321505931577449E-4</v>
      </c>
      <c r="J41" s="321">
        <v>1.921247076537641E-4</v>
      </c>
      <c r="K41" s="321">
        <v>6.5070041255084945E-5</v>
      </c>
      <c r="L41" s="321">
        <v>1.5098250896001858E-4</v>
      </c>
      <c r="M41" s="321">
        <v>1.6181462169365235E-4</v>
      </c>
      <c r="N41" s="321">
        <v>1.2636692057749159E-4</v>
      </c>
      <c r="O41" s="321">
        <v>1.2395341380892427E-4</v>
      </c>
      <c r="P41" s="322">
        <v>1.6163710549394784E-4</v>
      </c>
      <c r="Q41" s="321">
        <v>1.6466525540022602E-4</v>
      </c>
      <c r="R41" s="321">
        <v>2.3516645243607754E-4</v>
      </c>
      <c r="S41" s="321">
        <v>2.2713150411859517E-4</v>
      </c>
      <c r="T41" s="321">
        <v>1.7924812594191043E-4</v>
      </c>
      <c r="U41" s="321">
        <v>2.0635128245561566E-4</v>
      </c>
      <c r="V41" s="321">
        <v>1.826180272644048E-4</v>
      </c>
      <c r="W41" s="321">
        <v>1.9529518544637392E-4</v>
      </c>
      <c r="X41" s="321">
        <v>2.1443657622253676E-4</v>
      </c>
      <c r="Y41" s="321">
        <v>3.3037448762754108E-4</v>
      </c>
      <c r="Z41" s="321">
        <v>1.6293637062384734E-4</v>
      </c>
      <c r="AA41" s="321">
        <v>4.9003126042438544E-4</v>
      </c>
      <c r="AB41" s="321">
        <v>1.9143113474706902E-4</v>
      </c>
      <c r="AC41" s="321">
        <v>7.5995916162851693E-4</v>
      </c>
      <c r="AD41" s="322">
        <v>3.9113405677725733E-4</v>
      </c>
      <c r="AE41" s="321">
        <v>4.2466792448566591E-4</v>
      </c>
      <c r="AF41" s="321">
        <v>7.099105370860241E-4</v>
      </c>
      <c r="AG41" s="321">
        <v>4.9661677497640083E-3</v>
      </c>
      <c r="AH41" s="321">
        <v>4.8216429463795665E-4</v>
      </c>
      <c r="AI41" s="321">
        <v>2.1923061180244867E-3</v>
      </c>
      <c r="AJ41" s="321">
        <v>8.8221731077661458E-3</v>
      </c>
      <c r="AK41" s="321">
        <v>2.0399684428775598E-3</v>
      </c>
      <c r="AL41" s="321">
        <v>9.4435408875715994E-4</v>
      </c>
      <c r="AM41" s="321">
        <v>1.0119369512990171</v>
      </c>
      <c r="AN41" s="321">
        <v>1.5283570485483233E-4</v>
      </c>
      <c r="AO41" s="321">
        <v>1.5531152514787617E-3</v>
      </c>
      <c r="AP41" s="323">
        <v>1.0411460903744303</v>
      </c>
    </row>
    <row r="42" spans="1:42">
      <c r="A42" s="116" t="s">
        <v>254</v>
      </c>
      <c r="B42" s="98" t="s">
        <v>303</v>
      </c>
      <c r="C42" s="321">
        <v>1.1242786883484336E-3</v>
      </c>
      <c r="D42" s="321">
        <v>2.2795285587210541E-3</v>
      </c>
      <c r="E42" s="321">
        <v>1.4985040771167727E-3</v>
      </c>
      <c r="F42" s="321">
        <v>1.3183573694149772E-3</v>
      </c>
      <c r="G42" s="321">
        <v>1.1103727125757639E-3</v>
      </c>
      <c r="H42" s="321">
        <v>1.2983629690561337E-3</v>
      </c>
      <c r="I42" s="321">
        <v>1.0437920394005796E-3</v>
      </c>
      <c r="J42" s="321">
        <v>8.9774989632757075E-4</v>
      </c>
      <c r="K42" s="321">
        <v>1.9608817337184848E-4</v>
      </c>
      <c r="L42" s="321">
        <v>4.0757378195503549E-4</v>
      </c>
      <c r="M42" s="321">
        <v>1.5287927134283812E-3</v>
      </c>
      <c r="N42" s="321">
        <v>3.8777837582493993E-4</v>
      </c>
      <c r="O42" s="321">
        <v>4.6756742809767293E-4</v>
      </c>
      <c r="P42" s="322">
        <v>6.6603218721718674E-4</v>
      </c>
      <c r="Q42" s="321">
        <v>8.6900645924630848E-4</v>
      </c>
      <c r="R42" s="321">
        <v>1.1274079697401358E-3</v>
      </c>
      <c r="S42" s="321">
        <v>1.6139033874497893E-3</v>
      </c>
      <c r="T42" s="321">
        <v>1.3447684715248874E-3</v>
      </c>
      <c r="U42" s="321">
        <v>1.2420974559693011E-3</v>
      </c>
      <c r="V42" s="321">
        <v>1.0564846622996955E-3</v>
      </c>
      <c r="W42" s="321">
        <v>1.0458938516387636E-3</v>
      </c>
      <c r="X42" s="321">
        <v>1.6436069949817525E-3</v>
      </c>
      <c r="Y42" s="321">
        <v>1.2415039287606098E-3</v>
      </c>
      <c r="Z42" s="321">
        <v>3.4979955616701579E-4</v>
      </c>
      <c r="AA42" s="321">
        <v>1.6070002933064184E-3</v>
      </c>
      <c r="AB42" s="321">
        <v>3.6120704500685074E-3</v>
      </c>
      <c r="AC42" s="321">
        <v>2.46952815727937E-3</v>
      </c>
      <c r="AD42" s="322">
        <v>4.0336684406345694E-3</v>
      </c>
      <c r="AE42" s="321">
        <v>6.4565652462041957E-4</v>
      </c>
      <c r="AF42" s="321">
        <v>2.4190126829121742E-3</v>
      </c>
      <c r="AG42" s="321">
        <v>2.7470479143777535E-3</v>
      </c>
      <c r="AH42" s="321">
        <v>3.3521125350863823E-3</v>
      </c>
      <c r="AI42" s="321">
        <v>3.8911856221700422E-3</v>
      </c>
      <c r="AJ42" s="321">
        <v>2.6164297112381404E-3</v>
      </c>
      <c r="AK42" s="321">
        <v>5.197540103903369E-3</v>
      </c>
      <c r="AL42" s="321">
        <v>1.8835404089438729E-3</v>
      </c>
      <c r="AM42" s="321">
        <v>2.2492452920474049E-3</v>
      </c>
      <c r="AN42" s="321">
        <v>1.0005793051489471</v>
      </c>
      <c r="AO42" s="321">
        <v>1.4120864222006177E-3</v>
      </c>
      <c r="AP42" s="323">
        <v>1.0644746814163708</v>
      </c>
    </row>
    <row r="43" spans="1:42">
      <c r="A43" s="116" t="s">
        <v>255</v>
      </c>
      <c r="B43" s="98" t="s">
        <v>304</v>
      </c>
      <c r="C43" s="321">
        <v>4.5690697171900359E-3</v>
      </c>
      <c r="D43" s="321">
        <v>3.272722019933426E-3</v>
      </c>
      <c r="E43" s="321">
        <v>8.2273326378941962E-3</v>
      </c>
      <c r="F43" s="321">
        <v>1.557413344771278E-2</v>
      </c>
      <c r="G43" s="321">
        <v>5.6988781635551851E-3</v>
      </c>
      <c r="H43" s="321">
        <v>3.3754214816078183E-3</v>
      </c>
      <c r="I43" s="321">
        <v>3.934021942038758E-3</v>
      </c>
      <c r="J43" s="321">
        <v>2.6752649196351863E-3</v>
      </c>
      <c r="K43" s="321">
        <v>1.2853832045947541E-3</v>
      </c>
      <c r="L43" s="321">
        <v>3.1015346390934066E-3</v>
      </c>
      <c r="M43" s="321">
        <v>9.0165897072275424E-3</v>
      </c>
      <c r="N43" s="321">
        <v>5.5780876515665444E-3</v>
      </c>
      <c r="O43" s="321">
        <v>4.2801147261772206E-3</v>
      </c>
      <c r="P43" s="322">
        <v>6.0569325587366656E-3</v>
      </c>
      <c r="Q43" s="321">
        <v>7.9490031852566239E-3</v>
      </c>
      <c r="R43" s="321">
        <v>7.6933267220199355E-3</v>
      </c>
      <c r="S43" s="321">
        <v>4.2289737833439891E-3</v>
      </c>
      <c r="T43" s="321">
        <v>2.012891746324763E-3</v>
      </c>
      <c r="U43" s="321">
        <v>3.9044542417720749E-3</v>
      </c>
      <c r="V43" s="321">
        <v>1.8292845731326468E-3</v>
      </c>
      <c r="W43" s="321">
        <v>7.0730460273418106E-3</v>
      </c>
      <c r="X43" s="321">
        <v>3.4126521949998105E-3</v>
      </c>
      <c r="Y43" s="321">
        <v>1.54709065040109E-2</v>
      </c>
      <c r="Z43" s="321">
        <v>3.6741278557681483E-3</v>
      </c>
      <c r="AA43" s="321">
        <v>1.1741987154046537E-2</v>
      </c>
      <c r="AB43" s="321">
        <v>2.1446312358824052E-2</v>
      </c>
      <c r="AC43" s="321">
        <v>8.0272937856694215E-3</v>
      </c>
      <c r="AD43" s="322">
        <v>5.8531212918366523E-3</v>
      </c>
      <c r="AE43" s="321">
        <v>2.4366219633141402E-3</v>
      </c>
      <c r="AF43" s="321">
        <v>1.1132908251159895E-2</v>
      </c>
      <c r="AG43" s="321">
        <v>3.6655183235733881E-3</v>
      </c>
      <c r="AH43" s="321">
        <v>2.369386666980302E-3</v>
      </c>
      <c r="AI43" s="321">
        <v>1.1063156350072616E-2</v>
      </c>
      <c r="AJ43" s="321">
        <v>4.5345897267428303E-3</v>
      </c>
      <c r="AK43" s="321">
        <v>4.9152169046566491E-3</v>
      </c>
      <c r="AL43" s="321">
        <v>4.2880141394730925E-3</v>
      </c>
      <c r="AM43" s="321">
        <v>4.2313038222099222E-3</v>
      </c>
      <c r="AN43" s="321">
        <v>2.6548541315106742E-3</v>
      </c>
      <c r="AO43" s="321">
        <v>1.0017695788496046</v>
      </c>
      <c r="AP43" s="323">
        <v>1.2340240173706092</v>
      </c>
    </row>
    <row r="44" spans="1:42">
      <c r="A44" s="117"/>
      <c r="B44" s="132" t="s">
        <v>386</v>
      </c>
      <c r="C44" s="324">
        <v>1.2244081445404771</v>
      </c>
      <c r="D44" s="325">
        <v>1.137233919417878</v>
      </c>
      <c r="E44" s="325">
        <v>1.2167375626993793</v>
      </c>
      <c r="F44" s="325">
        <v>1.358341518270525</v>
      </c>
      <c r="G44" s="325">
        <v>1.2784253478428667</v>
      </c>
      <c r="H44" s="325">
        <v>1.2124528875207701</v>
      </c>
      <c r="I44" s="325">
        <v>1.305319719002447</v>
      </c>
      <c r="J44" s="325">
        <v>1.2725659076631612</v>
      </c>
      <c r="K44" s="325">
        <v>1.1044564406095874</v>
      </c>
      <c r="L44" s="325">
        <v>1.2415569979974097</v>
      </c>
      <c r="M44" s="325">
        <v>1.2820184556708725</v>
      </c>
      <c r="N44" s="325">
        <v>1.4667577146335515</v>
      </c>
      <c r="O44" s="325">
        <v>1.2093281258560578</v>
      </c>
      <c r="P44" s="326">
        <v>1.2904866291491845</v>
      </c>
      <c r="Q44" s="325">
        <v>1.2599934791195291</v>
      </c>
      <c r="R44" s="325">
        <v>1.246440840338207</v>
      </c>
      <c r="S44" s="325">
        <v>1.2735593597235793</v>
      </c>
      <c r="T44" s="325">
        <v>1.2226579065858345</v>
      </c>
      <c r="U44" s="325">
        <v>1.2522414250356075</v>
      </c>
      <c r="V44" s="325">
        <v>1.1961266321644761</v>
      </c>
      <c r="W44" s="325">
        <v>1.2805993445295401</v>
      </c>
      <c r="X44" s="325">
        <v>1.2844172681118242</v>
      </c>
      <c r="Y44" s="325">
        <v>1.2843280702714863</v>
      </c>
      <c r="Z44" s="325">
        <v>1.2789906439389827</v>
      </c>
      <c r="AA44" s="325">
        <v>1.4546177532312468</v>
      </c>
      <c r="AB44" s="325">
        <v>1.3218180700541029</v>
      </c>
      <c r="AC44" s="325">
        <v>1.2498528906384563</v>
      </c>
      <c r="AD44" s="326">
        <v>1.2554350896662287</v>
      </c>
      <c r="AE44" s="325">
        <v>1.1600601907763315</v>
      </c>
      <c r="AF44" s="325">
        <v>1.2497235232546011</v>
      </c>
      <c r="AG44" s="325">
        <v>1.321760885512278</v>
      </c>
      <c r="AH44" s="325">
        <v>1.2259264400129819</v>
      </c>
      <c r="AI44" s="325">
        <v>1.2010306664203558</v>
      </c>
      <c r="AJ44" s="325">
        <v>1.2238000493654431</v>
      </c>
      <c r="AK44" s="325">
        <v>1.2416928010138111</v>
      </c>
      <c r="AL44" s="325">
        <v>1.229366439645323</v>
      </c>
      <c r="AM44" s="325">
        <v>1.2978746042819378</v>
      </c>
      <c r="AN44" s="325">
        <v>1.3944605611130496</v>
      </c>
      <c r="AO44" s="325">
        <v>1.5238846573445741</v>
      </c>
      <c r="AP44" s="327"/>
    </row>
    <row r="45" spans="1:42">
      <c r="A45" s="80" t="s">
        <v>427</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row>
    <row r="46" spans="1:42">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row>
    <row r="47" spans="1:42">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row>
    <row r="48" spans="1:42">
      <c r="A48" s="84"/>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row>
    <row r="49" spans="1:41">
      <c r="A49" s="84"/>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row>
    <row r="50" spans="1:41">
      <c r="A50" s="84"/>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row>
    <row r="51" spans="1:41">
      <c r="A51" s="84"/>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row>
    <row r="52" spans="1:41">
      <c r="A52" s="84"/>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row>
    <row r="53" spans="1:41">
      <c r="A53" s="84"/>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row>
    <row r="54" spans="1:41">
      <c r="A54" s="84"/>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row>
    <row r="55" spans="1:41">
      <c r="A55" s="84"/>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row>
    <row r="56" spans="1:41">
      <c r="A56" s="84"/>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row>
    <row r="57" spans="1:41">
      <c r="A57" s="84"/>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row>
    <row r="58" spans="1:41">
      <c r="A58" s="84"/>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row>
    <row r="59" spans="1:41">
      <c r="A59" s="84"/>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row>
    <row r="60" spans="1:41">
      <c r="A60" s="84"/>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row>
    <row r="61" spans="1:41">
      <c r="A61" s="84"/>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row>
    <row r="62" spans="1:41">
      <c r="A62" s="84"/>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row>
    <row r="63" spans="1:41">
      <c r="A63" s="84"/>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row>
    <row r="64" spans="1:41">
      <c r="A64" s="84"/>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row>
    <row r="65" spans="1:41">
      <c r="A65" s="84"/>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row>
    <row r="66" spans="1:41">
      <c r="A66" s="84"/>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row>
    <row r="67" spans="1:41">
      <c r="A67" s="84"/>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row>
    <row r="68" spans="1:41">
      <c r="A68" s="84"/>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row>
    <row r="69" spans="1:41">
      <c r="A69" s="84"/>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row>
    <row r="70" spans="1:41">
      <c r="A70" s="84"/>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row>
    <row r="71" spans="1:41">
      <c r="A71" s="84"/>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row>
    <row r="72" spans="1:41">
      <c r="A72" s="84"/>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row>
    <row r="73" spans="1:41">
      <c r="A73" s="84"/>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row>
    <row r="74" spans="1:41">
      <c r="A74" s="84"/>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row>
    <row r="75" spans="1:41">
      <c r="A75" s="84"/>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row>
    <row r="76" spans="1:41">
      <c r="A76" s="84"/>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row>
    <row r="77" spans="1:41">
      <c r="A77" s="84"/>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row>
    <row r="78" spans="1:41">
      <c r="A78" s="84"/>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row>
    <row r="79" spans="1:41">
      <c r="A79" s="84"/>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row>
    <row r="80" spans="1:41">
      <c r="A80" s="84"/>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row>
    <row r="81" spans="1:41">
      <c r="A81" s="84"/>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row>
    <row r="82" spans="1:41">
      <c r="A82" s="84"/>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row>
    <row r="83" spans="1:41">
      <c r="A83" s="84"/>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row>
    <row r="84" spans="1:41">
      <c r="A84" s="84"/>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row>
    <row r="85" spans="1:41">
      <c r="A85" s="84"/>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row>
    <row r="86" spans="1:41">
      <c r="A86" s="84"/>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row>
    <row r="87" spans="1:41">
      <c r="A87" s="84"/>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row>
    <row r="88" spans="1:41">
      <c r="A88" s="84"/>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row>
    <row r="89" spans="1:41">
      <c r="A89" s="84"/>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row>
    <row r="90" spans="1:41">
      <c r="A90" s="84"/>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row>
    <row r="91" spans="1:41">
      <c r="A91" s="84"/>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row>
    <row r="92" spans="1:41">
      <c r="A92" s="84"/>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row>
    <row r="93" spans="1:41">
      <c r="A93" s="84"/>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row>
    <row r="94" spans="1:41">
      <c r="A94" s="84"/>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row>
    <row r="95" spans="1:41">
      <c r="A95" s="84"/>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row>
    <row r="96" spans="1:41">
      <c r="A96" s="84"/>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row>
    <row r="97" spans="1:41">
      <c r="A97" s="84"/>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row>
    <row r="98" spans="1:41">
      <c r="A98" s="84"/>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row>
    <row r="99" spans="1:41">
      <c r="A99" s="84"/>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row>
    <row r="100" spans="1:41">
      <c r="A100" s="84"/>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row>
    <row r="101" spans="1:41">
      <c r="A101" s="84"/>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row>
    <row r="102" spans="1:41">
      <c r="A102" s="84"/>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row>
    <row r="103" spans="1:41">
      <c r="A103" s="84"/>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row>
  </sheetData>
  <phoneticPr fontId="2"/>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N52"/>
  <sheetViews>
    <sheetView workbookViewId="0">
      <pane xSplit="2" ySplit="7" topLeftCell="C8" activePane="bottomRight" state="frozen"/>
      <selection activeCell="F51" sqref="F51"/>
      <selection pane="topRight" activeCell="F51" sqref="F51"/>
      <selection pane="bottomLeft" activeCell="F51" sqref="F51"/>
      <selection pane="bottomRight" activeCell="B7" sqref="B7"/>
    </sheetView>
  </sheetViews>
  <sheetFormatPr defaultRowHeight="12"/>
  <cols>
    <col min="1" max="1" width="3.625" style="53" customWidth="1"/>
    <col min="2" max="2" width="20.625" style="84" customWidth="1"/>
    <col min="3" max="8" width="9.125" style="84" bestFit="1" customWidth="1"/>
    <col min="9" max="10" width="9" style="84"/>
    <col min="11" max="11" width="3.625" style="53" customWidth="1"/>
    <col min="12" max="12" width="20.625" style="84" customWidth="1"/>
    <col min="13" max="13" width="10.625" style="84" bestFit="1" customWidth="1"/>
    <col min="14" max="14" width="9.25" style="84" bestFit="1" customWidth="1"/>
    <col min="15" max="16" width="9.125" style="84" bestFit="1" customWidth="1"/>
    <col min="17" max="17" width="4" style="84" customWidth="1"/>
    <col min="18" max="18" width="3.625" style="84" customWidth="1"/>
    <col min="19" max="19" width="20.5" style="84" customWidth="1"/>
    <col min="20" max="20" width="9.25" style="84" bestFit="1" customWidth="1"/>
    <col min="21" max="24" width="9.125" style="84" bestFit="1" customWidth="1"/>
    <col min="25" max="25" width="4" style="84" customWidth="1"/>
    <col min="26" max="26" width="3.625" style="84" customWidth="1"/>
    <col min="27" max="27" width="20.5" style="84" customWidth="1"/>
    <col min="28" max="34" width="10.5" style="84" customWidth="1"/>
    <col min="35" max="35" width="9.125" style="84" bestFit="1" customWidth="1"/>
    <col min="36" max="36" width="4" style="84" customWidth="1"/>
    <col min="37" max="37" width="3.625" style="84" customWidth="1"/>
    <col min="38" max="38" width="20.5" style="84" customWidth="1"/>
    <col min="39" max="39" width="9.25" style="84" bestFit="1" customWidth="1"/>
    <col min="40" max="40" width="9.125" style="84" bestFit="1" customWidth="1"/>
    <col min="41" max="16384" width="9" style="84"/>
  </cols>
  <sheetData>
    <row r="1" spans="1:40" s="55" customFormat="1" ht="13.5">
      <c r="A1" s="328" t="s">
        <v>387</v>
      </c>
      <c r="K1" s="80" t="s">
        <v>387</v>
      </c>
    </row>
    <row r="2" spans="1:40" s="55" customFormat="1">
      <c r="A2" s="80" t="s">
        <v>207</v>
      </c>
      <c r="K2" s="80" t="s">
        <v>213</v>
      </c>
      <c r="R2" s="55" t="s">
        <v>283</v>
      </c>
      <c r="Z2" s="55" t="s">
        <v>208</v>
      </c>
      <c r="AK2" s="55" t="s">
        <v>209</v>
      </c>
    </row>
    <row r="3" spans="1:40" s="55" customFormat="1">
      <c r="A3" s="80"/>
      <c r="K3" s="80" t="s">
        <v>214</v>
      </c>
      <c r="R3" s="55" t="s">
        <v>215</v>
      </c>
      <c r="Z3" s="55" t="s">
        <v>210</v>
      </c>
      <c r="AK3" s="55" t="s">
        <v>210</v>
      </c>
    </row>
    <row r="4" spans="1:40" s="55" customFormat="1">
      <c r="A4" s="80"/>
      <c r="K4" s="80"/>
      <c r="W4" s="329"/>
      <c r="Z4" s="55" t="s">
        <v>216</v>
      </c>
    </row>
    <row r="5" spans="1:40">
      <c r="A5" s="81"/>
      <c r="B5" s="330"/>
      <c r="C5" s="87"/>
      <c r="D5" s="32"/>
      <c r="E5" s="32"/>
      <c r="F5" s="32"/>
      <c r="G5" s="32"/>
      <c r="H5" s="83"/>
      <c r="K5" s="81"/>
      <c r="L5" s="82"/>
      <c r="M5" s="85" t="s">
        <v>211</v>
      </c>
      <c r="N5" s="86" t="s">
        <v>211</v>
      </c>
      <c r="O5" s="41"/>
      <c r="P5" s="83"/>
      <c r="R5" s="331"/>
      <c r="S5" s="330"/>
      <c r="T5" s="279" t="s">
        <v>211</v>
      </c>
      <c r="U5" s="85"/>
      <c r="V5" s="280"/>
      <c r="W5" s="366" t="s">
        <v>212</v>
      </c>
      <c r="X5" s="367"/>
      <c r="Z5" s="331"/>
      <c r="AA5" s="82"/>
      <c r="AB5" s="32"/>
      <c r="AC5" s="32"/>
      <c r="AD5" s="32"/>
      <c r="AE5" s="32"/>
      <c r="AF5" s="32"/>
      <c r="AG5" s="32"/>
      <c r="AH5" s="41"/>
      <c r="AI5" s="41"/>
      <c r="AK5" s="331"/>
      <c r="AL5" s="330"/>
      <c r="AM5" s="41"/>
      <c r="AN5" s="83"/>
    </row>
    <row r="6" spans="1:40" ht="24">
      <c r="A6" s="88" t="s">
        <v>198</v>
      </c>
      <c r="B6" s="89" t="s">
        <v>282</v>
      </c>
      <c r="C6" s="95" t="s">
        <v>388</v>
      </c>
      <c r="D6" s="90" t="s">
        <v>389</v>
      </c>
      <c r="E6" s="90" t="s">
        <v>390</v>
      </c>
      <c r="F6" s="90" t="s">
        <v>51</v>
      </c>
      <c r="G6" s="90" t="s">
        <v>52</v>
      </c>
      <c r="H6" s="91" t="s">
        <v>30</v>
      </c>
      <c r="I6" s="92"/>
      <c r="K6" s="88" t="s">
        <v>198</v>
      </c>
      <c r="L6" s="89" t="s">
        <v>282</v>
      </c>
      <c r="M6" s="93" t="s">
        <v>391</v>
      </c>
      <c r="N6" s="90" t="s">
        <v>49</v>
      </c>
      <c r="O6" s="93" t="s">
        <v>54</v>
      </c>
      <c r="P6" s="91" t="s">
        <v>388</v>
      </c>
      <c r="R6" s="88" t="s">
        <v>198</v>
      </c>
      <c r="S6" s="89" t="s">
        <v>282</v>
      </c>
      <c r="T6" s="95" t="s">
        <v>392</v>
      </c>
      <c r="U6" s="332" t="s">
        <v>393</v>
      </c>
      <c r="V6" s="333" t="s">
        <v>394</v>
      </c>
      <c r="W6" s="94" t="s">
        <v>389</v>
      </c>
      <c r="X6" s="94" t="s">
        <v>266</v>
      </c>
      <c r="Z6" s="88" t="s">
        <v>198</v>
      </c>
      <c r="AA6" s="89" t="s">
        <v>282</v>
      </c>
      <c r="AB6" s="90" t="s">
        <v>45</v>
      </c>
      <c r="AC6" s="90" t="s">
        <v>46</v>
      </c>
      <c r="AD6" s="90" t="s">
        <v>47</v>
      </c>
      <c r="AE6" s="90" t="s">
        <v>204</v>
      </c>
      <c r="AF6" s="90" t="s">
        <v>205</v>
      </c>
      <c r="AG6" s="90" t="s">
        <v>392</v>
      </c>
      <c r="AH6" s="334" t="s">
        <v>217</v>
      </c>
      <c r="AI6" s="93" t="s">
        <v>218</v>
      </c>
      <c r="AK6" s="88" t="s">
        <v>198</v>
      </c>
      <c r="AL6" s="89" t="s">
        <v>282</v>
      </c>
      <c r="AM6" s="93" t="s">
        <v>36</v>
      </c>
      <c r="AN6" s="91" t="s">
        <v>219</v>
      </c>
    </row>
    <row r="7" spans="1:40">
      <c r="A7" s="96"/>
      <c r="B7" s="26"/>
      <c r="C7" s="135"/>
      <c r="D7" s="55"/>
      <c r="E7" s="55"/>
      <c r="F7" s="55"/>
      <c r="G7" s="55"/>
      <c r="H7" s="98"/>
      <c r="K7" s="96"/>
      <c r="L7" s="97"/>
      <c r="M7" s="99" t="s">
        <v>55</v>
      </c>
      <c r="N7" s="100" t="s">
        <v>56</v>
      </c>
      <c r="O7" s="99" t="s">
        <v>57</v>
      </c>
      <c r="P7" s="101" t="s">
        <v>58</v>
      </c>
      <c r="R7" s="96"/>
      <c r="S7" s="97"/>
      <c r="T7" s="146" t="s">
        <v>395</v>
      </c>
      <c r="U7" s="99"/>
      <c r="V7" s="101"/>
      <c r="W7" s="99" t="s">
        <v>396</v>
      </c>
      <c r="X7" s="99" t="s">
        <v>397</v>
      </c>
      <c r="Z7" s="96"/>
      <c r="AA7" s="97"/>
      <c r="AB7" s="102" t="s">
        <v>398</v>
      </c>
      <c r="AC7" s="102" t="s">
        <v>399</v>
      </c>
      <c r="AD7" s="102" t="s">
        <v>400</v>
      </c>
      <c r="AE7" s="102" t="s">
        <v>401</v>
      </c>
      <c r="AF7" s="102" t="s">
        <v>402</v>
      </c>
      <c r="AG7" s="102" t="s">
        <v>403</v>
      </c>
      <c r="AH7" s="99" t="s">
        <v>404</v>
      </c>
      <c r="AI7" s="99" t="s">
        <v>405</v>
      </c>
      <c r="AK7" s="96"/>
      <c r="AL7" s="97"/>
      <c r="AM7" s="99" t="s">
        <v>398</v>
      </c>
      <c r="AN7" s="101" t="s">
        <v>406</v>
      </c>
    </row>
    <row r="8" spans="1:40">
      <c r="A8" s="103" t="s">
        <v>268</v>
      </c>
      <c r="B8" s="98" t="s">
        <v>407</v>
      </c>
      <c r="C8" s="327">
        <f t="shared" ref="C8:C47" si="0">P8</f>
        <v>0.16988323914406789</v>
      </c>
      <c r="D8" s="335">
        <f t="shared" ref="D8:E41" si="1">W8</f>
        <v>0.2736524906322878</v>
      </c>
      <c r="E8" s="335">
        <f t="shared" si="1"/>
        <v>4.6479574456934729E-2</v>
      </c>
      <c r="F8" s="335">
        <f t="shared" ref="F8:G41" si="2">AH8</f>
        <v>0.4520504153237429</v>
      </c>
      <c r="G8" s="335">
        <f t="shared" si="2"/>
        <v>0.11982810575688495</v>
      </c>
      <c r="H8" s="336">
        <f t="shared" ref="H8:H47" si="3">AN8</f>
        <v>1.1007693311748612E-2</v>
      </c>
      <c r="K8" s="103" t="s">
        <v>268</v>
      </c>
      <c r="L8" s="98" t="s">
        <v>407</v>
      </c>
      <c r="M8" s="104">
        <f>取引基本表!AX5</f>
        <v>551726</v>
      </c>
      <c r="N8" s="105">
        <f>ABS(取引基本表!BF5)</f>
        <v>457997</v>
      </c>
      <c r="O8" s="106">
        <f t="shared" ref="O8:O47" si="4">N8/M8</f>
        <v>0.83011676085593211</v>
      </c>
      <c r="P8" s="107">
        <f t="shared" ref="P8:P43" si="5">1-O8</f>
        <v>0.16988323914406789</v>
      </c>
      <c r="R8" s="103" t="s">
        <v>268</v>
      </c>
      <c r="S8" s="98" t="s">
        <v>407</v>
      </c>
      <c r="T8" s="109">
        <v>190815</v>
      </c>
      <c r="U8" s="108">
        <v>52217</v>
      </c>
      <c r="V8" s="109">
        <v>8869</v>
      </c>
      <c r="W8" s="337">
        <f>U8/T8</f>
        <v>0.2736524906322878</v>
      </c>
      <c r="X8" s="337">
        <f>V8/T8</f>
        <v>4.6479574456934729E-2</v>
      </c>
      <c r="Z8" s="103" t="s">
        <v>268</v>
      </c>
      <c r="AA8" s="55" t="s">
        <v>407</v>
      </c>
      <c r="AB8" s="110">
        <f t="array" ref="AB8:AF47">TRANSPOSE(取引基本表!C46:AP50)</f>
        <v>22865</v>
      </c>
      <c r="AC8" s="111">
        <v>38530</v>
      </c>
      <c r="AD8" s="111">
        <v>30545</v>
      </c>
      <c r="AE8" s="111">
        <v>7590</v>
      </c>
      <c r="AF8" s="111">
        <v>-13272</v>
      </c>
      <c r="AG8" s="338">
        <f>取引基本表!BH5</f>
        <v>190815</v>
      </c>
      <c r="AH8" s="336">
        <f>SUM(AB8:AF8)/AG8</f>
        <v>0.4520504153237429</v>
      </c>
      <c r="AI8" s="339">
        <f>AB8/AG8</f>
        <v>0.11982810575688495</v>
      </c>
      <c r="AK8" s="103" t="s">
        <v>268</v>
      </c>
      <c r="AL8" s="98" t="s">
        <v>407</v>
      </c>
      <c r="AM8" s="104">
        <f>取引基本表!AR5</f>
        <v>132655</v>
      </c>
      <c r="AN8" s="322">
        <f t="shared" ref="AN8:AN47" si="6">AM8/AM$47</f>
        <v>1.1007693311748612E-2</v>
      </c>
    </row>
    <row r="9" spans="1:40">
      <c r="A9" s="116" t="s">
        <v>269</v>
      </c>
      <c r="B9" s="98" t="s">
        <v>408</v>
      </c>
      <c r="C9" s="341">
        <f t="shared" si="0"/>
        <v>0.40976645435244163</v>
      </c>
      <c r="D9" s="321">
        <f t="shared" si="1"/>
        <v>0.14440533530937386</v>
      </c>
      <c r="E9" s="321">
        <f t="shared" si="1"/>
        <v>0.11439422008151168</v>
      </c>
      <c r="F9" s="321">
        <f t="shared" si="2"/>
        <v>0.74407187847350875</v>
      </c>
      <c r="G9" s="321">
        <f t="shared" si="2"/>
        <v>0.27278621711745094</v>
      </c>
      <c r="H9" s="322">
        <f t="shared" si="3"/>
        <v>5.6766522140644718E-4</v>
      </c>
      <c r="K9" s="116" t="s">
        <v>269</v>
      </c>
      <c r="L9" s="98" t="s">
        <v>408</v>
      </c>
      <c r="M9" s="104">
        <f>取引基本表!AX6</f>
        <v>23550</v>
      </c>
      <c r="N9" s="105">
        <f>ABS(取引基本表!BF6)</f>
        <v>13900</v>
      </c>
      <c r="O9" s="106">
        <f t="shared" si="4"/>
        <v>0.59023354564755837</v>
      </c>
      <c r="P9" s="107">
        <f t="shared" si="5"/>
        <v>0.40976645435244163</v>
      </c>
      <c r="R9" s="116" t="s">
        <v>269</v>
      </c>
      <c r="S9" s="98" t="s">
        <v>408</v>
      </c>
      <c r="T9" s="109">
        <v>10796</v>
      </c>
      <c r="U9" s="108">
        <v>1559</v>
      </c>
      <c r="V9" s="109">
        <v>1235</v>
      </c>
      <c r="W9" s="337">
        <f t="shared" ref="W9:W47" si="7">U9/T9</f>
        <v>0.14440533530937386</v>
      </c>
      <c r="X9" s="337">
        <f t="shared" ref="X9:X47" si="8">V9/T9</f>
        <v>0.11439422008151168</v>
      </c>
      <c r="Z9" s="116" t="s">
        <v>269</v>
      </c>
      <c r="AA9" s="55" t="s">
        <v>408</v>
      </c>
      <c r="AB9" s="112">
        <v>2945</v>
      </c>
      <c r="AC9" s="105">
        <v>4567</v>
      </c>
      <c r="AD9" s="105">
        <v>717</v>
      </c>
      <c r="AE9" s="105">
        <v>274</v>
      </c>
      <c r="AF9" s="105">
        <v>-470</v>
      </c>
      <c r="AG9" s="342">
        <f>取引基本表!BH6</f>
        <v>10796</v>
      </c>
      <c r="AH9" s="322">
        <f t="shared" ref="AH9:AH41" si="9">SUM(AB9:AF9)/AG9</f>
        <v>0.74407187847350875</v>
      </c>
      <c r="AI9" s="323">
        <f t="shared" ref="AI9:AI47" si="10">AB9/AG9</f>
        <v>0.27278621711745094</v>
      </c>
      <c r="AK9" s="116" t="s">
        <v>269</v>
      </c>
      <c r="AL9" s="98" t="s">
        <v>408</v>
      </c>
      <c r="AM9" s="104">
        <f>取引基本表!AR6</f>
        <v>6841</v>
      </c>
      <c r="AN9" s="322">
        <f t="shared" si="6"/>
        <v>5.6766522140644718E-4</v>
      </c>
    </row>
    <row r="10" spans="1:40">
      <c r="A10" s="116" t="s">
        <v>270</v>
      </c>
      <c r="B10" s="98" t="s">
        <v>409</v>
      </c>
      <c r="C10" s="341">
        <f t="shared" si="0"/>
        <v>0.68007710705743762</v>
      </c>
      <c r="D10" s="321">
        <f t="shared" si="1"/>
        <v>9.7799297694606213E-2</v>
      </c>
      <c r="E10" s="321">
        <f t="shared" si="1"/>
        <v>2.6958057972911079E-2</v>
      </c>
      <c r="F10" s="321">
        <f t="shared" si="2"/>
        <v>0.51654343606185527</v>
      </c>
      <c r="G10" s="321">
        <f t="shared" si="2"/>
        <v>0.17854260725424764</v>
      </c>
      <c r="H10" s="322">
        <f t="shared" si="3"/>
        <v>1.290834700219075E-3</v>
      </c>
      <c r="K10" s="116" t="s">
        <v>270</v>
      </c>
      <c r="L10" s="98" t="s">
        <v>409</v>
      </c>
      <c r="M10" s="104">
        <f>取引基本表!AX7</f>
        <v>56026</v>
      </c>
      <c r="N10" s="105">
        <f>ABS(取引基本表!BF7)</f>
        <v>17924</v>
      </c>
      <c r="O10" s="106">
        <f t="shared" si="4"/>
        <v>0.31992289294256238</v>
      </c>
      <c r="P10" s="107">
        <f t="shared" si="5"/>
        <v>0.68007710705743762</v>
      </c>
      <c r="R10" s="116" t="s">
        <v>270</v>
      </c>
      <c r="S10" s="98" t="s">
        <v>409</v>
      </c>
      <c r="T10" s="109">
        <v>45849</v>
      </c>
      <c r="U10" s="108">
        <v>4484</v>
      </c>
      <c r="V10" s="109">
        <v>1236</v>
      </c>
      <c r="W10" s="337">
        <f t="shared" si="7"/>
        <v>9.7799297694606213E-2</v>
      </c>
      <c r="X10" s="337">
        <f t="shared" si="8"/>
        <v>2.6958057972911079E-2</v>
      </c>
      <c r="Z10" s="116" t="s">
        <v>270</v>
      </c>
      <c r="AA10" s="55" t="s">
        <v>409</v>
      </c>
      <c r="AB10" s="112">
        <v>8186</v>
      </c>
      <c r="AC10" s="105">
        <v>6766</v>
      </c>
      <c r="AD10" s="105">
        <v>6401</v>
      </c>
      <c r="AE10" s="105">
        <v>2369</v>
      </c>
      <c r="AF10" s="105">
        <v>-39</v>
      </c>
      <c r="AG10" s="342">
        <f>取引基本表!BH7</f>
        <v>45849</v>
      </c>
      <c r="AH10" s="322">
        <f t="shared" si="9"/>
        <v>0.51654343606185527</v>
      </c>
      <c r="AI10" s="323">
        <f t="shared" si="10"/>
        <v>0.17854260725424764</v>
      </c>
      <c r="AK10" s="116" t="s">
        <v>270</v>
      </c>
      <c r="AL10" s="98" t="s">
        <v>409</v>
      </c>
      <c r="AM10" s="104">
        <f>取引基本表!AR7</f>
        <v>15556</v>
      </c>
      <c r="AN10" s="322">
        <f t="shared" si="6"/>
        <v>1.290834700219075E-3</v>
      </c>
    </row>
    <row r="11" spans="1:40">
      <c r="A11" s="116" t="s">
        <v>271</v>
      </c>
      <c r="B11" s="98" t="s">
        <v>8</v>
      </c>
      <c r="C11" s="341">
        <f t="shared" si="0"/>
        <v>2.1147201560344109E-2</v>
      </c>
      <c r="D11" s="321">
        <f t="shared" si="1"/>
        <v>2.238567316917173E-2</v>
      </c>
      <c r="E11" s="321">
        <f t="shared" si="1"/>
        <v>2.1852680950858117E-2</v>
      </c>
      <c r="F11" s="321">
        <f t="shared" si="2"/>
        <v>0.38828483104146677</v>
      </c>
      <c r="G11" s="321">
        <f t="shared" si="2"/>
        <v>0.2349962690544718</v>
      </c>
      <c r="H11" s="322">
        <f t="shared" si="3"/>
        <v>-2.2238602446561594E-5</v>
      </c>
      <c r="K11" s="116" t="s">
        <v>271</v>
      </c>
      <c r="L11" s="98" t="s">
        <v>8</v>
      </c>
      <c r="M11" s="104">
        <f>取引基本表!AX8</f>
        <v>608071</v>
      </c>
      <c r="N11" s="105">
        <f>ABS(取引基本表!BF8)</f>
        <v>595212</v>
      </c>
      <c r="O11" s="106">
        <f t="shared" si="4"/>
        <v>0.97885279843965589</v>
      </c>
      <c r="P11" s="107">
        <f t="shared" si="5"/>
        <v>2.1147201560344109E-2</v>
      </c>
      <c r="R11" s="116" t="s">
        <v>271</v>
      </c>
      <c r="S11" s="98" t="s">
        <v>8</v>
      </c>
      <c r="T11" s="109">
        <v>18762</v>
      </c>
      <c r="U11" s="108">
        <v>420</v>
      </c>
      <c r="V11" s="109">
        <v>410</v>
      </c>
      <c r="W11" s="337">
        <f t="shared" si="7"/>
        <v>2.238567316917173E-2</v>
      </c>
      <c r="X11" s="337">
        <f t="shared" si="8"/>
        <v>2.1852680950858117E-2</v>
      </c>
      <c r="Z11" s="116" t="s">
        <v>271</v>
      </c>
      <c r="AA11" s="55" t="s">
        <v>8</v>
      </c>
      <c r="AB11" s="112">
        <v>4409</v>
      </c>
      <c r="AC11" s="105">
        <v>576</v>
      </c>
      <c r="AD11" s="105">
        <v>1387</v>
      </c>
      <c r="AE11" s="105">
        <v>913</v>
      </c>
      <c r="AF11" s="105">
        <v>0</v>
      </c>
      <c r="AG11" s="342">
        <f>取引基本表!BH8</f>
        <v>18762</v>
      </c>
      <c r="AH11" s="322">
        <f t="shared" si="9"/>
        <v>0.38828483104146677</v>
      </c>
      <c r="AI11" s="323">
        <f t="shared" si="10"/>
        <v>0.2349962690544718</v>
      </c>
      <c r="AK11" s="116" t="s">
        <v>271</v>
      </c>
      <c r="AL11" s="98" t="s">
        <v>8</v>
      </c>
      <c r="AM11" s="104">
        <f>取引基本表!AR8</f>
        <v>-268</v>
      </c>
      <c r="AN11" s="322">
        <f t="shared" si="6"/>
        <v>-2.2238602446561594E-5</v>
      </c>
    </row>
    <row r="12" spans="1:40">
      <c r="A12" s="116" t="s">
        <v>272</v>
      </c>
      <c r="B12" s="98" t="s">
        <v>259</v>
      </c>
      <c r="C12" s="341">
        <f t="shared" si="0"/>
        <v>0.26979296775158057</v>
      </c>
      <c r="D12" s="321">
        <f t="shared" si="1"/>
        <v>3.7088865741159563E-2</v>
      </c>
      <c r="E12" s="321">
        <f t="shared" si="1"/>
        <v>3.539948357013805E-2</v>
      </c>
      <c r="F12" s="321">
        <f t="shared" si="2"/>
        <v>0.33481714299007204</v>
      </c>
      <c r="G12" s="321">
        <f t="shared" si="2"/>
        <v>0.14399966915404239</v>
      </c>
      <c r="H12" s="322">
        <f t="shared" si="3"/>
        <v>8.4790563397567215E-2</v>
      </c>
      <c r="K12" s="116" t="s">
        <v>272</v>
      </c>
      <c r="L12" s="98" t="s">
        <v>259</v>
      </c>
      <c r="M12" s="104">
        <f>取引基本表!AX9</f>
        <v>1866231</v>
      </c>
      <c r="N12" s="105">
        <f>ABS(取引基本表!BF9)</f>
        <v>1362735</v>
      </c>
      <c r="O12" s="106">
        <f t="shared" si="4"/>
        <v>0.73020703224841943</v>
      </c>
      <c r="P12" s="107">
        <f t="shared" si="5"/>
        <v>0.26979296775158057</v>
      </c>
      <c r="R12" s="116" t="s">
        <v>272</v>
      </c>
      <c r="S12" s="98" t="s">
        <v>259</v>
      </c>
      <c r="T12" s="109">
        <v>1934435</v>
      </c>
      <c r="U12" s="108">
        <v>71746</v>
      </c>
      <c r="V12" s="109">
        <v>68478</v>
      </c>
      <c r="W12" s="337">
        <f t="shared" si="7"/>
        <v>3.7088865741159563E-2</v>
      </c>
      <c r="X12" s="337">
        <f t="shared" si="8"/>
        <v>3.539948357013805E-2</v>
      </c>
      <c r="Z12" s="116" t="s">
        <v>272</v>
      </c>
      <c r="AA12" s="55" t="s">
        <v>259</v>
      </c>
      <c r="AB12" s="112">
        <v>278558</v>
      </c>
      <c r="AC12" s="105">
        <v>158427</v>
      </c>
      <c r="AD12" s="105">
        <v>104978</v>
      </c>
      <c r="AE12" s="105">
        <v>113635</v>
      </c>
      <c r="AF12" s="105">
        <v>-7916</v>
      </c>
      <c r="AG12" s="342">
        <f>取引基本表!BH9</f>
        <v>1934435</v>
      </c>
      <c r="AH12" s="322">
        <f t="shared" si="9"/>
        <v>0.33481714299007204</v>
      </c>
      <c r="AI12" s="323">
        <f t="shared" si="10"/>
        <v>0.14399966915404239</v>
      </c>
      <c r="AK12" s="116" t="s">
        <v>272</v>
      </c>
      <c r="AL12" s="98" t="s">
        <v>259</v>
      </c>
      <c r="AM12" s="104">
        <f>取引基本表!AR9</f>
        <v>1021821</v>
      </c>
      <c r="AN12" s="322">
        <f t="shared" si="6"/>
        <v>8.4790563397567215E-2</v>
      </c>
    </row>
    <row r="13" spans="1:40">
      <c r="A13" s="116" t="s">
        <v>273</v>
      </c>
      <c r="B13" s="98" t="s">
        <v>9</v>
      </c>
      <c r="C13" s="341">
        <f t="shared" si="0"/>
        <v>6.684233532602335E-2</v>
      </c>
      <c r="D13" s="321">
        <f t="shared" si="1"/>
        <v>0.1651861487951434</v>
      </c>
      <c r="E13" s="321">
        <f t="shared" si="1"/>
        <v>0.12199715046769498</v>
      </c>
      <c r="F13" s="321">
        <f t="shared" si="2"/>
        <v>0.36934894381465649</v>
      </c>
      <c r="G13" s="321">
        <f t="shared" si="2"/>
        <v>0.23596605339775753</v>
      </c>
      <c r="H13" s="322">
        <f t="shared" si="3"/>
        <v>1.6879182236800124E-2</v>
      </c>
      <c r="K13" s="116" t="s">
        <v>273</v>
      </c>
      <c r="L13" s="98" t="s">
        <v>9</v>
      </c>
      <c r="M13" s="104">
        <f>取引基本表!AX10</f>
        <v>324854</v>
      </c>
      <c r="N13" s="105">
        <f>ABS(取引基本表!BF10)</f>
        <v>303140</v>
      </c>
      <c r="O13" s="106">
        <f t="shared" si="4"/>
        <v>0.93315766467397665</v>
      </c>
      <c r="P13" s="107">
        <f t="shared" si="5"/>
        <v>6.684233532602335E-2</v>
      </c>
      <c r="R13" s="116" t="s">
        <v>273</v>
      </c>
      <c r="S13" s="98" t="s">
        <v>9</v>
      </c>
      <c r="T13" s="109">
        <v>80715</v>
      </c>
      <c r="U13" s="108">
        <v>13333</v>
      </c>
      <c r="V13" s="109">
        <v>9847</v>
      </c>
      <c r="W13" s="337">
        <f t="shared" si="7"/>
        <v>0.1651861487951434</v>
      </c>
      <c r="X13" s="337">
        <f t="shared" si="8"/>
        <v>0.12199715046769498</v>
      </c>
      <c r="Z13" s="116" t="s">
        <v>273</v>
      </c>
      <c r="AA13" s="55" t="s">
        <v>9</v>
      </c>
      <c r="AB13" s="112">
        <v>19046</v>
      </c>
      <c r="AC13" s="105">
        <v>-1491</v>
      </c>
      <c r="AD13" s="105">
        <v>8822</v>
      </c>
      <c r="AE13" s="105">
        <v>3435</v>
      </c>
      <c r="AF13" s="105">
        <v>0</v>
      </c>
      <c r="AG13" s="342">
        <f>取引基本表!BH10</f>
        <v>80715</v>
      </c>
      <c r="AH13" s="322">
        <f t="shared" si="9"/>
        <v>0.36934894381465649</v>
      </c>
      <c r="AI13" s="323">
        <f t="shared" si="10"/>
        <v>0.23596605339775753</v>
      </c>
      <c r="AK13" s="116" t="s">
        <v>273</v>
      </c>
      <c r="AL13" s="98" t="s">
        <v>9</v>
      </c>
      <c r="AM13" s="104">
        <f>取引基本表!AR10</f>
        <v>203413</v>
      </c>
      <c r="AN13" s="322">
        <f t="shared" si="6"/>
        <v>1.6879182236800124E-2</v>
      </c>
    </row>
    <row r="14" spans="1:40">
      <c r="A14" s="116" t="s">
        <v>274</v>
      </c>
      <c r="B14" s="98" t="s">
        <v>44</v>
      </c>
      <c r="C14" s="341">
        <f t="shared" si="0"/>
        <v>0.21710827927701792</v>
      </c>
      <c r="D14" s="321">
        <f t="shared" si="1"/>
        <v>4.5196804531672026E-2</v>
      </c>
      <c r="E14" s="321">
        <f t="shared" si="1"/>
        <v>3.8130342673435243E-2</v>
      </c>
      <c r="F14" s="321">
        <f t="shared" si="2"/>
        <v>0.32729567218469302</v>
      </c>
      <c r="G14" s="321">
        <f t="shared" si="2"/>
        <v>0.17574790290253137</v>
      </c>
      <c r="H14" s="322">
        <f t="shared" si="3"/>
        <v>1.1225515443921091E-3</v>
      </c>
      <c r="K14" s="116" t="s">
        <v>274</v>
      </c>
      <c r="L14" s="98" t="s">
        <v>44</v>
      </c>
      <c r="M14" s="104">
        <f>取引基本表!AX11</f>
        <v>482059</v>
      </c>
      <c r="N14" s="105">
        <f>ABS(取引基本表!BF11)</f>
        <v>377400</v>
      </c>
      <c r="O14" s="106">
        <f t="shared" si="4"/>
        <v>0.78289172072298208</v>
      </c>
      <c r="P14" s="107">
        <f t="shared" si="5"/>
        <v>0.21710827927701792</v>
      </c>
      <c r="R14" s="116" t="s">
        <v>274</v>
      </c>
      <c r="S14" s="98" t="s">
        <v>44</v>
      </c>
      <c r="T14" s="109">
        <v>350246</v>
      </c>
      <c r="U14" s="108">
        <v>15830</v>
      </c>
      <c r="V14" s="109">
        <v>13355</v>
      </c>
      <c r="W14" s="337">
        <f t="shared" si="7"/>
        <v>4.5196804531672026E-2</v>
      </c>
      <c r="X14" s="337">
        <f t="shared" si="8"/>
        <v>3.8130342673435243E-2</v>
      </c>
      <c r="Z14" s="116" t="s">
        <v>274</v>
      </c>
      <c r="AA14" s="55" t="s">
        <v>44</v>
      </c>
      <c r="AB14" s="112">
        <v>61555</v>
      </c>
      <c r="AC14" s="105">
        <v>24626</v>
      </c>
      <c r="AD14" s="105">
        <v>19339</v>
      </c>
      <c r="AE14" s="105">
        <v>9114</v>
      </c>
      <c r="AF14" s="105">
        <v>0</v>
      </c>
      <c r="AG14" s="342">
        <f>取引基本表!BH11</f>
        <v>350246</v>
      </c>
      <c r="AH14" s="322">
        <f t="shared" si="9"/>
        <v>0.32729567218469302</v>
      </c>
      <c r="AI14" s="323">
        <f t="shared" si="10"/>
        <v>0.17574790290253137</v>
      </c>
      <c r="AK14" s="116" t="s">
        <v>274</v>
      </c>
      <c r="AL14" s="98" t="s">
        <v>44</v>
      </c>
      <c r="AM14" s="104">
        <f>取引基本表!AR11</f>
        <v>13528</v>
      </c>
      <c r="AN14" s="322">
        <f t="shared" si="6"/>
        <v>1.1225515443921091E-3</v>
      </c>
    </row>
    <row r="15" spans="1:40">
      <c r="A15" s="116" t="s">
        <v>275</v>
      </c>
      <c r="B15" s="98" t="s">
        <v>10</v>
      </c>
      <c r="C15" s="341">
        <f t="shared" si="0"/>
        <v>0.1777237835164599</v>
      </c>
      <c r="D15" s="321">
        <f t="shared" si="1"/>
        <v>1.862209422908882E-2</v>
      </c>
      <c r="E15" s="321">
        <f t="shared" si="1"/>
        <v>1.8544573004253467E-2</v>
      </c>
      <c r="F15" s="321">
        <f t="shared" si="2"/>
        <v>0.33005409485469872</v>
      </c>
      <c r="G15" s="321">
        <f t="shared" si="2"/>
        <v>0.10387096116118634</v>
      </c>
      <c r="H15" s="322">
        <f t="shared" si="3"/>
        <v>7.5144901505810619E-3</v>
      </c>
      <c r="K15" s="116" t="s">
        <v>275</v>
      </c>
      <c r="L15" s="98" t="s">
        <v>10</v>
      </c>
      <c r="M15" s="104">
        <f>取引基本表!AX12</f>
        <v>1395210</v>
      </c>
      <c r="N15" s="105">
        <f>ABS(取引基本表!BF12)</f>
        <v>1147248</v>
      </c>
      <c r="O15" s="106">
        <f t="shared" si="4"/>
        <v>0.8222762164835401</v>
      </c>
      <c r="P15" s="107">
        <f t="shared" si="5"/>
        <v>0.1777237835164599</v>
      </c>
      <c r="R15" s="116" t="s">
        <v>275</v>
      </c>
      <c r="S15" s="98" t="s">
        <v>10</v>
      </c>
      <c r="T15" s="109">
        <v>1470565</v>
      </c>
      <c r="U15" s="108">
        <v>27385</v>
      </c>
      <c r="V15" s="109">
        <v>27271</v>
      </c>
      <c r="W15" s="337">
        <f t="shared" si="7"/>
        <v>1.862209422908882E-2</v>
      </c>
      <c r="X15" s="337">
        <f t="shared" si="8"/>
        <v>1.8544573004253467E-2</v>
      </c>
      <c r="Z15" s="116" t="s">
        <v>275</v>
      </c>
      <c r="AA15" s="55" t="s">
        <v>10</v>
      </c>
      <c r="AB15" s="112">
        <v>152749</v>
      </c>
      <c r="AC15" s="105">
        <v>96845</v>
      </c>
      <c r="AD15" s="105">
        <v>204513</v>
      </c>
      <c r="AE15" s="105">
        <v>31262</v>
      </c>
      <c r="AF15" s="105">
        <v>-3</v>
      </c>
      <c r="AG15" s="342">
        <f>取引基本表!BH12</f>
        <v>1470565</v>
      </c>
      <c r="AH15" s="322">
        <f t="shared" si="9"/>
        <v>0.33005409485469872</v>
      </c>
      <c r="AI15" s="323">
        <f t="shared" si="10"/>
        <v>0.10387096116118634</v>
      </c>
      <c r="AK15" s="116" t="s">
        <v>275</v>
      </c>
      <c r="AL15" s="98" t="s">
        <v>10</v>
      </c>
      <c r="AM15" s="104">
        <f>取引基本表!AR12</f>
        <v>90558</v>
      </c>
      <c r="AN15" s="322">
        <f t="shared" si="6"/>
        <v>7.5144901505810619E-3</v>
      </c>
    </row>
    <row r="16" spans="1:40">
      <c r="A16" s="116" t="s">
        <v>276</v>
      </c>
      <c r="B16" s="98" t="s">
        <v>11</v>
      </c>
      <c r="C16" s="341">
        <f t="shared" si="0"/>
        <v>0.12368252551663639</v>
      </c>
      <c r="D16" s="321">
        <f t="shared" si="1"/>
        <v>1.2952602682604767E-2</v>
      </c>
      <c r="E16" s="321">
        <f t="shared" si="1"/>
        <v>1.2952602682604767E-2</v>
      </c>
      <c r="F16" s="321">
        <f t="shared" si="2"/>
        <v>0.17086837167280561</v>
      </c>
      <c r="G16" s="321">
        <f t="shared" si="2"/>
        <v>1.9772048092292722E-2</v>
      </c>
      <c r="H16" s="322">
        <f t="shared" si="3"/>
        <v>1.7113434381227897E-2</v>
      </c>
      <c r="K16" s="116" t="s">
        <v>276</v>
      </c>
      <c r="L16" s="98" t="s">
        <v>11</v>
      </c>
      <c r="M16" s="104">
        <f>取引基本表!AX13</f>
        <v>654377</v>
      </c>
      <c r="N16" s="105">
        <f>ABS(取引基本表!BF13)</f>
        <v>573442</v>
      </c>
      <c r="O16" s="106">
        <f t="shared" si="4"/>
        <v>0.87631747448336361</v>
      </c>
      <c r="P16" s="107">
        <f t="shared" si="5"/>
        <v>0.12368252551663639</v>
      </c>
      <c r="R16" s="116" t="s">
        <v>276</v>
      </c>
      <c r="S16" s="98" t="s">
        <v>11</v>
      </c>
      <c r="T16" s="109">
        <v>115112</v>
      </c>
      <c r="U16" s="108">
        <v>1491</v>
      </c>
      <c r="V16" s="109">
        <v>1491</v>
      </c>
      <c r="W16" s="337">
        <f t="shared" si="7"/>
        <v>1.2952602682604767E-2</v>
      </c>
      <c r="X16" s="337">
        <f t="shared" si="8"/>
        <v>1.2952602682604767E-2</v>
      </c>
      <c r="Z16" s="116" t="s">
        <v>276</v>
      </c>
      <c r="AA16" s="55" t="s">
        <v>11</v>
      </c>
      <c r="AB16" s="112">
        <v>2276</v>
      </c>
      <c r="AC16" s="105">
        <v>1883</v>
      </c>
      <c r="AD16" s="105">
        <v>6384</v>
      </c>
      <c r="AE16" s="105">
        <v>9274</v>
      </c>
      <c r="AF16" s="105">
        <v>-148</v>
      </c>
      <c r="AG16" s="342">
        <f>取引基本表!BH13</f>
        <v>115112</v>
      </c>
      <c r="AH16" s="322">
        <f t="shared" si="9"/>
        <v>0.17086837167280561</v>
      </c>
      <c r="AI16" s="323">
        <f t="shared" si="10"/>
        <v>1.9772048092292722E-2</v>
      </c>
      <c r="AK16" s="116" t="s">
        <v>276</v>
      </c>
      <c r="AL16" s="98" t="s">
        <v>11</v>
      </c>
      <c r="AM16" s="104">
        <f>取引基本表!AR13</f>
        <v>206236</v>
      </c>
      <c r="AN16" s="322">
        <f t="shared" si="6"/>
        <v>1.7113434381227897E-2</v>
      </c>
    </row>
    <row r="17" spans="1:40">
      <c r="A17" s="116" t="s">
        <v>172</v>
      </c>
      <c r="B17" s="98" t="s">
        <v>371</v>
      </c>
      <c r="C17" s="341">
        <f t="shared" si="0"/>
        <v>0.19283956701830429</v>
      </c>
      <c r="D17" s="321">
        <f t="shared" si="1"/>
        <v>4.4453920652026524E-2</v>
      </c>
      <c r="E17" s="321">
        <f t="shared" si="1"/>
        <v>4.2061277361062542E-2</v>
      </c>
      <c r="F17" s="321">
        <f t="shared" si="2"/>
        <v>0.36995154049829787</v>
      </c>
      <c r="G17" s="321">
        <f t="shared" si="2"/>
        <v>0.23402763404868787</v>
      </c>
      <c r="H17" s="322">
        <f t="shared" si="3"/>
        <v>3.1766349957435482E-3</v>
      </c>
      <c r="K17" s="116" t="s">
        <v>172</v>
      </c>
      <c r="L17" s="98" t="s">
        <v>371</v>
      </c>
      <c r="M17" s="104">
        <f>取引基本表!AX14</f>
        <v>551894</v>
      </c>
      <c r="N17" s="105">
        <f>ABS(取引基本表!BF14)</f>
        <v>445467</v>
      </c>
      <c r="O17" s="106">
        <f t="shared" si="4"/>
        <v>0.80716043298169571</v>
      </c>
      <c r="P17" s="107">
        <f t="shared" si="5"/>
        <v>0.19283956701830429</v>
      </c>
      <c r="R17" s="116" t="s">
        <v>172</v>
      </c>
      <c r="S17" s="98" t="s">
        <v>371</v>
      </c>
      <c r="T17" s="109">
        <v>560468</v>
      </c>
      <c r="U17" s="108">
        <v>24915</v>
      </c>
      <c r="V17" s="109">
        <v>23574</v>
      </c>
      <c r="W17" s="337">
        <f t="shared" si="7"/>
        <v>4.4453920652026524E-2</v>
      </c>
      <c r="X17" s="337">
        <f t="shared" si="8"/>
        <v>4.2061277361062542E-2</v>
      </c>
      <c r="Z17" s="116" t="s">
        <v>172</v>
      </c>
      <c r="AA17" s="55" t="s">
        <v>371</v>
      </c>
      <c r="AB17" s="112">
        <v>131165</v>
      </c>
      <c r="AC17" s="105">
        <v>729</v>
      </c>
      <c r="AD17" s="105">
        <v>54573</v>
      </c>
      <c r="AE17" s="105">
        <v>20882</v>
      </c>
      <c r="AF17" s="105">
        <v>-3</v>
      </c>
      <c r="AG17" s="342">
        <f>取引基本表!BH14</f>
        <v>560468</v>
      </c>
      <c r="AH17" s="322">
        <f t="shared" si="9"/>
        <v>0.36995154049829787</v>
      </c>
      <c r="AI17" s="323">
        <f t="shared" si="10"/>
        <v>0.23402763404868787</v>
      </c>
      <c r="AK17" s="116" t="s">
        <v>172</v>
      </c>
      <c r="AL17" s="98" t="s">
        <v>371</v>
      </c>
      <c r="AM17" s="104">
        <f>取引基本表!AR14</f>
        <v>38282</v>
      </c>
      <c r="AN17" s="322">
        <f t="shared" si="6"/>
        <v>3.1766349957435482E-3</v>
      </c>
    </row>
    <row r="18" spans="1:40">
      <c r="A18" s="116" t="s">
        <v>173</v>
      </c>
      <c r="B18" s="98" t="s">
        <v>12</v>
      </c>
      <c r="C18" s="341">
        <f t="shared" si="0"/>
        <v>0.30630539049432115</v>
      </c>
      <c r="D18" s="321">
        <f t="shared" si="1"/>
        <v>4.1488554421314744E-2</v>
      </c>
      <c r="E18" s="321">
        <f t="shared" si="1"/>
        <v>3.8178621954614265E-2</v>
      </c>
      <c r="F18" s="321">
        <f t="shared" si="2"/>
        <v>0.4635011306393737</v>
      </c>
      <c r="G18" s="321">
        <f t="shared" si="2"/>
        <v>0.21755179396051724</v>
      </c>
      <c r="H18" s="322">
        <f t="shared" si="3"/>
        <v>5.3704565311248737E-4</v>
      </c>
      <c r="K18" s="116" t="s">
        <v>173</v>
      </c>
      <c r="L18" s="98" t="s">
        <v>12</v>
      </c>
      <c r="M18" s="104">
        <f>取引基本表!AX15</f>
        <v>216418</v>
      </c>
      <c r="N18" s="105">
        <f>ABS(取引基本表!BF15)</f>
        <v>150128</v>
      </c>
      <c r="O18" s="106">
        <f t="shared" si="4"/>
        <v>0.69369460950567885</v>
      </c>
      <c r="P18" s="107">
        <f t="shared" si="5"/>
        <v>0.30630539049432115</v>
      </c>
      <c r="R18" s="116" t="s">
        <v>173</v>
      </c>
      <c r="S18" s="98" t="s">
        <v>12</v>
      </c>
      <c r="T18" s="109">
        <v>262241</v>
      </c>
      <c r="U18" s="108">
        <v>10880</v>
      </c>
      <c r="V18" s="109">
        <v>10012</v>
      </c>
      <c r="W18" s="337">
        <f t="shared" si="7"/>
        <v>4.1488554421314744E-2</v>
      </c>
      <c r="X18" s="337">
        <f t="shared" si="8"/>
        <v>3.8178621954614265E-2</v>
      </c>
      <c r="Z18" s="116" t="s">
        <v>173</v>
      </c>
      <c r="AA18" s="55" t="s">
        <v>12</v>
      </c>
      <c r="AB18" s="112">
        <v>57051</v>
      </c>
      <c r="AC18" s="105">
        <v>25591</v>
      </c>
      <c r="AD18" s="105">
        <v>30723</v>
      </c>
      <c r="AE18" s="105">
        <v>8184</v>
      </c>
      <c r="AF18" s="105">
        <v>0</v>
      </c>
      <c r="AG18" s="342">
        <f>取引基本表!BH15</f>
        <v>262241</v>
      </c>
      <c r="AH18" s="322">
        <f t="shared" si="9"/>
        <v>0.4635011306393737</v>
      </c>
      <c r="AI18" s="323">
        <f t="shared" si="10"/>
        <v>0.21755179396051724</v>
      </c>
      <c r="AK18" s="116" t="s">
        <v>173</v>
      </c>
      <c r="AL18" s="98" t="s">
        <v>12</v>
      </c>
      <c r="AM18" s="104">
        <f>取引基本表!AR15</f>
        <v>6472</v>
      </c>
      <c r="AN18" s="322">
        <f t="shared" si="6"/>
        <v>5.3704565311248737E-4</v>
      </c>
    </row>
    <row r="19" spans="1:40">
      <c r="A19" s="116" t="s">
        <v>174</v>
      </c>
      <c r="B19" s="98" t="s">
        <v>13</v>
      </c>
      <c r="C19" s="341">
        <f t="shared" si="0"/>
        <v>0.36966314955627488</v>
      </c>
      <c r="D19" s="321">
        <f t="shared" si="1"/>
        <v>8.3109656186295868E-3</v>
      </c>
      <c r="E19" s="321">
        <f t="shared" si="1"/>
        <v>8.1137788631236215E-3</v>
      </c>
      <c r="F19" s="321">
        <f t="shared" si="2"/>
        <v>0.17645477862102601</v>
      </c>
      <c r="G19" s="321">
        <f t="shared" si="2"/>
        <v>4.2381117789262797E-2</v>
      </c>
      <c r="H19" s="322">
        <f t="shared" si="3"/>
        <v>-1.254655481313475E-4</v>
      </c>
      <c r="K19" s="116" t="s">
        <v>174</v>
      </c>
      <c r="L19" s="98" t="s">
        <v>13</v>
      </c>
      <c r="M19" s="104">
        <f>取引基本表!AX16</f>
        <v>2269761</v>
      </c>
      <c r="N19" s="105">
        <f>ABS(取引基本表!BF16)</f>
        <v>1430714</v>
      </c>
      <c r="O19" s="106">
        <f t="shared" si="4"/>
        <v>0.63033685044372512</v>
      </c>
      <c r="P19" s="107">
        <f t="shared" si="5"/>
        <v>0.36966314955627488</v>
      </c>
      <c r="R19" s="116" t="s">
        <v>174</v>
      </c>
      <c r="S19" s="98" t="s">
        <v>13</v>
      </c>
      <c r="T19" s="109">
        <v>2850090</v>
      </c>
      <c r="U19" s="108">
        <v>23687</v>
      </c>
      <c r="V19" s="109">
        <v>23125</v>
      </c>
      <c r="W19" s="337">
        <f t="shared" si="7"/>
        <v>8.3109656186295868E-3</v>
      </c>
      <c r="X19" s="337">
        <f t="shared" si="8"/>
        <v>8.1137788631236215E-3</v>
      </c>
      <c r="Z19" s="116" t="s">
        <v>174</v>
      </c>
      <c r="AA19" s="55" t="s">
        <v>13</v>
      </c>
      <c r="AB19" s="112">
        <v>120790</v>
      </c>
      <c r="AC19" s="105">
        <v>230018</v>
      </c>
      <c r="AD19" s="105">
        <v>115339</v>
      </c>
      <c r="AE19" s="105">
        <v>36769</v>
      </c>
      <c r="AF19" s="105">
        <v>-4</v>
      </c>
      <c r="AG19" s="342">
        <f>取引基本表!BH16</f>
        <v>2850090</v>
      </c>
      <c r="AH19" s="322">
        <f t="shared" si="9"/>
        <v>0.17645477862102601</v>
      </c>
      <c r="AI19" s="323">
        <f t="shared" si="10"/>
        <v>4.2381117789262797E-2</v>
      </c>
      <c r="AK19" s="116" t="s">
        <v>174</v>
      </c>
      <c r="AL19" s="98" t="s">
        <v>13</v>
      </c>
      <c r="AM19" s="104">
        <f>取引基本表!AR16</f>
        <v>-1512</v>
      </c>
      <c r="AN19" s="322">
        <f t="shared" si="6"/>
        <v>-1.254655481313475E-4</v>
      </c>
    </row>
    <row r="20" spans="1:40">
      <c r="A20" s="116" t="s">
        <v>175</v>
      </c>
      <c r="B20" s="98" t="s">
        <v>14</v>
      </c>
      <c r="C20" s="341">
        <f t="shared" si="0"/>
        <v>0.11840151680286914</v>
      </c>
      <c r="D20" s="321">
        <f t="shared" si="1"/>
        <v>2.4837040813006365E-2</v>
      </c>
      <c r="E20" s="321">
        <f t="shared" si="1"/>
        <v>2.4562278789456368E-2</v>
      </c>
      <c r="F20" s="321">
        <f t="shared" si="2"/>
        <v>0.24737258814980315</v>
      </c>
      <c r="G20" s="321">
        <f t="shared" si="2"/>
        <v>0.11103277983246747</v>
      </c>
      <c r="H20" s="322">
        <f t="shared" si="3"/>
        <v>6.0558701736942728E-4</v>
      </c>
      <c r="K20" s="116" t="s">
        <v>175</v>
      </c>
      <c r="L20" s="98" t="s">
        <v>14</v>
      </c>
      <c r="M20" s="104">
        <f>取引基本表!AX17</f>
        <v>486286</v>
      </c>
      <c r="N20" s="105">
        <f>ABS(取引基本表!BF17)</f>
        <v>428709</v>
      </c>
      <c r="O20" s="106">
        <f t="shared" si="4"/>
        <v>0.88159848319713086</v>
      </c>
      <c r="P20" s="107">
        <f t="shared" si="5"/>
        <v>0.11840151680286914</v>
      </c>
      <c r="R20" s="116" t="s">
        <v>175</v>
      </c>
      <c r="S20" s="98" t="s">
        <v>14</v>
      </c>
      <c r="T20" s="109">
        <v>276603</v>
      </c>
      <c r="U20" s="108">
        <v>6870</v>
      </c>
      <c r="V20" s="109">
        <v>6794</v>
      </c>
      <c r="W20" s="337">
        <f t="shared" si="7"/>
        <v>2.4837040813006365E-2</v>
      </c>
      <c r="X20" s="337">
        <f t="shared" si="8"/>
        <v>2.4562278789456368E-2</v>
      </c>
      <c r="Z20" s="116" t="s">
        <v>175</v>
      </c>
      <c r="AA20" s="55" t="s">
        <v>14</v>
      </c>
      <c r="AB20" s="112">
        <v>30712</v>
      </c>
      <c r="AC20" s="105">
        <v>26273</v>
      </c>
      <c r="AD20" s="105">
        <v>9199</v>
      </c>
      <c r="AE20" s="105">
        <v>2240</v>
      </c>
      <c r="AF20" s="105">
        <v>0</v>
      </c>
      <c r="AG20" s="342">
        <f>取引基本表!BH17</f>
        <v>276603</v>
      </c>
      <c r="AH20" s="322">
        <f t="shared" si="9"/>
        <v>0.24737258814980315</v>
      </c>
      <c r="AI20" s="323">
        <f t="shared" si="10"/>
        <v>0.11103277983246747</v>
      </c>
      <c r="AK20" s="116" t="s">
        <v>175</v>
      </c>
      <c r="AL20" s="98" t="s">
        <v>14</v>
      </c>
      <c r="AM20" s="104">
        <f>取引基本表!AR17</f>
        <v>7298</v>
      </c>
      <c r="AN20" s="322">
        <f t="shared" si="6"/>
        <v>6.0558701736942728E-4</v>
      </c>
    </row>
    <row r="21" spans="1:40">
      <c r="A21" s="116" t="s">
        <v>176</v>
      </c>
      <c r="B21" s="98" t="s">
        <v>15</v>
      </c>
      <c r="C21" s="341">
        <f t="shared" si="0"/>
        <v>0.26258212636596168</v>
      </c>
      <c r="D21" s="321">
        <f t="shared" si="1"/>
        <v>6.1343946819791585E-2</v>
      </c>
      <c r="E21" s="321">
        <f t="shared" si="1"/>
        <v>5.4343995376178865E-2</v>
      </c>
      <c r="F21" s="321">
        <f t="shared" si="2"/>
        <v>0.42515189534375575</v>
      </c>
      <c r="G21" s="321">
        <f t="shared" si="2"/>
        <v>0.28467983327929475</v>
      </c>
      <c r="H21" s="322">
        <f t="shared" si="3"/>
        <v>1.0324354165676096E-3</v>
      </c>
      <c r="K21" s="116" t="s">
        <v>176</v>
      </c>
      <c r="L21" s="98" t="s">
        <v>15</v>
      </c>
      <c r="M21" s="104">
        <f>取引基本表!AX18</f>
        <v>503949</v>
      </c>
      <c r="N21" s="105">
        <f>ABS(取引基本表!BF18)</f>
        <v>371621</v>
      </c>
      <c r="O21" s="106">
        <f t="shared" si="4"/>
        <v>0.73741787363403832</v>
      </c>
      <c r="P21" s="107">
        <f t="shared" si="5"/>
        <v>0.26258212636596168</v>
      </c>
      <c r="R21" s="116" t="s">
        <v>176</v>
      </c>
      <c r="S21" s="98" t="s">
        <v>15</v>
      </c>
      <c r="T21" s="109">
        <v>638433</v>
      </c>
      <c r="U21" s="108">
        <v>39164</v>
      </c>
      <c r="V21" s="109">
        <v>34695</v>
      </c>
      <c r="W21" s="337">
        <f t="shared" si="7"/>
        <v>6.1343946819791585E-2</v>
      </c>
      <c r="X21" s="337">
        <f t="shared" si="8"/>
        <v>5.4343995376178865E-2</v>
      </c>
      <c r="Z21" s="116" t="s">
        <v>176</v>
      </c>
      <c r="AA21" s="55" t="s">
        <v>15</v>
      </c>
      <c r="AB21" s="112">
        <v>181749</v>
      </c>
      <c r="AC21" s="105">
        <v>19022</v>
      </c>
      <c r="AD21" s="105">
        <v>53067</v>
      </c>
      <c r="AE21" s="105">
        <v>17599</v>
      </c>
      <c r="AF21" s="105">
        <v>-6</v>
      </c>
      <c r="AG21" s="342">
        <f>取引基本表!BH18</f>
        <v>638433</v>
      </c>
      <c r="AH21" s="322">
        <f t="shared" si="9"/>
        <v>0.42515189534375575</v>
      </c>
      <c r="AI21" s="323">
        <f t="shared" si="10"/>
        <v>0.28467983327929475</v>
      </c>
      <c r="AK21" s="116" t="s">
        <v>176</v>
      </c>
      <c r="AL21" s="98" t="s">
        <v>15</v>
      </c>
      <c r="AM21" s="104">
        <f>取引基本表!AR18</f>
        <v>12442</v>
      </c>
      <c r="AN21" s="322">
        <f t="shared" si="6"/>
        <v>1.0324354165676096E-3</v>
      </c>
    </row>
    <row r="22" spans="1:40">
      <c r="A22" s="116" t="s">
        <v>177</v>
      </c>
      <c r="B22" s="98" t="s">
        <v>278</v>
      </c>
      <c r="C22" s="341">
        <f t="shared" si="0"/>
        <v>0.19256748567873505</v>
      </c>
      <c r="D22" s="321">
        <f t="shared" si="1"/>
        <v>2.9425619037728289E-2</v>
      </c>
      <c r="E22" s="321">
        <f t="shared" si="1"/>
        <v>2.8940662878506891E-2</v>
      </c>
      <c r="F22" s="321">
        <f t="shared" si="2"/>
        <v>0.41915604646677446</v>
      </c>
      <c r="G22" s="321">
        <f t="shared" si="2"/>
        <v>0.19753386347788673</v>
      </c>
      <c r="H22" s="322">
        <f t="shared" si="3"/>
        <v>4.8211298587508529E-5</v>
      </c>
      <c r="K22" s="116" t="s">
        <v>177</v>
      </c>
      <c r="L22" s="98" t="s">
        <v>278</v>
      </c>
      <c r="M22" s="104">
        <f>取引基本表!AX19</f>
        <v>495068</v>
      </c>
      <c r="N22" s="105">
        <f>ABS(取引基本表!BF19)</f>
        <v>399734</v>
      </c>
      <c r="O22" s="106">
        <f t="shared" si="4"/>
        <v>0.80743251432126495</v>
      </c>
      <c r="P22" s="107">
        <f t="shared" si="5"/>
        <v>0.19256748567873505</v>
      </c>
      <c r="R22" s="116" t="s">
        <v>177</v>
      </c>
      <c r="S22" s="98" t="s">
        <v>278</v>
      </c>
      <c r="T22" s="109">
        <v>1078448</v>
      </c>
      <c r="U22" s="108">
        <v>31734</v>
      </c>
      <c r="V22" s="109">
        <v>31211</v>
      </c>
      <c r="W22" s="337">
        <f t="shared" si="7"/>
        <v>2.9425619037728289E-2</v>
      </c>
      <c r="X22" s="337">
        <f t="shared" si="8"/>
        <v>2.8940662878506891E-2</v>
      </c>
      <c r="Z22" s="116" t="s">
        <v>177</v>
      </c>
      <c r="AA22" s="55" t="s">
        <v>278</v>
      </c>
      <c r="AB22" s="112">
        <v>213030</v>
      </c>
      <c r="AC22" s="105">
        <v>116676</v>
      </c>
      <c r="AD22" s="105">
        <v>115226</v>
      </c>
      <c r="AE22" s="105">
        <v>7110</v>
      </c>
      <c r="AF22" s="105">
        <v>-4</v>
      </c>
      <c r="AG22" s="342">
        <f>取引基本表!BH19</f>
        <v>1078448</v>
      </c>
      <c r="AH22" s="322">
        <f t="shared" si="9"/>
        <v>0.41915604646677446</v>
      </c>
      <c r="AI22" s="323">
        <f t="shared" si="10"/>
        <v>0.19753386347788673</v>
      </c>
      <c r="AK22" s="116" t="s">
        <v>177</v>
      </c>
      <c r="AL22" s="98" t="s">
        <v>278</v>
      </c>
      <c r="AM22" s="104">
        <f>取引基本表!AR19</f>
        <v>581</v>
      </c>
      <c r="AN22" s="322">
        <f t="shared" si="6"/>
        <v>4.8211298587508529E-5</v>
      </c>
    </row>
    <row r="23" spans="1:40">
      <c r="A23" s="116" t="s">
        <v>178</v>
      </c>
      <c r="B23" s="98" t="s">
        <v>279</v>
      </c>
      <c r="C23" s="341">
        <f t="shared" si="0"/>
        <v>0.20116432520583094</v>
      </c>
      <c r="D23" s="321">
        <f t="shared" si="1"/>
        <v>3.5044555722743287E-2</v>
      </c>
      <c r="E23" s="321">
        <f t="shared" si="1"/>
        <v>3.4275414947972954E-2</v>
      </c>
      <c r="F23" s="321">
        <f t="shared" si="2"/>
        <v>0.42478695148042223</v>
      </c>
      <c r="G23" s="321">
        <f t="shared" si="2"/>
        <v>0.20785566100352021</v>
      </c>
      <c r="H23" s="322">
        <f t="shared" si="3"/>
        <v>2.5225877402069866E-5</v>
      </c>
      <c r="K23" s="116" t="s">
        <v>178</v>
      </c>
      <c r="L23" s="98" t="s">
        <v>279</v>
      </c>
      <c r="M23" s="104">
        <f>取引基本表!AX20</f>
        <v>491787</v>
      </c>
      <c r="N23" s="105">
        <f>ABS(取引基本表!BF20)</f>
        <v>392857</v>
      </c>
      <c r="O23" s="106">
        <f t="shared" si="4"/>
        <v>0.79883567479416906</v>
      </c>
      <c r="P23" s="107">
        <f t="shared" si="5"/>
        <v>0.20116432520583094</v>
      </c>
      <c r="R23" s="116" t="s">
        <v>178</v>
      </c>
      <c r="S23" s="98" t="s">
        <v>279</v>
      </c>
      <c r="T23" s="109">
        <v>863301</v>
      </c>
      <c r="U23" s="108">
        <v>30254</v>
      </c>
      <c r="V23" s="109">
        <v>29590</v>
      </c>
      <c r="W23" s="337">
        <f t="shared" si="7"/>
        <v>3.5044555722743287E-2</v>
      </c>
      <c r="X23" s="337">
        <f t="shared" si="8"/>
        <v>3.4275414947972954E-2</v>
      </c>
      <c r="Z23" s="116" t="s">
        <v>178</v>
      </c>
      <c r="AA23" s="55" t="s">
        <v>279</v>
      </c>
      <c r="AB23" s="112">
        <v>179442</v>
      </c>
      <c r="AC23" s="105">
        <v>93426</v>
      </c>
      <c r="AD23" s="105">
        <v>85733</v>
      </c>
      <c r="AE23" s="105">
        <v>8120</v>
      </c>
      <c r="AF23" s="105">
        <v>-2</v>
      </c>
      <c r="AG23" s="342">
        <f>取引基本表!BH20</f>
        <v>863301</v>
      </c>
      <c r="AH23" s="322">
        <f t="shared" si="9"/>
        <v>0.42478695148042223</v>
      </c>
      <c r="AI23" s="323">
        <f t="shared" si="10"/>
        <v>0.20785566100352021</v>
      </c>
      <c r="AK23" s="116" t="s">
        <v>178</v>
      </c>
      <c r="AL23" s="98" t="s">
        <v>279</v>
      </c>
      <c r="AM23" s="104">
        <f>取引基本表!AR20</f>
        <v>304</v>
      </c>
      <c r="AN23" s="322">
        <f t="shared" si="6"/>
        <v>2.5225877402069866E-5</v>
      </c>
    </row>
    <row r="24" spans="1:40">
      <c r="A24" s="116" t="s">
        <v>179</v>
      </c>
      <c r="B24" s="98" t="s">
        <v>280</v>
      </c>
      <c r="C24" s="341">
        <f t="shared" si="0"/>
        <v>0.46796458506974481</v>
      </c>
      <c r="D24" s="321">
        <f t="shared" si="1"/>
        <v>4.5804723184795566E-2</v>
      </c>
      <c r="E24" s="321">
        <f t="shared" si="1"/>
        <v>4.4933066139114755E-2</v>
      </c>
      <c r="F24" s="321">
        <f t="shared" si="2"/>
        <v>0.36341689561906876</v>
      </c>
      <c r="G24" s="321">
        <f t="shared" si="2"/>
        <v>0.19290112247208774</v>
      </c>
      <c r="H24" s="322">
        <f t="shared" si="3"/>
        <v>1.1220536652328578E-3</v>
      </c>
      <c r="K24" s="116" t="s">
        <v>179</v>
      </c>
      <c r="L24" s="98" t="s">
        <v>280</v>
      </c>
      <c r="M24" s="104">
        <f>取引基本表!AX21</f>
        <v>317945</v>
      </c>
      <c r="N24" s="105">
        <f>ABS(取引基本表!BF21)</f>
        <v>169158</v>
      </c>
      <c r="O24" s="106">
        <f t="shared" si="4"/>
        <v>0.53203541493025519</v>
      </c>
      <c r="P24" s="107">
        <f t="shared" si="5"/>
        <v>0.46796458506974481</v>
      </c>
      <c r="R24" s="116" t="s">
        <v>179</v>
      </c>
      <c r="S24" s="98" t="s">
        <v>280</v>
      </c>
      <c r="T24" s="109">
        <v>234037</v>
      </c>
      <c r="U24" s="108">
        <v>10720</v>
      </c>
      <c r="V24" s="109">
        <v>10516</v>
      </c>
      <c r="W24" s="337">
        <f t="shared" si="7"/>
        <v>4.5804723184795566E-2</v>
      </c>
      <c r="X24" s="337">
        <f t="shared" si="8"/>
        <v>4.4933066139114755E-2</v>
      </c>
      <c r="Z24" s="116" t="s">
        <v>179</v>
      </c>
      <c r="AA24" s="55" t="s">
        <v>280</v>
      </c>
      <c r="AB24" s="112">
        <v>45146</v>
      </c>
      <c r="AC24" s="105">
        <v>5417</v>
      </c>
      <c r="AD24" s="105">
        <v>31094</v>
      </c>
      <c r="AE24" s="105">
        <v>3397</v>
      </c>
      <c r="AF24" s="105">
        <v>-1</v>
      </c>
      <c r="AG24" s="342">
        <f>取引基本表!BH21</f>
        <v>234037</v>
      </c>
      <c r="AH24" s="322">
        <f t="shared" si="9"/>
        <v>0.36341689561906876</v>
      </c>
      <c r="AI24" s="323">
        <f t="shared" si="10"/>
        <v>0.19290112247208774</v>
      </c>
      <c r="AK24" s="116" t="s">
        <v>179</v>
      </c>
      <c r="AL24" s="98" t="s">
        <v>280</v>
      </c>
      <c r="AM24" s="104">
        <f>取引基本表!AR21</f>
        <v>13522</v>
      </c>
      <c r="AN24" s="322">
        <f t="shared" si="6"/>
        <v>1.1220536652328578E-3</v>
      </c>
    </row>
    <row r="25" spans="1:40">
      <c r="A25" s="116" t="s">
        <v>180</v>
      </c>
      <c r="B25" s="98" t="s">
        <v>410</v>
      </c>
      <c r="C25" s="341">
        <f t="shared" si="0"/>
        <v>0.11839811615034102</v>
      </c>
      <c r="D25" s="321">
        <f t="shared" si="1"/>
        <v>3.4959095734715541E-2</v>
      </c>
      <c r="E25" s="321">
        <f t="shared" si="1"/>
        <v>3.4440766876912506E-2</v>
      </c>
      <c r="F25" s="321">
        <f t="shared" si="2"/>
        <v>0.34892899519140697</v>
      </c>
      <c r="G25" s="321">
        <f t="shared" si="2"/>
        <v>0.19601885967651284</v>
      </c>
      <c r="H25" s="322">
        <f t="shared" si="3"/>
        <v>4.7721717414244671E-4</v>
      </c>
      <c r="K25" s="116" t="s">
        <v>180</v>
      </c>
      <c r="L25" s="98" t="s">
        <v>410</v>
      </c>
      <c r="M25" s="104">
        <f>取引基本表!AX22</f>
        <v>523184</v>
      </c>
      <c r="N25" s="105">
        <f>ABS(取引基本表!BF22)</f>
        <v>461240</v>
      </c>
      <c r="O25" s="106">
        <f t="shared" si="4"/>
        <v>0.88160188384965898</v>
      </c>
      <c r="P25" s="107">
        <f t="shared" si="5"/>
        <v>0.11839811615034102</v>
      </c>
      <c r="R25" s="116" t="s">
        <v>180</v>
      </c>
      <c r="S25" s="98" t="s">
        <v>410</v>
      </c>
      <c r="T25" s="343">
        <v>320260</v>
      </c>
      <c r="U25" s="344">
        <v>11196</v>
      </c>
      <c r="V25" s="343">
        <v>11030</v>
      </c>
      <c r="W25" s="337">
        <f t="shared" si="7"/>
        <v>3.4959095734715541E-2</v>
      </c>
      <c r="X25" s="337">
        <f t="shared" si="8"/>
        <v>3.4440766876912506E-2</v>
      </c>
      <c r="Z25" s="116" t="s">
        <v>180</v>
      </c>
      <c r="AA25" s="55" t="s">
        <v>410</v>
      </c>
      <c r="AB25" s="112">
        <v>62777</v>
      </c>
      <c r="AC25" s="105">
        <v>-13389</v>
      </c>
      <c r="AD25" s="105">
        <v>59843</v>
      </c>
      <c r="AE25" s="105">
        <v>2519</v>
      </c>
      <c r="AF25" s="105">
        <v>-2</v>
      </c>
      <c r="AG25" s="342">
        <f>取引基本表!BH22</f>
        <v>320260</v>
      </c>
      <c r="AH25" s="322">
        <f t="shared" si="9"/>
        <v>0.34892899519140697</v>
      </c>
      <c r="AI25" s="323">
        <f t="shared" si="10"/>
        <v>0.19601885967651284</v>
      </c>
      <c r="AK25" s="116" t="s">
        <v>180</v>
      </c>
      <c r="AL25" s="98" t="s">
        <v>410</v>
      </c>
      <c r="AM25" s="104">
        <f>取引基本表!AR22</f>
        <v>5751</v>
      </c>
      <c r="AN25" s="322">
        <f t="shared" si="6"/>
        <v>4.7721717414244671E-4</v>
      </c>
    </row>
    <row r="26" spans="1:40">
      <c r="A26" s="116" t="s">
        <v>181</v>
      </c>
      <c r="B26" s="98" t="s">
        <v>16</v>
      </c>
      <c r="C26" s="341">
        <f t="shared" si="0"/>
        <v>0.29113960871661038</v>
      </c>
      <c r="D26" s="321">
        <f t="shared" si="1"/>
        <v>2.5195355338839619E-2</v>
      </c>
      <c r="E26" s="321">
        <f t="shared" si="1"/>
        <v>2.4685974681555249E-2</v>
      </c>
      <c r="F26" s="321">
        <f t="shared" si="2"/>
        <v>0.34176102976079403</v>
      </c>
      <c r="G26" s="321">
        <f t="shared" si="2"/>
        <v>0.2004458717578543</v>
      </c>
      <c r="H26" s="322">
        <f t="shared" si="3"/>
        <v>1.0726059667332082E-2</v>
      </c>
      <c r="K26" s="116" t="s">
        <v>181</v>
      </c>
      <c r="L26" s="98" t="s">
        <v>16</v>
      </c>
      <c r="M26" s="104">
        <f>取引基本表!AX23</f>
        <v>721932</v>
      </c>
      <c r="N26" s="105">
        <f>ABS(取引基本表!BF23)</f>
        <v>511749</v>
      </c>
      <c r="O26" s="106">
        <f t="shared" si="4"/>
        <v>0.70886039128338962</v>
      </c>
      <c r="P26" s="107">
        <f t="shared" si="5"/>
        <v>0.29113960871661038</v>
      </c>
      <c r="R26" s="116" t="s">
        <v>181</v>
      </c>
      <c r="S26" s="98" t="s">
        <v>16</v>
      </c>
      <c r="T26" s="109">
        <v>1527345</v>
      </c>
      <c r="U26" s="108">
        <v>38482</v>
      </c>
      <c r="V26" s="109">
        <v>37704</v>
      </c>
      <c r="W26" s="337">
        <f t="shared" si="7"/>
        <v>2.5195355338839619E-2</v>
      </c>
      <c r="X26" s="337">
        <f t="shared" si="8"/>
        <v>2.4685974681555249E-2</v>
      </c>
      <c r="Z26" s="116" t="s">
        <v>181</v>
      </c>
      <c r="AA26" s="55" t="s">
        <v>16</v>
      </c>
      <c r="AB26" s="112">
        <v>306150</v>
      </c>
      <c r="AC26" s="105">
        <v>-33672</v>
      </c>
      <c r="AD26" s="105">
        <v>243337</v>
      </c>
      <c r="AE26" s="105">
        <v>6177</v>
      </c>
      <c r="AF26" s="105">
        <v>-5</v>
      </c>
      <c r="AG26" s="342">
        <f>取引基本表!BH23</f>
        <v>1527345</v>
      </c>
      <c r="AH26" s="322">
        <f t="shared" si="9"/>
        <v>0.34176102976079403</v>
      </c>
      <c r="AI26" s="323">
        <f t="shared" si="10"/>
        <v>0.2004458717578543</v>
      </c>
      <c r="AK26" s="116" t="s">
        <v>181</v>
      </c>
      <c r="AL26" s="98" t="s">
        <v>16</v>
      </c>
      <c r="AM26" s="104">
        <f>取引基本表!AR23</f>
        <v>129261</v>
      </c>
      <c r="AN26" s="322">
        <f t="shared" si="6"/>
        <v>1.0726059667332082E-2</v>
      </c>
    </row>
    <row r="27" spans="1:40">
      <c r="A27" s="116" t="s">
        <v>182</v>
      </c>
      <c r="B27" s="98" t="s">
        <v>411</v>
      </c>
      <c r="C27" s="341">
        <f t="shared" si="0"/>
        <v>0.22390034937983039</v>
      </c>
      <c r="D27" s="321">
        <f t="shared" si="1"/>
        <v>2.2648101403620974E-2</v>
      </c>
      <c r="E27" s="321">
        <f t="shared" si="1"/>
        <v>2.2430380263578655E-2</v>
      </c>
      <c r="F27" s="321">
        <f t="shared" si="2"/>
        <v>0.3354402389489512</v>
      </c>
      <c r="G27" s="321">
        <f t="shared" si="2"/>
        <v>0.17801424712710151</v>
      </c>
      <c r="H27" s="322">
        <f t="shared" si="3"/>
        <v>1.001616696609949E-2</v>
      </c>
      <c r="K27" s="116" t="s">
        <v>182</v>
      </c>
      <c r="L27" s="98" t="s">
        <v>411</v>
      </c>
      <c r="M27" s="104">
        <f>取引基本表!AX24</f>
        <v>245578</v>
      </c>
      <c r="N27" s="105">
        <f>ABS(取引基本表!BF24)</f>
        <v>190593</v>
      </c>
      <c r="O27" s="106">
        <f t="shared" si="4"/>
        <v>0.77609965062016961</v>
      </c>
      <c r="P27" s="107">
        <f t="shared" si="5"/>
        <v>0.22390034937983039</v>
      </c>
      <c r="R27" s="116" t="s">
        <v>182</v>
      </c>
      <c r="S27" s="98" t="s">
        <v>411</v>
      </c>
      <c r="T27" s="109">
        <v>587908</v>
      </c>
      <c r="U27" s="108">
        <v>13315</v>
      </c>
      <c r="V27" s="109">
        <v>13187</v>
      </c>
      <c r="W27" s="337">
        <f t="shared" si="7"/>
        <v>2.2648101403620974E-2</v>
      </c>
      <c r="X27" s="337">
        <f t="shared" si="8"/>
        <v>2.2430380263578655E-2</v>
      </c>
      <c r="Z27" s="116" t="s">
        <v>182</v>
      </c>
      <c r="AA27" s="55" t="s">
        <v>330</v>
      </c>
      <c r="AB27" s="112">
        <v>104656</v>
      </c>
      <c r="AC27" s="105">
        <v>-29735</v>
      </c>
      <c r="AD27" s="105">
        <v>115025</v>
      </c>
      <c r="AE27" s="105">
        <v>7266</v>
      </c>
      <c r="AF27" s="105">
        <v>-4</v>
      </c>
      <c r="AG27" s="342">
        <f>取引基本表!BH24</f>
        <v>587908</v>
      </c>
      <c r="AH27" s="322">
        <f t="shared" si="9"/>
        <v>0.3354402389489512</v>
      </c>
      <c r="AI27" s="323">
        <f t="shared" si="10"/>
        <v>0.17801424712710151</v>
      </c>
      <c r="AK27" s="116" t="s">
        <v>182</v>
      </c>
      <c r="AL27" s="98" t="s">
        <v>330</v>
      </c>
      <c r="AM27" s="104">
        <f>取引基本表!AR24</f>
        <v>120706</v>
      </c>
      <c r="AN27" s="322">
        <f t="shared" si="6"/>
        <v>1.001616696609949E-2</v>
      </c>
    </row>
    <row r="28" spans="1:40">
      <c r="A28" s="116" t="s">
        <v>183</v>
      </c>
      <c r="B28" s="98" t="s">
        <v>257</v>
      </c>
      <c r="C28" s="341">
        <f t="shared" si="0"/>
        <v>0.22512814125204084</v>
      </c>
      <c r="D28" s="321">
        <f t="shared" si="1"/>
        <v>2.8688437249149327E-2</v>
      </c>
      <c r="E28" s="321">
        <f t="shared" si="1"/>
        <v>2.8133457885501985E-2</v>
      </c>
      <c r="F28" s="321">
        <f t="shared" si="2"/>
        <v>0.30733691598411605</v>
      </c>
      <c r="G28" s="321">
        <f t="shared" si="2"/>
        <v>0.17968722251031818</v>
      </c>
      <c r="H28" s="322">
        <f t="shared" si="3"/>
        <v>8.1409051127791718E-3</v>
      </c>
      <c r="K28" s="116" t="s">
        <v>183</v>
      </c>
      <c r="L28" s="98" t="s">
        <v>257</v>
      </c>
      <c r="M28" s="104">
        <f>取引基本表!AX25</f>
        <v>746637</v>
      </c>
      <c r="N28" s="105">
        <f>ABS(取引基本表!BF25)</f>
        <v>578548</v>
      </c>
      <c r="O28" s="106">
        <f t="shared" si="4"/>
        <v>0.77487185874795916</v>
      </c>
      <c r="P28" s="107">
        <f t="shared" si="5"/>
        <v>0.22512814125204084</v>
      </c>
      <c r="R28" s="116" t="s">
        <v>183</v>
      </c>
      <c r="S28" s="98" t="s">
        <v>257</v>
      </c>
      <c r="T28" s="109">
        <v>1126168</v>
      </c>
      <c r="U28" s="108">
        <v>32308</v>
      </c>
      <c r="V28" s="109">
        <v>31683</v>
      </c>
      <c r="W28" s="337">
        <f t="shared" si="7"/>
        <v>2.8688437249149327E-2</v>
      </c>
      <c r="X28" s="337">
        <f t="shared" si="8"/>
        <v>2.8133457885501985E-2</v>
      </c>
      <c r="Z28" s="116" t="s">
        <v>183</v>
      </c>
      <c r="AA28" s="55" t="s">
        <v>257</v>
      </c>
      <c r="AB28" s="112">
        <v>202358</v>
      </c>
      <c r="AC28" s="105">
        <v>20308</v>
      </c>
      <c r="AD28" s="105">
        <v>110557</v>
      </c>
      <c r="AE28" s="105">
        <v>12904</v>
      </c>
      <c r="AF28" s="105">
        <v>-14</v>
      </c>
      <c r="AG28" s="342">
        <f>取引基本表!BH25</f>
        <v>1126168</v>
      </c>
      <c r="AH28" s="322">
        <f t="shared" si="9"/>
        <v>0.30733691598411605</v>
      </c>
      <c r="AI28" s="323">
        <f t="shared" si="10"/>
        <v>0.17968722251031818</v>
      </c>
      <c r="AK28" s="116" t="s">
        <v>183</v>
      </c>
      <c r="AL28" s="98" t="s">
        <v>257</v>
      </c>
      <c r="AM28" s="104">
        <f>取引基本表!AR25</f>
        <v>98107</v>
      </c>
      <c r="AN28" s="322">
        <f t="shared" si="6"/>
        <v>8.1409051127791718E-3</v>
      </c>
    </row>
    <row r="29" spans="1:40">
      <c r="A29" s="116" t="s">
        <v>184</v>
      </c>
      <c r="B29" s="98" t="s">
        <v>17</v>
      </c>
      <c r="C29" s="341">
        <f t="shared" si="0"/>
        <v>0.20292812083079403</v>
      </c>
      <c r="D29" s="321">
        <f t="shared" si="1"/>
        <v>7.670374473161555E-2</v>
      </c>
      <c r="E29" s="321">
        <f t="shared" si="1"/>
        <v>6.1557890505000185E-2</v>
      </c>
      <c r="F29" s="321">
        <f t="shared" si="2"/>
        <v>0.40384720428768384</v>
      </c>
      <c r="G29" s="321">
        <f t="shared" si="2"/>
        <v>0.25422836329948895</v>
      </c>
      <c r="H29" s="322">
        <f t="shared" si="3"/>
        <v>1.2173975242294967E-2</v>
      </c>
      <c r="K29" s="116" t="s">
        <v>184</v>
      </c>
      <c r="L29" s="98" t="s">
        <v>17</v>
      </c>
      <c r="M29" s="104">
        <f>取引基本表!AX26</f>
        <v>485704</v>
      </c>
      <c r="N29" s="105">
        <f>ABS(取引基本表!BF26)</f>
        <v>387141</v>
      </c>
      <c r="O29" s="106">
        <f t="shared" si="4"/>
        <v>0.79707187916920597</v>
      </c>
      <c r="P29" s="107">
        <f t="shared" si="5"/>
        <v>0.20292812083079403</v>
      </c>
      <c r="R29" s="116" t="s">
        <v>184</v>
      </c>
      <c r="S29" s="98" t="s">
        <v>17</v>
      </c>
      <c r="T29" s="109">
        <v>457683</v>
      </c>
      <c r="U29" s="108">
        <v>35106</v>
      </c>
      <c r="V29" s="109">
        <v>28174</v>
      </c>
      <c r="W29" s="337">
        <f t="shared" si="7"/>
        <v>7.670374473161555E-2</v>
      </c>
      <c r="X29" s="337">
        <f t="shared" si="8"/>
        <v>6.1557890505000185E-2</v>
      </c>
      <c r="Z29" s="116" t="s">
        <v>184</v>
      </c>
      <c r="AA29" s="55" t="s">
        <v>17</v>
      </c>
      <c r="AB29" s="112">
        <v>116356</v>
      </c>
      <c r="AC29" s="105">
        <v>14283</v>
      </c>
      <c r="AD29" s="105">
        <v>42423</v>
      </c>
      <c r="AE29" s="105">
        <v>11778</v>
      </c>
      <c r="AF29" s="105">
        <v>-6</v>
      </c>
      <c r="AG29" s="342">
        <f>取引基本表!BH26</f>
        <v>457683</v>
      </c>
      <c r="AH29" s="322">
        <f t="shared" si="9"/>
        <v>0.40384720428768384</v>
      </c>
      <c r="AI29" s="323">
        <f t="shared" si="10"/>
        <v>0.25422836329948895</v>
      </c>
      <c r="AK29" s="116" t="s">
        <v>184</v>
      </c>
      <c r="AL29" s="98" t="s">
        <v>17</v>
      </c>
      <c r="AM29" s="104">
        <f>取引基本表!AR26</f>
        <v>146710</v>
      </c>
      <c r="AN29" s="322">
        <f t="shared" si="6"/>
        <v>1.2173975242294967E-2</v>
      </c>
    </row>
    <row r="30" spans="1:40">
      <c r="A30" s="116" t="s">
        <v>185</v>
      </c>
      <c r="B30" s="98" t="s">
        <v>18</v>
      </c>
      <c r="C30" s="341">
        <f t="shared" si="0"/>
        <v>1</v>
      </c>
      <c r="D30" s="321">
        <f t="shared" si="1"/>
        <v>8.6867041025616112E-2</v>
      </c>
      <c r="E30" s="321">
        <f t="shared" si="1"/>
        <v>6.5897217034789901E-2</v>
      </c>
      <c r="F30" s="321">
        <f t="shared" si="2"/>
        <v>0.44336430675838301</v>
      </c>
      <c r="G30" s="321">
        <f t="shared" si="2"/>
        <v>0.34673715455884868</v>
      </c>
      <c r="H30" s="322">
        <f t="shared" si="3"/>
        <v>0</v>
      </c>
      <c r="K30" s="116" t="s">
        <v>185</v>
      </c>
      <c r="L30" s="98" t="s">
        <v>18</v>
      </c>
      <c r="M30" s="104">
        <f>取引基本表!AX27</f>
        <v>1852233</v>
      </c>
      <c r="N30" s="105">
        <f>ABS(取引基本表!BF27)</f>
        <v>0</v>
      </c>
      <c r="O30" s="106">
        <f t="shared" si="4"/>
        <v>0</v>
      </c>
      <c r="P30" s="107">
        <f t="shared" si="5"/>
        <v>1</v>
      </c>
      <c r="R30" s="116" t="s">
        <v>185</v>
      </c>
      <c r="S30" s="98" t="s">
        <v>18</v>
      </c>
      <c r="T30" s="109">
        <v>1852233</v>
      </c>
      <c r="U30" s="108">
        <v>160898</v>
      </c>
      <c r="V30" s="109">
        <v>122057</v>
      </c>
      <c r="W30" s="337">
        <f t="shared" si="7"/>
        <v>8.6867041025616112E-2</v>
      </c>
      <c r="X30" s="337">
        <f t="shared" si="8"/>
        <v>6.5897217034789901E-2</v>
      </c>
      <c r="Z30" s="116" t="s">
        <v>185</v>
      </c>
      <c r="AA30" s="55" t="s">
        <v>18</v>
      </c>
      <c r="AB30" s="112">
        <v>642238</v>
      </c>
      <c r="AC30" s="105">
        <v>49828</v>
      </c>
      <c r="AD30" s="105">
        <v>68346</v>
      </c>
      <c r="AE30" s="105">
        <v>68715</v>
      </c>
      <c r="AF30" s="105">
        <v>-7913</v>
      </c>
      <c r="AG30" s="342">
        <f>取引基本表!BH27</f>
        <v>1852233</v>
      </c>
      <c r="AH30" s="322">
        <f t="shared" si="9"/>
        <v>0.44336430675838301</v>
      </c>
      <c r="AI30" s="323">
        <f t="shared" si="10"/>
        <v>0.34673715455884868</v>
      </c>
      <c r="AK30" s="116" t="s">
        <v>185</v>
      </c>
      <c r="AL30" s="98" t="s">
        <v>18</v>
      </c>
      <c r="AM30" s="104">
        <f>取引基本表!AR27</f>
        <v>0</v>
      </c>
      <c r="AN30" s="322">
        <f t="shared" si="6"/>
        <v>0</v>
      </c>
    </row>
    <row r="31" spans="1:40">
      <c r="A31" s="116" t="s">
        <v>186</v>
      </c>
      <c r="B31" s="98" t="s">
        <v>258</v>
      </c>
      <c r="C31" s="341">
        <f t="shared" si="0"/>
        <v>0.99667993786519227</v>
      </c>
      <c r="D31" s="321">
        <f t="shared" si="1"/>
        <v>6.5953615120199595E-3</v>
      </c>
      <c r="E31" s="321">
        <f t="shared" si="1"/>
        <v>6.5953615120199595E-3</v>
      </c>
      <c r="F31" s="321">
        <f t="shared" si="2"/>
        <v>0.308369223350977</v>
      </c>
      <c r="G31" s="321">
        <f t="shared" si="2"/>
        <v>7.0744430198025232E-2</v>
      </c>
      <c r="H31" s="322">
        <f t="shared" si="3"/>
        <v>1.5783931066306964E-2</v>
      </c>
      <c r="K31" s="116" t="s">
        <v>186</v>
      </c>
      <c r="L31" s="98" t="s">
        <v>258</v>
      </c>
      <c r="M31" s="104">
        <f>取引基本表!AX28</f>
        <v>1031306</v>
      </c>
      <c r="N31" s="105">
        <f>ABS(取引基本表!BF28)</f>
        <v>3424</v>
      </c>
      <c r="O31" s="106">
        <f t="shared" si="4"/>
        <v>3.3200621348077096E-3</v>
      </c>
      <c r="P31" s="107">
        <f t="shared" si="5"/>
        <v>0.99667993786519227</v>
      </c>
      <c r="R31" s="116" t="s">
        <v>186</v>
      </c>
      <c r="S31" s="98" t="s">
        <v>258</v>
      </c>
      <c r="T31" s="109">
        <v>1095012</v>
      </c>
      <c r="U31" s="108">
        <v>7222</v>
      </c>
      <c r="V31" s="109">
        <v>7222</v>
      </c>
      <c r="W31" s="337">
        <f t="shared" si="7"/>
        <v>6.5953615120199595E-3</v>
      </c>
      <c r="X31" s="337">
        <f t="shared" si="8"/>
        <v>6.5953615120199595E-3</v>
      </c>
      <c r="Z31" s="116" t="s">
        <v>186</v>
      </c>
      <c r="AA31" s="55" t="s">
        <v>258</v>
      </c>
      <c r="AB31" s="112">
        <v>77466</v>
      </c>
      <c r="AC31" s="105">
        <v>47596</v>
      </c>
      <c r="AD31" s="105">
        <v>184901</v>
      </c>
      <c r="AE31" s="105">
        <v>28263</v>
      </c>
      <c r="AF31" s="105">
        <v>-558</v>
      </c>
      <c r="AG31" s="342">
        <f>取引基本表!BH28</f>
        <v>1095012</v>
      </c>
      <c r="AH31" s="322">
        <f t="shared" si="9"/>
        <v>0.308369223350977</v>
      </c>
      <c r="AI31" s="323">
        <f t="shared" si="10"/>
        <v>7.0744430198025232E-2</v>
      </c>
      <c r="AK31" s="116" t="s">
        <v>186</v>
      </c>
      <c r="AL31" s="98" t="s">
        <v>258</v>
      </c>
      <c r="AM31" s="104">
        <f>取引基本表!AR28</f>
        <v>190214</v>
      </c>
      <c r="AN31" s="322">
        <f t="shared" si="6"/>
        <v>1.5783931066306964E-2</v>
      </c>
    </row>
    <row r="32" spans="1:40">
      <c r="A32" s="116" t="s">
        <v>187</v>
      </c>
      <c r="B32" s="98" t="s">
        <v>281</v>
      </c>
      <c r="C32" s="341">
        <f t="shared" si="0"/>
        <v>0.99973750468741629</v>
      </c>
      <c r="D32" s="321">
        <f t="shared" si="1"/>
        <v>1.7896698615548455E-2</v>
      </c>
      <c r="E32" s="321">
        <f t="shared" si="1"/>
        <v>1.7896698615548455E-2</v>
      </c>
      <c r="F32" s="321">
        <f t="shared" si="2"/>
        <v>0.46980830670926516</v>
      </c>
      <c r="G32" s="321">
        <f t="shared" si="2"/>
        <v>0.13654952076677315</v>
      </c>
      <c r="H32" s="322">
        <f t="shared" si="3"/>
        <v>6.1925380029087757E-3</v>
      </c>
      <c r="K32" s="116" t="s">
        <v>187</v>
      </c>
      <c r="L32" s="98" t="s">
        <v>281</v>
      </c>
      <c r="M32" s="104">
        <f>取引基本表!AX29</f>
        <v>186670</v>
      </c>
      <c r="N32" s="105">
        <f>ABS(取引基本表!BF29)</f>
        <v>49</v>
      </c>
      <c r="O32" s="106">
        <f t="shared" si="4"/>
        <v>2.6249531258370389E-4</v>
      </c>
      <c r="P32" s="107">
        <f t="shared" si="5"/>
        <v>0.99973750468741629</v>
      </c>
      <c r="R32" s="116" t="s">
        <v>187</v>
      </c>
      <c r="S32" s="98" t="s">
        <v>281</v>
      </c>
      <c r="T32" s="109">
        <v>187800</v>
      </c>
      <c r="U32" s="108">
        <v>3361</v>
      </c>
      <c r="V32" s="109">
        <v>3361</v>
      </c>
      <c r="W32" s="337">
        <f t="shared" si="7"/>
        <v>1.7896698615548455E-2</v>
      </c>
      <c r="X32" s="337">
        <f t="shared" si="8"/>
        <v>1.7896698615548455E-2</v>
      </c>
      <c r="Z32" s="116" t="s">
        <v>187</v>
      </c>
      <c r="AA32" s="55" t="s">
        <v>281</v>
      </c>
      <c r="AB32" s="112">
        <v>25644</v>
      </c>
      <c r="AC32" s="105">
        <v>23750</v>
      </c>
      <c r="AD32" s="105">
        <v>39387</v>
      </c>
      <c r="AE32" s="105">
        <v>8352</v>
      </c>
      <c r="AF32" s="105">
        <v>-8903</v>
      </c>
      <c r="AG32" s="342">
        <f>取引基本表!BH29</f>
        <v>187800</v>
      </c>
      <c r="AH32" s="322">
        <f t="shared" si="9"/>
        <v>0.46980830670926516</v>
      </c>
      <c r="AI32" s="323">
        <f t="shared" si="10"/>
        <v>0.13654952076677315</v>
      </c>
      <c r="AK32" s="116" t="s">
        <v>187</v>
      </c>
      <c r="AL32" s="98" t="s">
        <v>281</v>
      </c>
      <c r="AM32" s="104">
        <f>取引基本表!AR29</f>
        <v>74627</v>
      </c>
      <c r="AN32" s="322">
        <f t="shared" si="6"/>
        <v>6.1925380029087757E-3</v>
      </c>
    </row>
    <row r="33" spans="1:40">
      <c r="A33" s="116" t="s">
        <v>188</v>
      </c>
      <c r="B33" s="98" t="s">
        <v>412</v>
      </c>
      <c r="C33" s="341">
        <f t="shared" si="0"/>
        <v>0.92720800471848297</v>
      </c>
      <c r="D33" s="321">
        <f t="shared" si="1"/>
        <v>6.3927479543206545E-2</v>
      </c>
      <c r="E33" s="321">
        <f t="shared" si="1"/>
        <v>6.2471900008991998E-2</v>
      </c>
      <c r="F33" s="321">
        <f t="shared" si="2"/>
        <v>0.61375438359859724</v>
      </c>
      <c r="G33" s="321">
        <f t="shared" si="2"/>
        <v>0.48251618559482062</v>
      </c>
      <c r="H33" s="322">
        <f t="shared" si="3"/>
        <v>1.0711870111293417E-3</v>
      </c>
      <c r="K33" s="116" t="s">
        <v>188</v>
      </c>
      <c r="L33" s="98" t="s">
        <v>412</v>
      </c>
      <c r="M33" s="104">
        <f>取引基本表!AX30</f>
        <v>191587</v>
      </c>
      <c r="N33" s="105">
        <f>ABS(取引基本表!BF30)</f>
        <v>13946</v>
      </c>
      <c r="O33" s="106">
        <f t="shared" si="4"/>
        <v>7.2791995281517016E-2</v>
      </c>
      <c r="P33" s="107">
        <f t="shared" si="5"/>
        <v>0.92720800471848297</v>
      </c>
      <c r="R33" s="116" t="s">
        <v>188</v>
      </c>
      <c r="S33" s="98" t="s">
        <v>412</v>
      </c>
      <c r="T33" s="109">
        <v>177936</v>
      </c>
      <c r="U33" s="108">
        <v>11375</v>
      </c>
      <c r="V33" s="109">
        <v>11116</v>
      </c>
      <c r="W33" s="337">
        <f t="shared" si="7"/>
        <v>6.3927479543206545E-2</v>
      </c>
      <c r="X33" s="337">
        <f t="shared" si="8"/>
        <v>6.2471900008991998E-2</v>
      </c>
      <c r="Z33" s="116" t="s">
        <v>188</v>
      </c>
      <c r="AA33" s="55" t="s">
        <v>412</v>
      </c>
      <c r="AB33" s="112">
        <v>85857</v>
      </c>
      <c r="AC33" s="105">
        <v>6293</v>
      </c>
      <c r="AD33" s="105">
        <v>13748</v>
      </c>
      <c r="AE33" s="105">
        <v>3312</v>
      </c>
      <c r="AF33" s="105">
        <v>-1</v>
      </c>
      <c r="AG33" s="342">
        <f>取引基本表!BH30</f>
        <v>177936</v>
      </c>
      <c r="AH33" s="322">
        <f t="shared" si="9"/>
        <v>0.61375438359859724</v>
      </c>
      <c r="AI33" s="323">
        <f t="shared" si="10"/>
        <v>0.48251618559482062</v>
      </c>
      <c r="AK33" s="116" t="s">
        <v>188</v>
      </c>
      <c r="AL33" s="98" t="s">
        <v>412</v>
      </c>
      <c r="AM33" s="104">
        <f>取引基本表!AR30</f>
        <v>12909</v>
      </c>
      <c r="AN33" s="322">
        <f t="shared" si="6"/>
        <v>1.0711870111293417E-3</v>
      </c>
    </row>
    <row r="34" spans="1:40">
      <c r="A34" s="116" t="s">
        <v>189</v>
      </c>
      <c r="B34" s="98" t="s">
        <v>413</v>
      </c>
      <c r="C34" s="341">
        <f t="shared" si="0"/>
        <v>0.43058167090385968</v>
      </c>
      <c r="D34" s="321">
        <f t="shared" si="1"/>
        <v>0.16067471370017011</v>
      </c>
      <c r="E34" s="321">
        <f t="shared" si="1"/>
        <v>0.14658203786750718</v>
      </c>
      <c r="F34" s="321">
        <f t="shared" si="2"/>
        <v>0.66293540075026103</v>
      </c>
      <c r="G34" s="321">
        <f t="shared" si="2"/>
        <v>0.40252218378442245</v>
      </c>
      <c r="H34" s="322">
        <f t="shared" si="3"/>
        <v>0.17332617383102331</v>
      </c>
      <c r="K34" s="116" t="s">
        <v>189</v>
      </c>
      <c r="L34" s="98" t="s">
        <v>413</v>
      </c>
      <c r="M34" s="104">
        <f>取引基本表!AX31</f>
        <v>3906281</v>
      </c>
      <c r="N34" s="105">
        <f>ABS(取引基本表!BF31)</f>
        <v>2224308</v>
      </c>
      <c r="O34" s="106">
        <f t="shared" si="4"/>
        <v>0.56941832909614032</v>
      </c>
      <c r="P34" s="107">
        <f t="shared" si="5"/>
        <v>0.43058167090385968</v>
      </c>
      <c r="R34" s="116" t="s">
        <v>189</v>
      </c>
      <c r="S34" s="98" t="s">
        <v>413</v>
      </c>
      <c r="T34" s="109">
        <v>2877665</v>
      </c>
      <c r="U34" s="108">
        <v>462368</v>
      </c>
      <c r="V34" s="109">
        <v>421814</v>
      </c>
      <c r="W34" s="337">
        <f t="shared" si="7"/>
        <v>0.16067471370017011</v>
      </c>
      <c r="X34" s="337">
        <f t="shared" si="8"/>
        <v>0.14658203786750718</v>
      </c>
      <c r="Z34" s="116" t="s">
        <v>189</v>
      </c>
      <c r="AA34" s="55" t="s">
        <v>413</v>
      </c>
      <c r="AB34" s="112">
        <v>1158324</v>
      </c>
      <c r="AC34" s="105">
        <v>373210</v>
      </c>
      <c r="AD34" s="105">
        <v>258983</v>
      </c>
      <c r="AE34" s="105">
        <v>118567</v>
      </c>
      <c r="AF34" s="105">
        <v>-1378</v>
      </c>
      <c r="AG34" s="342">
        <f>取引基本表!BH31</f>
        <v>2877665</v>
      </c>
      <c r="AH34" s="322">
        <f t="shared" si="9"/>
        <v>0.66293540075026103</v>
      </c>
      <c r="AI34" s="323">
        <f t="shared" si="10"/>
        <v>0.40252218378442245</v>
      </c>
      <c r="AK34" s="116" t="s">
        <v>189</v>
      </c>
      <c r="AL34" s="98" t="s">
        <v>413</v>
      </c>
      <c r="AM34" s="104">
        <f>取引基本表!AR31</f>
        <v>2088774</v>
      </c>
      <c r="AN34" s="322">
        <f t="shared" si="6"/>
        <v>0.17332617383102331</v>
      </c>
    </row>
    <row r="35" spans="1:40">
      <c r="A35" s="116" t="s">
        <v>190</v>
      </c>
      <c r="B35" s="98" t="s">
        <v>20</v>
      </c>
      <c r="C35" s="341">
        <f t="shared" si="0"/>
        <v>0.85041941808411148</v>
      </c>
      <c r="D35" s="321">
        <f t="shared" si="1"/>
        <v>4.4457450663799247E-2</v>
      </c>
      <c r="E35" s="321">
        <f t="shared" si="1"/>
        <v>4.3787951741632962E-2</v>
      </c>
      <c r="F35" s="321">
        <f t="shared" si="2"/>
        <v>0.64510687312527537</v>
      </c>
      <c r="G35" s="321">
        <f t="shared" si="2"/>
        <v>0.31439227022235533</v>
      </c>
      <c r="H35" s="322">
        <f t="shared" si="3"/>
        <v>5.0116599150103677E-2</v>
      </c>
      <c r="K35" s="116" t="s">
        <v>190</v>
      </c>
      <c r="L35" s="98" t="s">
        <v>20</v>
      </c>
      <c r="M35" s="104">
        <f>取引基本表!AX32</f>
        <v>1263894</v>
      </c>
      <c r="N35" s="105">
        <f>ABS(取引基本表!BF32)</f>
        <v>189054</v>
      </c>
      <c r="O35" s="106">
        <f t="shared" si="4"/>
        <v>0.14958058191588852</v>
      </c>
      <c r="P35" s="107">
        <f t="shared" si="5"/>
        <v>0.85041941808411148</v>
      </c>
      <c r="R35" s="116" t="s">
        <v>190</v>
      </c>
      <c r="S35" s="98" t="s">
        <v>20</v>
      </c>
      <c r="T35" s="109">
        <v>1175506</v>
      </c>
      <c r="U35" s="108">
        <v>52260</v>
      </c>
      <c r="V35" s="109">
        <v>51473</v>
      </c>
      <c r="W35" s="337">
        <f t="shared" si="7"/>
        <v>4.4457450663799247E-2</v>
      </c>
      <c r="X35" s="337">
        <f t="shared" si="8"/>
        <v>4.3787951741632962E-2</v>
      </c>
      <c r="Z35" s="116" t="s">
        <v>190</v>
      </c>
      <c r="AA35" s="55" t="s">
        <v>20</v>
      </c>
      <c r="AB35" s="112">
        <v>369570</v>
      </c>
      <c r="AC35" s="105">
        <v>295320</v>
      </c>
      <c r="AD35" s="105">
        <v>86946</v>
      </c>
      <c r="AE35" s="105">
        <v>24250</v>
      </c>
      <c r="AF35" s="105">
        <v>-17759</v>
      </c>
      <c r="AG35" s="342">
        <f>取引基本表!BH32</f>
        <v>1175506</v>
      </c>
      <c r="AH35" s="322">
        <f t="shared" si="9"/>
        <v>0.64510687312527537</v>
      </c>
      <c r="AI35" s="323">
        <f t="shared" si="10"/>
        <v>0.31439227022235533</v>
      </c>
      <c r="AK35" s="116" t="s">
        <v>190</v>
      </c>
      <c r="AL35" s="98" t="s">
        <v>20</v>
      </c>
      <c r="AM35" s="104">
        <f>取引基本表!AR32</f>
        <v>603961</v>
      </c>
      <c r="AN35" s="322">
        <f t="shared" si="6"/>
        <v>5.0116599150103677E-2</v>
      </c>
    </row>
    <row r="36" spans="1:40">
      <c r="A36" s="116" t="s">
        <v>191</v>
      </c>
      <c r="B36" s="98" t="s">
        <v>21</v>
      </c>
      <c r="C36" s="341">
        <f t="shared" si="0"/>
        <v>0.99367212085214862</v>
      </c>
      <c r="D36" s="321">
        <f t="shared" si="1"/>
        <v>1.6146279761308086E-2</v>
      </c>
      <c r="E36" s="321">
        <f t="shared" si="1"/>
        <v>1.4152245516969955E-2</v>
      </c>
      <c r="F36" s="321">
        <f t="shared" si="2"/>
        <v>0.84078106922799567</v>
      </c>
      <c r="G36" s="321">
        <f t="shared" si="2"/>
        <v>5.4622350270852466E-2</v>
      </c>
      <c r="H36" s="322">
        <f t="shared" si="3"/>
        <v>0.22260102528255266</v>
      </c>
      <c r="K36" s="116" t="s">
        <v>191</v>
      </c>
      <c r="L36" s="98" t="s">
        <v>21</v>
      </c>
      <c r="M36" s="104">
        <f>取引基本表!AX33</f>
        <v>3229202</v>
      </c>
      <c r="N36" s="105">
        <f>ABS(取引基本表!BF33)</f>
        <v>20434</v>
      </c>
      <c r="O36" s="106">
        <f t="shared" si="4"/>
        <v>6.3278791478513889E-3</v>
      </c>
      <c r="P36" s="107">
        <f t="shared" si="5"/>
        <v>0.99367212085214862</v>
      </c>
      <c r="R36" s="116" t="s">
        <v>191</v>
      </c>
      <c r="S36" s="98" t="s">
        <v>21</v>
      </c>
      <c r="T36" s="109">
        <v>3242171</v>
      </c>
      <c r="U36" s="108">
        <v>52349</v>
      </c>
      <c r="V36" s="109">
        <v>45884</v>
      </c>
      <c r="W36" s="337">
        <f t="shared" si="7"/>
        <v>1.6146279761308086E-2</v>
      </c>
      <c r="X36" s="337">
        <f t="shared" si="8"/>
        <v>1.4152245516969955E-2</v>
      </c>
      <c r="Z36" s="116" t="s">
        <v>191</v>
      </c>
      <c r="AA36" s="55" t="s">
        <v>21</v>
      </c>
      <c r="AB36" s="112">
        <v>177095</v>
      </c>
      <c r="AC36" s="105">
        <v>1297265</v>
      </c>
      <c r="AD36" s="105">
        <v>1092923</v>
      </c>
      <c r="AE36" s="105">
        <v>159502</v>
      </c>
      <c r="AF36" s="105">
        <v>-829</v>
      </c>
      <c r="AG36" s="342">
        <f>取引基本表!BH33</f>
        <v>3242171</v>
      </c>
      <c r="AH36" s="322">
        <f>SUM(AB36:AF36)/AG36</f>
        <v>0.84078106922799567</v>
      </c>
      <c r="AI36" s="323">
        <f>AB36/AG36</f>
        <v>5.4622350270852466E-2</v>
      </c>
      <c r="AK36" s="116" t="s">
        <v>191</v>
      </c>
      <c r="AL36" s="98" t="s">
        <v>21</v>
      </c>
      <c r="AM36" s="104">
        <f>取引基本表!AR33</f>
        <v>2682591</v>
      </c>
      <c r="AN36" s="322">
        <f t="shared" si="6"/>
        <v>0.22260102528255266</v>
      </c>
    </row>
    <row r="37" spans="1:40">
      <c r="A37" s="116" t="s">
        <v>192</v>
      </c>
      <c r="B37" s="98" t="s">
        <v>414</v>
      </c>
      <c r="C37" s="341">
        <f t="shared" si="0"/>
        <v>0.57178358697686016</v>
      </c>
      <c r="D37" s="321">
        <f t="shared" si="1"/>
        <v>7.2142948725191447E-2</v>
      </c>
      <c r="E37" s="321">
        <f t="shared" si="1"/>
        <v>6.9101643267789628E-2</v>
      </c>
      <c r="F37" s="321">
        <f t="shared" si="2"/>
        <v>0.64429400301330442</v>
      </c>
      <c r="G37" s="321">
        <f t="shared" si="2"/>
        <v>0.36884830758302428</v>
      </c>
      <c r="H37" s="322">
        <f t="shared" si="3"/>
        <v>4.5622990798280361E-2</v>
      </c>
      <c r="K37" s="116" t="s">
        <v>192</v>
      </c>
      <c r="L37" s="98" t="s">
        <v>414</v>
      </c>
      <c r="M37" s="104">
        <f>取引基本表!AX34</f>
        <v>1539168</v>
      </c>
      <c r="N37" s="105">
        <f>ABS(取引基本表!BF34)</f>
        <v>659097</v>
      </c>
      <c r="O37" s="106">
        <f t="shared" si="4"/>
        <v>0.42821641302313979</v>
      </c>
      <c r="P37" s="107">
        <f t="shared" si="5"/>
        <v>0.57178358697686016</v>
      </c>
      <c r="R37" s="116" t="s">
        <v>192</v>
      </c>
      <c r="S37" s="98" t="s">
        <v>414</v>
      </c>
      <c r="T37" s="109">
        <v>2035639</v>
      </c>
      <c r="U37" s="108">
        <v>146857</v>
      </c>
      <c r="V37" s="109">
        <v>140666</v>
      </c>
      <c r="W37" s="337">
        <f t="shared" si="7"/>
        <v>7.2142948725191447E-2</v>
      </c>
      <c r="X37" s="337">
        <f t="shared" si="8"/>
        <v>6.9101643267789628E-2</v>
      </c>
      <c r="Z37" s="116" t="s">
        <v>192</v>
      </c>
      <c r="AA37" s="55" t="s">
        <v>414</v>
      </c>
      <c r="AB37" s="112">
        <v>750842</v>
      </c>
      <c r="AC37" s="105">
        <v>152738</v>
      </c>
      <c r="AD37" s="105">
        <v>279843</v>
      </c>
      <c r="AE37" s="105">
        <v>135561</v>
      </c>
      <c r="AF37" s="105">
        <v>-7434</v>
      </c>
      <c r="AG37" s="342">
        <f>取引基本表!BH34</f>
        <v>2035639</v>
      </c>
      <c r="AH37" s="322">
        <f t="shared" si="9"/>
        <v>0.64429400301330442</v>
      </c>
      <c r="AI37" s="323">
        <f t="shared" si="10"/>
        <v>0.36884830758302428</v>
      </c>
      <c r="AK37" s="116" t="s">
        <v>192</v>
      </c>
      <c r="AL37" s="98" t="s">
        <v>414</v>
      </c>
      <c r="AM37" s="104">
        <f>取引基本表!AR34</f>
        <v>549808</v>
      </c>
      <c r="AN37" s="322">
        <f t="shared" si="6"/>
        <v>4.5622990798280361E-2</v>
      </c>
    </row>
    <row r="38" spans="1:40">
      <c r="A38" s="116" t="s">
        <v>193</v>
      </c>
      <c r="B38" s="98" t="s">
        <v>260</v>
      </c>
      <c r="C38" s="341">
        <f t="shared" si="0"/>
        <v>0.42668283982472699</v>
      </c>
      <c r="D38" s="321">
        <f t="shared" si="1"/>
        <v>3.745569762927526E-2</v>
      </c>
      <c r="E38" s="321">
        <f t="shared" si="1"/>
        <v>3.4218337111297577E-2</v>
      </c>
      <c r="F38" s="321">
        <f t="shared" si="2"/>
        <v>0.52437100026299643</v>
      </c>
      <c r="G38" s="321">
        <f t="shared" si="2"/>
        <v>0.18042179614021467</v>
      </c>
      <c r="H38" s="322">
        <f t="shared" si="3"/>
        <v>3.1385057501308801E-2</v>
      </c>
      <c r="K38" s="116" t="s">
        <v>193</v>
      </c>
      <c r="L38" s="98" t="s">
        <v>260</v>
      </c>
      <c r="M38" s="104">
        <f>取引基本表!AX35</f>
        <v>1393255</v>
      </c>
      <c r="N38" s="105">
        <f>ABS(取引基本表!BF35)</f>
        <v>798777</v>
      </c>
      <c r="O38" s="106">
        <f t="shared" si="4"/>
        <v>0.57331716017527301</v>
      </c>
      <c r="P38" s="107">
        <f t="shared" si="5"/>
        <v>0.42668283982472699</v>
      </c>
      <c r="R38" s="116" t="s">
        <v>193</v>
      </c>
      <c r="S38" s="98" t="s">
        <v>260</v>
      </c>
      <c r="T38" s="109">
        <v>798490</v>
      </c>
      <c r="U38" s="108">
        <v>29908</v>
      </c>
      <c r="V38" s="109">
        <v>27323</v>
      </c>
      <c r="W38" s="337">
        <f t="shared" si="7"/>
        <v>3.745569762927526E-2</v>
      </c>
      <c r="X38" s="337">
        <f t="shared" si="8"/>
        <v>3.4218337111297577E-2</v>
      </c>
      <c r="Z38" s="116" t="s">
        <v>193</v>
      </c>
      <c r="AA38" s="55" t="s">
        <v>260</v>
      </c>
      <c r="AB38" s="112">
        <v>144065</v>
      </c>
      <c r="AC38" s="105">
        <v>138067</v>
      </c>
      <c r="AD38" s="105">
        <v>110912</v>
      </c>
      <c r="AE38" s="105">
        <v>25669</v>
      </c>
      <c r="AF38" s="105">
        <v>-8</v>
      </c>
      <c r="AG38" s="342">
        <f>取引基本表!BH35</f>
        <v>798490</v>
      </c>
      <c r="AH38" s="322">
        <f t="shared" si="9"/>
        <v>0.52437100026299643</v>
      </c>
      <c r="AI38" s="323">
        <f t="shared" si="10"/>
        <v>0.18042179614021467</v>
      </c>
      <c r="AK38" s="116" t="s">
        <v>193</v>
      </c>
      <c r="AL38" s="98" t="s">
        <v>260</v>
      </c>
      <c r="AM38" s="104">
        <f>取引基本表!AR35</f>
        <v>378225</v>
      </c>
      <c r="AN38" s="322">
        <f t="shared" si="6"/>
        <v>3.1385057501308801E-2</v>
      </c>
    </row>
    <row r="39" spans="1:40">
      <c r="A39" s="116" t="s">
        <v>194</v>
      </c>
      <c r="B39" s="98" t="s">
        <v>22</v>
      </c>
      <c r="C39" s="341">
        <f t="shared" si="0"/>
        <v>1</v>
      </c>
      <c r="D39" s="321">
        <f t="shared" si="1"/>
        <v>5.4632803645743147E-2</v>
      </c>
      <c r="E39" s="321">
        <f t="shared" si="1"/>
        <v>5.4632803645743147E-2</v>
      </c>
      <c r="F39" s="321">
        <f t="shared" si="2"/>
        <v>0.70125652740175148</v>
      </c>
      <c r="G39" s="321">
        <f t="shared" si="2"/>
        <v>0.351753812215997</v>
      </c>
      <c r="H39" s="322">
        <f t="shared" si="3"/>
        <v>2.6196741762610056E-3</v>
      </c>
      <c r="K39" s="116" t="s">
        <v>194</v>
      </c>
      <c r="L39" s="98" t="s">
        <v>22</v>
      </c>
      <c r="M39" s="104">
        <f>取引基本表!AX36</f>
        <v>1218517</v>
      </c>
      <c r="N39" s="105">
        <f>ABS(取引基本表!BF36)</f>
        <v>0</v>
      </c>
      <c r="O39" s="106">
        <f t="shared" si="4"/>
        <v>0</v>
      </c>
      <c r="P39" s="107">
        <f t="shared" si="5"/>
        <v>1</v>
      </c>
      <c r="R39" s="116" t="s">
        <v>194</v>
      </c>
      <c r="S39" s="98" t="s">
        <v>22</v>
      </c>
      <c r="T39" s="109">
        <v>1218517</v>
      </c>
      <c r="U39" s="108">
        <v>66571</v>
      </c>
      <c r="V39" s="109">
        <v>66571</v>
      </c>
      <c r="W39" s="337">
        <f t="shared" si="7"/>
        <v>5.4632803645743147E-2</v>
      </c>
      <c r="X39" s="337">
        <f t="shared" si="8"/>
        <v>5.4632803645743147E-2</v>
      </c>
      <c r="Z39" s="116" t="s">
        <v>194</v>
      </c>
      <c r="AA39" s="55" t="s">
        <v>22</v>
      </c>
      <c r="AB39" s="112">
        <v>428618</v>
      </c>
      <c r="AC39" s="105">
        <v>0</v>
      </c>
      <c r="AD39" s="105">
        <v>423940</v>
      </c>
      <c r="AE39" s="105">
        <v>1935</v>
      </c>
      <c r="AF39" s="105">
        <v>0</v>
      </c>
      <c r="AG39" s="342">
        <f>取引基本表!BH36</f>
        <v>1218517</v>
      </c>
      <c r="AH39" s="322">
        <f t="shared" si="9"/>
        <v>0.70125652740175148</v>
      </c>
      <c r="AI39" s="323">
        <f t="shared" si="10"/>
        <v>0.351753812215997</v>
      </c>
      <c r="AK39" s="116" t="s">
        <v>194</v>
      </c>
      <c r="AL39" s="98" t="s">
        <v>22</v>
      </c>
      <c r="AM39" s="104">
        <f>取引基本表!AR36</f>
        <v>31570</v>
      </c>
      <c r="AN39" s="322">
        <f t="shared" si="6"/>
        <v>2.6196741762610056E-3</v>
      </c>
    </row>
    <row r="40" spans="1:40">
      <c r="A40" s="116" t="s">
        <v>195</v>
      </c>
      <c r="B40" s="98" t="s">
        <v>23</v>
      </c>
      <c r="C40" s="341">
        <f t="shared" si="0"/>
        <v>0.86812466863195592</v>
      </c>
      <c r="D40" s="321">
        <f t="shared" si="1"/>
        <v>7.8167788596215718E-2</v>
      </c>
      <c r="E40" s="321">
        <f t="shared" si="1"/>
        <v>7.1051953968348291E-2</v>
      </c>
      <c r="F40" s="321">
        <f t="shared" si="2"/>
        <v>0.72849135138041188</v>
      </c>
      <c r="G40" s="321">
        <f t="shared" si="2"/>
        <v>0.5308449982881025</v>
      </c>
      <c r="H40" s="322">
        <f t="shared" si="3"/>
        <v>3.1726768564274997E-2</v>
      </c>
      <c r="K40" s="116" t="s">
        <v>195</v>
      </c>
      <c r="L40" s="98" t="s">
        <v>23</v>
      </c>
      <c r="M40" s="104">
        <f>取引基本表!AX37</f>
        <v>1912526</v>
      </c>
      <c r="N40" s="105">
        <f>ABS(取引基本表!BF37)</f>
        <v>252215</v>
      </c>
      <c r="O40" s="106">
        <f t="shared" si="4"/>
        <v>0.13187533136804414</v>
      </c>
      <c r="P40" s="107">
        <f t="shared" si="5"/>
        <v>0.86812466863195592</v>
      </c>
      <c r="R40" s="116" t="s">
        <v>195</v>
      </c>
      <c r="S40" s="98" t="s">
        <v>23</v>
      </c>
      <c r="T40" s="109">
        <v>1767045</v>
      </c>
      <c r="U40" s="108">
        <v>138126</v>
      </c>
      <c r="V40" s="109">
        <v>125552</v>
      </c>
      <c r="W40" s="337">
        <f t="shared" si="7"/>
        <v>7.8167788596215718E-2</v>
      </c>
      <c r="X40" s="337">
        <f t="shared" si="8"/>
        <v>7.1051953968348291E-2</v>
      </c>
      <c r="Z40" s="116" t="s">
        <v>195</v>
      </c>
      <c r="AA40" s="55" t="s">
        <v>23</v>
      </c>
      <c r="AB40" s="112">
        <v>938027</v>
      </c>
      <c r="AC40" s="105">
        <v>32952</v>
      </c>
      <c r="AD40" s="105">
        <v>299330</v>
      </c>
      <c r="AE40" s="105">
        <v>21645</v>
      </c>
      <c r="AF40" s="105">
        <v>-4677</v>
      </c>
      <c r="AG40" s="342">
        <f>取引基本表!BH37</f>
        <v>1767045</v>
      </c>
      <c r="AH40" s="322">
        <f t="shared" si="9"/>
        <v>0.72849135138041188</v>
      </c>
      <c r="AI40" s="323">
        <f t="shared" si="10"/>
        <v>0.5308449982881025</v>
      </c>
      <c r="AK40" s="116" t="s">
        <v>195</v>
      </c>
      <c r="AL40" s="98" t="s">
        <v>23</v>
      </c>
      <c r="AM40" s="104">
        <f>取引基本表!AR37</f>
        <v>382343</v>
      </c>
      <c r="AN40" s="322">
        <f t="shared" si="6"/>
        <v>3.1726768564274997E-2</v>
      </c>
    </row>
    <row r="41" spans="1:40">
      <c r="A41" s="116" t="s">
        <v>196</v>
      </c>
      <c r="B41" s="98" t="s">
        <v>415</v>
      </c>
      <c r="C41" s="341">
        <f t="shared" si="0"/>
        <v>0.9999434031873089</v>
      </c>
      <c r="D41" s="321">
        <f t="shared" si="1"/>
        <v>0.10372147914479408</v>
      </c>
      <c r="E41" s="321">
        <f t="shared" si="1"/>
        <v>9.872112035903656E-2</v>
      </c>
      <c r="F41" s="321">
        <f t="shared" si="2"/>
        <v>0.6065809667987323</v>
      </c>
      <c r="G41" s="321">
        <f t="shared" si="2"/>
        <v>0.50163334603597476</v>
      </c>
      <c r="H41" s="322">
        <f t="shared" si="3"/>
        <v>4.605647758626856E-2</v>
      </c>
      <c r="K41" s="116" t="s">
        <v>196</v>
      </c>
      <c r="L41" s="98" t="s">
        <v>415</v>
      </c>
      <c r="M41" s="104">
        <f>取引基本表!AX38</f>
        <v>2862352</v>
      </c>
      <c r="N41" s="105">
        <f>ABS(取引基本表!BF38)</f>
        <v>162</v>
      </c>
      <c r="O41" s="106">
        <f t="shared" si="4"/>
        <v>5.6596812691101581E-5</v>
      </c>
      <c r="P41" s="107">
        <f t="shared" si="5"/>
        <v>0.9999434031873089</v>
      </c>
      <c r="R41" s="116" t="s">
        <v>196</v>
      </c>
      <c r="S41" s="98" t="s">
        <v>415</v>
      </c>
      <c r="T41" s="109">
        <v>2870794</v>
      </c>
      <c r="U41" s="108">
        <v>297763</v>
      </c>
      <c r="V41" s="109">
        <v>283408</v>
      </c>
      <c r="W41" s="337">
        <f t="shared" si="7"/>
        <v>0.10372147914479408</v>
      </c>
      <c r="X41" s="337">
        <f t="shared" si="8"/>
        <v>9.872112035903656E-2</v>
      </c>
      <c r="Z41" s="116" t="s">
        <v>196</v>
      </c>
      <c r="AA41" s="55" t="s">
        <v>415</v>
      </c>
      <c r="AB41" s="112">
        <v>1440086</v>
      </c>
      <c r="AC41" s="105">
        <v>104745</v>
      </c>
      <c r="AD41" s="105">
        <v>187693</v>
      </c>
      <c r="AE41" s="105">
        <v>42435</v>
      </c>
      <c r="AF41" s="105">
        <v>-33590</v>
      </c>
      <c r="AG41" s="342">
        <f>取引基本表!BH38</f>
        <v>2870794</v>
      </c>
      <c r="AH41" s="322">
        <f t="shared" si="9"/>
        <v>0.6065809667987323</v>
      </c>
      <c r="AI41" s="323">
        <f t="shared" si="10"/>
        <v>0.50163334603597476</v>
      </c>
      <c r="AK41" s="116" t="s">
        <v>196</v>
      </c>
      <c r="AL41" s="98" t="s">
        <v>415</v>
      </c>
      <c r="AM41" s="104">
        <f>取引基本表!AR38</f>
        <v>555032</v>
      </c>
      <c r="AN41" s="322">
        <f t="shared" si="6"/>
        <v>4.605647758626856E-2</v>
      </c>
    </row>
    <row r="42" spans="1:40">
      <c r="A42" s="116" t="s">
        <v>203</v>
      </c>
      <c r="B42" s="98" t="s">
        <v>416</v>
      </c>
      <c r="C42" s="341">
        <f t="shared" si="0"/>
        <v>0.93692850875802069</v>
      </c>
      <c r="D42" s="321">
        <f t="shared" ref="D42:E47" si="11">W42</f>
        <v>0.13686157986208444</v>
      </c>
      <c r="E42" s="321">
        <f t="shared" si="11"/>
        <v>0.12798116275158378</v>
      </c>
      <c r="F42" s="321">
        <f t="shared" ref="F42:G46" si="12">AH42</f>
        <v>0.57339238661209846</v>
      </c>
      <c r="G42" s="321">
        <f t="shared" si="12"/>
        <v>0.49922072097325781</v>
      </c>
      <c r="H42" s="322">
        <f t="shared" si="3"/>
        <v>1.1809361738003208E-2</v>
      </c>
      <c r="K42" s="116" t="s">
        <v>203</v>
      </c>
      <c r="L42" s="98" t="s">
        <v>416</v>
      </c>
      <c r="M42" s="104">
        <f>取引基本表!AX39</f>
        <v>189198</v>
      </c>
      <c r="N42" s="105">
        <f>ABS(取引基本表!BF39)</f>
        <v>11933</v>
      </c>
      <c r="O42" s="106">
        <f t="shared" si="4"/>
        <v>6.3071491241979305E-2</v>
      </c>
      <c r="P42" s="107">
        <f t="shared" si="5"/>
        <v>0.93692850875802069</v>
      </c>
      <c r="R42" s="116" t="s">
        <v>203</v>
      </c>
      <c r="S42" s="98" t="s">
        <v>416</v>
      </c>
      <c r="T42" s="109">
        <v>178370</v>
      </c>
      <c r="U42" s="108">
        <v>24412</v>
      </c>
      <c r="V42" s="109">
        <v>22828</v>
      </c>
      <c r="W42" s="337">
        <f t="shared" si="7"/>
        <v>0.13686157986208444</v>
      </c>
      <c r="X42" s="337">
        <f t="shared" si="8"/>
        <v>0.12798116275158378</v>
      </c>
      <c r="Z42" s="116" t="s">
        <v>203</v>
      </c>
      <c r="AA42" s="55" t="s">
        <v>416</v>
      </c>
      <c r="AB42" s="112">
        <v>89046</v>
      </c>
      <c r="AC42" s="105">
        <v>-1024</v>
      </c>
      <c r="AD42" s="105">
        <v>11173</v>
      </c>
      <c r="AE42" s="105">
        <v>6286</v>
      </c>
      <c r="AF42" s="105">
        <v>-3205</v>
      </c>
      <c r="AG42" s="342">
        <f>取引基本表!BH39</f>
        <v>178370</v>
      </c>
      <c r="AH42" s="322">
        <f t="shared" ref="AH42:AH47" si="13">SUM(AB42:AF42)/AG42</f>
        <v>0.57339238661209846</v>
      </c>
      <c r="AI42" s="323">
        <f t="shared" si="10"/>
        <v>0.49922072097325781</v>
      </c>
      <c r="AK42" s="116" t="s">
        <v>203</v>
      </c>
      <c r="AL42" s="98" t="s">
        <v>416</v>
      </c>
      <c r="AM42" s="104">
        <f>取引基本表!AR39</f>
        <v>142316</v>
      </c>
      <c r="AN42" s="322">
        <f t="shared" si="6"/>
        <v>1.1809361738003208E-2</v>
      </c>
    </row>
    <row r="43" spans="1:40">
      <c r="A43" s="116" t="s">
        <v>252</v>
      </c>
      <c r="B43" s="98" t="s">
        <v>24</v>
      </c>
      <c r="C43" s="341">
        <f t="shared" si="0"/>
        <v>0.64668770435795053</v>
      </c>
      <c r="D43" s="321">
        <f t="shared" si="11"/>
        <v>0.11965406207615147</v>
      </c>
      <c r="E43" s="321">
        <f t="shared" si="11"/>
        <v>0.10089499703022012</v>
      </c>
      <c r="F43" s="321">
        <f t="shared" si="12"/>
        <v>0.5971160790993254</v>
      </c>
      <c r="G43" s="321">
        <f t="shared" si="12"/>
        <v>0.34525361813281841</v>
      </c>
      <c r="H43" s="322">
        <f t="shared" si="3"/>
        <v>1.6687581740348217E-2</v>
      </c>
      <c r="K43" s="116" t="s">
        <v>252</v>
      </c>
      <c r="L43" s="98" t="s">
        <v>24</v>
      </c>
      <c r="M43" s="104">
        <f>取引基本表!AX40</f>
        <v>2629883</v>
      </c>
      <c r="N43" s="105">
        <f>ABS(取引基本表!BF40)</f>
        <v>929170</v>
      </c>
      <c r="O43" s="106">
        <f t="shared" si="4"/>
        <v>0.35331229564204947</v>
      </c>
      <c r="P43" s="107">
        <f t="shared" si="5"/>
        <v>0.64668770435795053</v>
      </c>
      <c r="R43" s="116" t="s">
        <v>252</v>
      </c>
      <c r="S43" s="98" t="s">
        <v>24</v>
      </c>
      <c r="T43" s="109">
        <v>1870509</v>
      </c>
      <c r="U43" s="108">
        <v>223814</v>
      </c>
      <c r="V43" s="109">
        <v>188725</v>
      </c>
      <c r="W43" s="337">
        <f t="shared" si="7"/>
        <v>0.11965406207615147</v>
      </c>
      <c r="X43" s="337">
        <f t="shared" si="8"/>
        <v>0.10089499703022012</v>
      </c>
      <c r="Z43" s="116" t="s">
        <v>252</v>
      </c>
      <c r="AA43" s="55" t="s">
        <v>24</v>
      </c>
      <c r="AB43" s="112">
        <v>645800</v>
      </c>
      <c r="AC43" s="105">
        <v>167303</v>
      </c>
      <c r="AD43" s="105">
        <v>214790</v>
      </c>
      <c r="AE43" s="105">
        <v>89102</v>
      </c>
      <c r="AF43" s="105">
        <v>-84</v>
      </c>
      <c r="AG43" s="342">
        <f>取引基本表!BH40</f>
        <v>1870509</v>
      </c>
      <c r="AH43" s="322">
        <f t="shared" si="13"/>
        <v>0.5971160790993254</v>
      </c>
      <c r="AI43" s="323">
        <f t="shared" si="10"/>
        <v>0.34525361813281841</v>
      </c>
      <c r="AK43" s="116" t="s">
        <v>252</v>
      </c>
      <c r="AL43" s="98" t="s">
        <v>24</v>
      </c>
      <c r="AM43" s="104">
        <f>取引基本表!AR40</f>
        <v>201104</v>
      </c>
      <c r="AN43" s="322">
        <f t="shared" si="6"/>
        <v>1.6687581740348217E-2</v>
      </c>
    </row>
    <row r="44" spans="1:40">
      <c r="A44" s="116" t="s">
        <v>417</v>
      </c>
      <c r="B44" s="98" t="s">
        <v>418</v>
      </c>
      <c r="C44" s="341">
        <f t="shared" si="0"/>
        <v>0.69156580457188765</v>
      </c>
      <c r="D44" s="321">
        <f t="shared" si="11"/>
        <v>0.14406819380410243</v>
      </c>
      <c r="E44" s="321">
        <f t="shared" si="11"/>
        <v>0.11993705213297758</v>
      </c>
      <c r="F44" s="321">
        <f t="shared" si="12"/>
        <v>0.50862281906626206</v>
      </c>
      <c r="G44" s="321">
        <f t="shared" si="12"/>
        <v>0.27271905819722003</v>
      </c>
      <c r="H44" s="322">
        <f t="shared" si="3"/>
        <v>0.15674397651271663</v>
      </c>
      <c r="K44" s="116" t="s">
        <v>417</v>
      </c>
      <c r="L44" s="98" t="s">
        <v>419</v>
      </c>
      <c r="M44" s="104">
        <f>取引基本表!AX41</f>
        <v>2359988</v>
      </c>
      <c r="N44" s="105">
        <f>ABS(取引基本表!BF41)</f>
        <v>727901</v>
      </c>
      <c r="O44" s="106">
        <f t="shared" si="4"/>
        <v>0.30843419542811235</v>
      </c>
      <c r="P44" s="107">
        <f>1-O44</f>
        <v>0.69156580457188765</v>
      </c>
      <c r="R44" s="116" t="s">
        <v>417</v>
      </c>
      <c r="S44" s="98" t="s">
        <v>418</v>
      </c>
      <c r="T44" s="109">
        <v>2368309</v>
      </c>
      <c r="U44" s="108">
        <v>341198</v>
      </c>
      <c r="V44" s="109">
        <v>284048</v>
      </c>
      <c r="W44" s="337">
        <f t="shared" si="7"/>
        <v>0.14406819380410243</v>
      </c>
      <c r="X44" s="337">
        <f t="shared" si="8"/>
        <v>0.11993705213297758</v>
      </c>
      <c r="Z44" s="116" t="s">
        <v>417</v>
      </c>
      <c r="AA44" s="55" t="s">
        <v>25</v>
      </c>
      <c r="AB44" s="112">
        <v>645883</v>
      </c>
      <c r="AC44" s="105">
        <v>214272</v>
      </c>
      <c r="AD44" s="105">
        <v>217814</v>
      </c>
      <c r="AE44" s="105">
        <v>126621</v>
      </c>
      <c r="AF44" s="105">
        <v>-14</v>
      </c>
      <c r="AG44" s="342">
        <f>取引基本表!BH41</f>
        <v>2368309</v>
      </c>
      <c r="AH44" s="322">
        <f t="shared" si="13"/>
        <v>0.50862281906626206</v>
      </c>
      <c r="AI44" s="323">
        <f t="shared" si="10"/>
        <v>0.27271905819722003</v>
      </c>
      <c r="AK44" s="116" t="s">
        <v>417</v>
      </c>
      <c r="AL44" s="98" t="s">
        <v>25</v>
      </c>
      <c r="AM44" s="104">
        <f>取引基本表!AR41</f>
        <v>1888940</v>
      </c>
      <c r="AN44" s="322">
        <f t="shared" si="6"/>
        <v>0.15674397651271663</v>
      </c>
    </row>
    <row r="45" spans="1:40">
      <c r="A45" s="116" t="s">
        <v>420</v>
      </c>
      <c r="B45" s="98" t="s">
        <v>421</v>
      </c>
      <c r="C45" s="341">
        <f t="shared" si="0"/>
        <v>1</v>
      </c>
      <c r="D45" s="321">
        <f t="shared" si="11"/>
        <v>0</v>
      </c>
      <c r="E45" s="321">
        <f t="shared" si="11"/>
        <v>0</v>
      </c>
      <c r="F45" s="321">
        <f t="shared" si="12"/>
        <v>0</v>
      </c>
      <c r="G45" s="321">
        <f t="shared" si="12"/>
        <v>0</v>
      </c>
      <c r="H45" s="322">
        <f t="shared" si="3"/>
        <v>0</v>
      </c>
      <c r="K45" s="116" t="s">
        <v>420</v>
      </c>
      <c r="L45" s="98" t="s">
        <v>421</v>
      </c>
      <c r="M45" s="104">
        <f>取引基本表!AX42</f>
        <v>53866</v>
      </c>
      <c r="N45" s="105">
        <f>ABS(取引基本表!BF42)</f>
        <v>0</v>
      </c>
      <c r="O45" s="106">
        <f t="shared" si="4"/>
        <v>0</v>
      </c>
      <c r="P45" s="107">
        <f>1-O45</f>
        <v>1</v>
      </c>
      <c r="R45" s="116" t="s">
        <v>420</v>
      </c>
      <c r="S45" s="98" t="s">
        <v>421</v>
      </c>
      <c r="T45" s="109">
        <v>53866</v>
      </c>
      <c r="U45" s="108">
        <v>0</v>
      </c>
      <c r="V45" s="109">
        <v>0</v>
      </c>
      <c r="W45" s="337">
        <f t="shared" si="7"/>
        <v>0</v>
      </c>
      <c r="X45" s="337">
        <f t="shared" si="8"/>
        <v>0</v>
      </c>
      <c r="Z45" s="116" t="s">
        <v>420</v>
      </c>
      <c r="AA45" s="55" t="s">
        <v>421</v>
      </c>
      <c r="AB45" s="112">
        <v>0</v>
      </c>
      <c r="AC45" s="105">
        <v>0</v>
      </c>
      <c r="AD45" s="105">
        <v>0</v>
      </c>
      <c r="AE45" s="105">
        <v>0</v>
      </c>
      <c r="AF45" s="105">
        <v>0</v>
      </c>
      <c r="AG45" s="342">
        <f>取引基本表!BH42</f>
        <v>53866</v>
      </c>
      <c r="AH45" s="322">
        <v>0</v>
      </c>
      <c r="AI45" s="323">
        <v>0</v>
      </c>
      <c r="AK45" s="116" t="s">
        <v>420</v>
      </c>
      <c r="AL45" s="98" t="s">
        <v>421</v>
      </c>
      <c r="AM45" s="104">
        <f>取引基本表!AR42</f>
        <v>0</v>
      </c>
      <c r="AN45" s="322">
        <f t="shared" si="6"/>
        <v>0</v>
      </c>
    </row>
    <row r="46" spans="1:40">
      <c r="A46" s="116" t="s">
        <v>422</v>
      </c>
      <c r="B46" s="98" t="s">
        <v>423</v>
      </c>
      <c r="C46" s="341">
        <f t="shared" si="0"/>
        <v>0.99300149364803736</v>
      </c>
      <c r="D46" s="321">
        <f t="shared" si="11"/>
        <v>2.303242583452741E-3</v>
      </c>
      <c r="E46" s="321">
        <f t="shared" si="11"/>
        <v>2.2926285623308391E-3</v>
      </c>
      <c r="F46" s="321">
        <f t="shared" si="12"/>
        <v>0.42786180544499286</v>
      </c>
      <c r="G46" s="321">
        <f t="shared" si="12"/>
        <v>1.2662527198429125E-2</v>
      </c>
      <c r="H46" s="322">
        <f t="shared" si="3"/>
        <v>3.642815848522589E-5</v>
      </c>
      <c r="K46" s="116" t="s">
        <v>422</v>
      </c>
      <c r="L46" s="98" t="s">
        <v>423</v>
      </c>
      <c r="M46" s="104">
        <f>取引基本表!AX43</f>
        <v>189469</v>
      </c>
      <c r="N46" s="105">
        <f>ABS(取引基本表!BF43)</f>
        <v>1326</v>
      </c>
      <c r="O46" s="106">
        <f t="shared" si="4"/>
        <v>6.99850635196259E-3</v>
      </c>
      <c r="P46" s="107">
        <f>1-O46</f>
        <v>0.99300149364803736</v>
      </c>
      <c r="R46" s="116" t="s">
        <v>422</v>
      </c>
      <c r="S46" s="98" t="s">
        <v>423</v>
      </c>
      <c r="T46" s="109">
        <v>188430</v>
      </c>
      <c r="U46" s="108">
        <v>434</v>
      </c>
      <c r="V46" s="109">
        <v>432</v>
      </c>
      <c r="W46" s="337">
        <f t="shared" si="7"/>
        <v>2.303242583452741E-3</v>
      </c>
      <c r="X46" s="337">
        <f t="shared" si="8"/>
        <v>2.2926285623308391E-3</v>
      </c>
      <c r="Z46" s="116" t="s">
        <v>422</v>
      </c>
      <c r="AA46" s="55" t="s">
        <v>423</v>
      </c>
      <c r="AB46" s="112">
        <v>2386</v>
      </c>
      <c r="AC46" s="105">
        <v>66650</v>
      </c>
      <c r="AD46" s="105">
        <v>9241</v>
      </c>
      <c r="AE46" s="105">
        <v>3298</v>
      </c>
      <c r="AF46" s="105">
        <v>-953</v>
      </c>
      <c r="AG46" s="342">
        <f>取引基本表!BH43</f>
        <v>188430</v>
      </c>
      <c r="AH46" s="322">
        <f t="shared" si="13"/>
        <v>0.42786180544499286</v>
      </c>
      <c r="AI46" s="323">
        <f t="shared" si="10"/>
        <v>1.2662527198429125E-2</v>
      </c>
      <c r="AK46" s="116" t="s">
        <v>422</v>
      </c>
      <c r="AL46" s="98" t="s">
        <v>423</v>
      </c>
      <c r="AM46" s="104">
        <f>取引基本表!AR43</f>
        <v>439</v>
      </c>
      <c r="AN46" s="322">
        <f t="shared" si="6"/>
        <v>3.642815848522589E-5</v>
      </c>
    </row>
    <row r="47" spans="1:40">
      <c r="A47" s="131" t="s">
        <v>424</v>
      </c>
      <c r="B47" s="118" t="s">
        <v>199</v>
      </c>
      <c r="C47" s="324">
        <f t="shared" si="0"/>
        <v>0.58532523599566522</v>
      </c>
      <c r="D47" s="325">
        <f t="shared" si="11"/>
        <v>6.4581730562403572E-2</v>
      </c>
      <c r="E47" s="325">
        <f t="shared" si="11"/>
        <v>5.7136770824146227E-2</v>
      </c>
      <c r="F47" s="325">
        <f>AH47</f>
        <v>0.5063294671067512</v>
      </c>
      <c r="G47" s="325">
        <f>AI47</f>
        <v>0.25475569279079324</v>
      </c>
      <c r="H47" s="326">
        <f t="shared" si="3"/>
        <v>1</v>
      </c>
      <c r="K47" s="131" t="s">
        <v>424</v>
      </c>
      <c r="L47" s="132" t="s">
        <v>199</v>
      </c>
      <c r="M47" s="120">
        <f>取引基本表!AX44</f>
        <v>40027642</v>
      </c>
      <c r="N47" s="346">
        <f>ABS(取引基本表!BF44)</f>
        <v>16598453</v>
      </c>
      <c r="O47" s="121">
        <f t="shared" si="4"/>
        <v>0.41467476400433478</v>
      </c>
      <c r="P47" s="119">
        <f>1-O47</f>
        <v>0.58532523599566522</v>
      </c>
      <c r="R47" s="131" t="s">
        <v>424</v>
      </c>
      <c r="S47" s="132" t="s">
        <v>199</v>
      </c>
      <c r="T47" s="122">
        <f>SUM(T8:T46)</f>
        <v>38958572</v>
      </c>
      <c r="U47" s="122">
        <f>SUM(U8:U46)</f>
        <v>2516012</v>
      </c>
      <c r="V47" s="122">
        <f>SUM(V8:V46)</f>
        <v>2225967</v>
      </c>
      <c r="W47" s="345">
        <f t="shared" si="7"/>
        <v>6.4581730562403572E-2</v>
      </c>
      <c r="X47" s="345">
        <f t="shared" si="8"/>
        <v>5.7136770824146227E-2</v>
      </c>
      <c r="Z47" s="131" t="s">
        <v>424</v>
      </c>
      <c r="AA47" s="27" t="s">
        <v>199</v>
      </c>
      <c r="AB47" s="113">
        <v>9924918</v>
      </c>
      <c r="AC47" s="114">
        <v>3774641</v>
      </c>
      <c r="AD47" s="114">
        <v>4949195</v>
      </c>
      <c r="AE47" s="114">
        <v>1186324</v>
      </c>
      <c r="AF47" s="114">
        <v>-109205</v>
      </c>
      <c r="AG47" s="346">
        <f>取引基本表!BH44</f>
        <v>38958572</v>
      </c>
      <c r="AH47" s="326">
        <f t="shared" si="13"/>
        <v>0.5063294671067512</v>
      </c>
      <c r="AI47" s="347">
        <f t="shared" si="10"/>
        <v>0.25475569279079324</v>
      </c>
      <c r="AK47" s="131" t="s">
        <v>424</v>
      </c>
      <c r="AL47" s="132" t="s">
        <v>199</v>
      </c>
      <c r="AM47" s="120">
        <f>取引基本表!AR44</f>
        <v>12051117</v>
      </c>
      <c r="AN47" s="326">
        <f t="shared" si="6"/>
        <v>1</v>
      </c>
    </row>
    <row r="48" spans="1:40">
      <c r="A48" s="167" t="s">
        <v>425</v>
      </c>
      <c r="K48" s="167" t="s">
        <v>425</v>
      </c>
      <c r="R48" s="167" t="s">
        <v>426</v>
      </c>
      <c r="Z48" s="84" t="s">
        <v>426</v>
      </c>
      <c r="AK48" s="167" t="s">
        <v>425</v>
      </c>
    </row>
    <row r="49" s="84" customFormat="1"/>
    <row r="50" s="84" customFormat="1"/>
    <row r="51" s="84" customFormat="1"/>
    <row r="52" s="84" customFormat="1"/>
  </sheetData>
  <mergeCells count="1">
    <mergeCell ref="W5:X5"/>
  </mergeCells>
  <phoneticPr fontId="2"/>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WS目次</vt:lpstr>
      <vt:lpstr>利用上の注意</vt:lpstr>
      <vt:lpstr>最終需要額</vt:lpstr>
      <vt:lpstr>経済効果建設</vt:lpstr>
      <vt:lpstr>経済効果設備投資</vt:lpstr>
      <vt:lpstr>施設建設WS</vt:lpstr>
      <vt:lpstr>設備投資WS</vt:lpstr>
      <vt:lpstr>設備投資（投入）</vt:lpstr>
      <vt:lpstr>H27固定資本M</vt:lpstr>
      <vt:lpstr>H27固定資本M（投入）</vt:lpstr>
      <vt:lpstr>取引基本表</vt:lpstr>
      <vt:lpstr>投入係数表</vt:lpstr>
      <vt:lpstr>逆行列係数表</vt:lpstr>
      <vt:lpstr>分析係数表</vt:lpstr>
      <vt:lpstr>逆行列係数表!Print_Titles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2005-01-20T09:17:43Z</cp:lastPrinted>
  <dcterms:created xsi:type="dcterms:W3CDTF">2001-02-19T05:40:58Z</dcterms:created>
  <dcterms:modified xsi:type="dcterms:W3CDTF">2019-12-23T07:07:33Z</dcterms:modified>
</cp:coreProperties>
</file>